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iperu.sharepoint.com/sites/ESTRUCTURASIGGMI/Documentos compartidos/ESTRUCTURA SIG GMI/8.4. EVALUACION DE CONTRATISTAS/08. SG Contratistas/"/>
    </mc:Choice>
  </mc:AlternateContent>
  <xr:revisionPtr revIDLastSave="190" documentId="13_ncr:1_{0C0BE7D4-4859-4EFD-9731-C2B5F019DCB6}" xr6:coauthVersionLast="47" xr6:coauthVersionMax="47" xr10:uidLastSave="{A64A92F6-25DC-4C87-B9DC-5181982B015B}"/>
  <bookViews>
    <workbookView xWindow="-120" yWindow="-120" windowWidth="20730" windowHeight="11160" firstSheet="1" activeTab="1" xr2:uid="{4EE5FDCA-19D7-4E48-BD3B-D8F75402019E}"/>
  </bookViews>
  <sheets>
    <sheet name="STATUS SG CONTRATAS" sheetId="2" r:id="rId1"/>
    <sheet name="DETALLE" sheetId="1" r:id="rId2"/>
  </sheets>
  <definedNames>
    <definedName name="_xlnm.Print_Area" localSheetId="1">DETALLE!$A$1:$I$69</definedName>
    <definedName name="_xlnm.Print_Area" localSheetId="0">'STATUS SG CONTRATAS'!$A$1:$J$23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 l="1"/>
  <c r="E4" i="1"/>
  <c r="D4" i="1"/>
  <c r="G6" i="2" l="1"/>
  <c r="G10" i="2"/>
  <c r="G11" i="2"/>
  <c r="G12" i="2"/>
  <c r="G13" i="2"/>
  <c r="G14" i="2"/>
  <c r="G15" i="2"/>
  <c r="G16" i="2"/>
  <c r="G17" i="2"/>
  <c r="G18" i="2"/>
  <c r="G19" i="2"/>
  <c r="G21" i="2"/>
  <c r="G2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C22" i="2"/>
  <c r="D22" i="2"/>
  <c r="E22" i="2"/>
  <c r="F22" i="2"/>
  <c r="H22" i="2"/>
  <c r="I22" i="2"/>
  <c r="C21" i="2"/>
  <c r="D21" i="2"/>
  <c r="E21" i="2"/>
  <c r="F21" i="2"/>
  <c r="H21" i="2"/>
  <c r="I21" i="2"/>
  <c r="C20" i="2"/>
  <c r="D20" i="2"/>
  <c r="E20" i="2"/>
  <c r="F20" i="2"/>
  <c r="H20" i="2"/>
  <c r="I20" i="2"/>
  <c r="C19" i="2"/>
  <c r="D19" i="2"/>
  <c r="E19" i="2"/>
  <c r="F19" i="2"/>
  <c r="H19" i="2"/>
  <c r="I19" i="2"/>
  <c r="C18" i="2"/>
  <c r="D18" i="2"/>
  <c r="E18" i="2"/>
  <c r="F18" i="2"/>
  <c r="H18" i="2"/>
  <c r="I18" i="2"/>
  <c r="C17" i="2"/>
  <c r="D17" i="2"/>
  <c r="E17" i="2"/>
  <c r="F17" i="2"/>
  <c r="H17" i="2"/>
  <c r="I17" i="2"/>
  <c r="C16" i="2"/>
  <c r="D16" i="2"/>
  <c r="E16" i="2"/>
  <c r="F16" i="2"/>
  <c r="H16" i="2"/>
  <c r="I16" i="2"/>
  <c r="D15" i="2"/>
  <c r="H15" i="2"/>
  <c r="I15" i="2"/>
  <c r="C14" i="2"/>
  <c r="D14" i="2"/>
  <c r="E14" i="2"/>
  <c r="F14" i="2"/>
  <c r="H14" i="2"/>
  <c r="I14" i="2"/>
  <c r="C13" i="2"/>
  <c r="D13" i="2"/>
  <c r="E13" i="2"/>
  <c r="F13" i="2"/>
  <c r="H13" i="2"/>
  <c r="I13" i="2"/>
  <c r="C12" i="2"/>
  <c r="D12" i="2"/>
  <c r="E12" i="2"/>
  <c r="F12" i="2"/>
  <c r="H12" i="2"/>
  <c r="I12" i="2"/>
  <c r="C11" i="2"/>
  <c r="D11" i="2"/>
  <c r="E11" i="2"/>
  <c r="F11" i="2"/>
  <c r="I11" i="2"/>
  <c r="C10" i="2"/>
  <c r="D10" i="2"/>
  <c r="E10" i="2"/>
  <c r="F10" i="2"/>
  <c r="H10" i="2"/>
  <c r="I10" i="2"/>
  <c r="D9" i="2"/>
  <c r="E9" i="2"/>
  <c r="H9" i="2"/>
  <c r="I9" i="2"/>
  <c r="D8" i="2"/>
  <c r="E8" i="2"/>
  <c r="H8" i="2"/>
  <c r="I8" i="2"/>
  <c r="E7" i="2"/>
  <c r="F7" i="2"/>
  <c r="H7" i="2"/>
  <c r="I7" i="2"/>
  <c r="I6" i="2"/>
  <c r="E5" i="2"/>
  <c r="F5" i="2"/>
  <c r="I5" i="2"/>
  <c r="C4" i="2"/>
  <c r="D4" i="2"/>
  <c r="E4" i="2"/>
  <c r="F4" i="2"/>
  <c r="G4" i="2"/>
  <c r="H4" i="2"/>
  <c r="I4" i="2"/>
  <c r="D50" i="1"/>
  <c r="D36" i="1"/>
  <c r="C65" i="1"/>
  <c r="D65" i="1"/>
  <c r="E65" i="1"/>
  <c r="F65" i="1"/>
  <c r="G65" i="1"/>
  <c r="H65" i="1"/>
  <c r="I65" i="1"/>
  <c r="C62" i="1"/>
  <c r="D62" i="1"/>
  <c r="E62" i="1"/>
  <c r="F62" i="1"/>
  <c r="G62" i="1"/>
  <c r="G20" i="2" s="1"/>
  <c r="H62" i="1"/>
  <c r="I62" i="1"/>
  <c r="C55" i="1"/>
  <c r="D55" i="1"/>
  <c r="E55" i="1"/>
  <c r="F55" i="1"/>
  <c r="H55" i="1"/>
  <c r="I55" i="1"/>
  <c r="C50" i="1"/>
  <c r="E50" i="1"/>
  <c r="F50" i="1"/>
  <c r="G50" i="1"/>
  <c r="H50" i="1"/>
  <c r="I50" i="1"/>
  <c r="C44" i="1"/>
  <c r="C15" i="2" s="1"/>
  <c r="D44" i="1"/>
  <c r="E44" i="1"/>
  <c r="E15" i="2" s="1"/>
  <c r="F44" i="1"/>
  <c r="F15" i="2" s="1"/>
  <c r="G44" i="1"/>
  <c r="H44" i="1"/>
  <c r="I44" i="1"/>
  <c r="C36" i="1"/>
  <c r="E36" i="1"/>
  <c r="F36" i="1"/>
  <c r="G36" i="1"/>
  <c r="H36" i="1"/>
  <c r="I36" i="1"/>
  <c r="C31" i="1"/>
  <c r="D31" i="1"/>
  <c r="E31" i="1"/>
  <c r="F31" i="1"/>
  <c r="G31" i="1"/>
  <c r="H31" i="1"/>
  <c r="H11" i="2" s="1"/>
  <c r="I31" i="1"/>
  <c r="C26" i="1"/>
  <c r="D26" i="1"/>
  <c r="E26" i="1"/>
  <c r="F26" i="1"/>
  <c r="G26" i="1"/>
  <c r="H26" i="1"/>
  <c r="I26" i="1"/>
  <c r="C22" i="1"/>
  <c r="C9" i="2" s="1"/>
  <c r="D22" i="1"/>
  <c r="E22" i="1"/>
  <c r="F22" i="1"/>
  <c r="F9" i="2" s="1"/>
  <c r="G22" i="1"/>
  <c r="G9" i="2" s="1"/>
  <c r="H22" i="1"/>
  <c r="I22" i="1"/>
  <c r="C19" i="1"/>
  <c r="C8" i="2" s="1"/>
  <c r="D19" i="1"/>
  <c r="E19" i="1"/>
  <c r="F19" i="1"/>
  <c r="F8" i="2" s="1"/>
  <c r="G19" i="1"/>
  <c r="G8" i="2" s="1"/>
  <c r="H19" i="1"/>
  <c r="I19" i="1"/>
  <c r="C15" i="1"/>
  <c r="C7" i="2" s="1"/>
  <c r="D15" i="1"/>
  <c r="D7" i="2" s="1"/>
  <c r="E15" i="1"/>
  <c r="F15" i="1"/>
  <c r="G15" i="1"/>
  <c r="G7" i="2" s="1"/>
  <c r="H15" i="1"/>
  <c r="I15" i="1"/>
  <c r="C9" i="1"/>
  <c r="C6" i="2" s="1"/>
  <c r="D9" i="1"/>
  <c r="D6" i="2" s="1"/>
  <c r="E9" i="1"/>
  <c r="E6" i="2" s="1"/>
  <c r="F9" i="1"/>
  <c r="F6" i="2" s="1"/>
  <c r="H9" i="1"/>
  <c r="H6" i="2" s="1"/>
  <c r="I9" i="1"/>
  <c r="C7" i="1"/>
  <c r="C5" i="2" s="1"/>
  <c r="D7" i="1"/>
  <c r="D5" i="2" s="1"/>
  <c r="E7" i="1"/>
  <c r="F7" i="1"/>
  <c r="G7" i="1"/>
  <c r="G5" i="2" s="1"/>
  <c r="H7" i="1"/>
  <c r="H5" i="2" s="1"/>
  <c r="I7" i="1"/>
  <c r="C4" i="1"/>
  <c r="F4" i="1"/>
  <c r="I4" i="1"/>
  <c r="B65" i="1"/>
  <c r="B62" i="1"/>
  <c r="B55" i="1"/>
  <c r="B50" i="1"/>
  <c r="B44" i="1"/>
  <c r="C41" i="1"/>
  <c r="D41" i="1"/>
  <c r="E41" i="1"/>
  <c r="F41" i="1"/>
  <c r="G41" i="1"/>
  <c r="H41" i="1"/>
  <c r="B36" i="1"/>
  <c r="B31" i="1"/>
  <c r="B26" i="1"/>
  <c r="B22" i="1"/>
  <c r="B15" i="1"/>
  <c r="B9" i="1"/>
  <c r="B7" i="1"/>
  <c r="B4" i="1"/>
  <c r="J9" i="2" l="1"/>
  <c r="J13" i="2"/>
  <c r="J17" i="2"/>
  <c r="J21" i="2"/>
  <c r="J20" i="2"/>
  <c r="J5" i="2"/>
  <c r="J18" i="2"/>
  <c r="G23" i="2"/>
  <c r="J7" i="2"/>
  <c r="I23" i="2"/>
  <c r="J10" i="2"/>
  <c r="J11" i="2"/>
  <c r="J19" i="2"/>
  <c r="J22" i="2"/>
  <c r="C23" i="2"/>
  <c r="J6" i="2"/>
  <c r="J8" i="2"/>
  <c r="J12" i="2"/>
  <c r="E23" i="2"/>
  <c r="J14" i="2"/>
  <c r="J15" i="2"/>
  <c r="J16" i="2"/>
  <c r="H23" i="2"/>
  <c r="D23" i="2"/>
  <c r="F23" i="2"/>
  <c r="J4" i="2"/>
  <c r="G69" i="1"/>
  <c r="H69" i="1"/>
  <c r="E69" i="1"/>
  <c r="D69" i="1"/>
  <c r="B69" i="1"/>
  <c r="C69" i="1"/>
  <c r="F69" i="1"/>
  <c r="I69" i="1"/>
  <c r="J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Florens Cardenas Duran</author>
    <author>Dirce Viky Chavez Castro</author>
  </authors>
  <commentList>
    <comment ref="H6" authorId="0" shapeId="0" xr:uid="{3C8D52CD-6A7B-4092-9C17-0DA328B0BEE7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Registro sin firma</t>
        </r>
      </text>
    </comment>
    <comment ref="G8" authorId="0" shapeId="0" xr:uid="{7AB7B48C-0C6F-4211-BDB3-CAC49501BE37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Falta objetivos ambientales</t>
        </r>
      </text>
    </comment>
    <comment ref="H10" authorId="0" shapeId="0" xr:uid="{651BAD58-F241-4981-A94A-D6513D6FC36A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Falta firmas de aprobacion</t>
        </r>
      </text>
    </comment>
    <comment ref="G11" authorId="0" shapeId="0" xr:uid="{CECB0DBB-3683-4EC1-A347-1C185039728C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La fecha de ejecucion solo es un vez al año y no considra al personal de mina</t>
        </r>
      </text>
    </comment>
    <comment ref="H13" authorId="0" shapeId="0" xr:uid="{89264FD5-403F-4AAD-A364-B9893CCB9EA5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Falta programa</t>
        </r>
      </text>
    </comment>
    <comment ref="F20" authorId="0" shapeId="0" xr:uid="{29A70A59-BAD6-4B6B-985E-EFD8A8F46D18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Estandares con fecha del 2022</t>
        </r>
      </text>
    </comment>
    <comment ref="G51" authorId="1" shapeId="0" xr:uid="{B2158C11-613B-4DDE-9494-F70EC2FB1EFF}">
      <text>
        <r>
          <rPr>
            <b/>
            <sz val="9"/>
            <color indexed="81"/>
            <rFont val="Tahoma"/>
            <family val="2"/>
          </rPr>
          <t>NO ES UN PROGRAMA PARA EL MANTENIMIENTO DE SUS EQUIPOS</t>
        </r>
      </text>
    </comment>
    <comment ref="E67" authorId="0" shapeId="0" xr:uid="{1C1395D7-0BCD-4124-A8E9-D35551AB1347}">
      <text>
        <r>
          <rPr>
            <b/>
            <sz val="9"/>
            <color indexed="81"/>
            <rFont val="Tahoma"/>
            <charset val="1"/>
          </rPr>
          <t>Paola Florens Cardenas Duran:</t>
        </r>
        <r>
          <rPr>
            <sz val="9"/>
            <color indexed="81"/>
            <rFont val="Tahoma"/>
            <charset val="1"/>
          </rPr>
          <t xml:space="preserve">
Las hojas MSDS se encuentran vencidas </t>
        </r>
      </text>
    </comment>
  </commentList>
</comments>
</file>

<file path=xl/sharedStrings.xml><?xml version="1.0" encoding="utf-8"?>
<sst xmlns="http://schemas.openxmlformats.org/spreadsheetml/2006/main" count="118" uniqueCount="79">
  <si>
    <t xml:space="preserve">CUMPLIMIENTO DE LA DOCUMENTACION EN EL SISTEMA DE GESTION </t>
  </si>
  <si>
    <t>ESTRUCTURA DOCUMENTARIA</t>
  </si>
  <si>
    <t>EMPRESAS CONEXAS</t>
  </si>
  <si>
    <t>% CUMPLIMIENTO</t>
  </si>
  <si>
    <t>ROBOCON</t>
  </si>
  <si>
    <t>CORETECH</t>
  </si>
  <si>
    <t>PTS</t>
  </si>
  <si>
    <t>INMAQ</t>
  </si>
  <si>
    <t>TH HIDRAULICOS</t>
  </si>
  <si>
    <t>NORMET</t>
  </si>
  <si>
    <t>JOY GLOBAL KOMATSU</t>
  </si>
  <si>
    <t>SANDVIK</t>
  </si>
  <si>
    <t>01 POLITICA</t>
  </si>
  <si>
    <t>02 OBJETIVOS</t>
  </si>
  <si>
    <t>03 PLANES Y PROGRAMAS</t>
  </si>
  <si>
    <t>04 IPERC</t>
  </si>
  <si>
    <t>05 ESTANDARES</t>
  </si>
  <si>
    <t>06 PETS</t>
  </si>
  <si>
    <t>07 INSPECCIONES</t>
  </si>
  <si>
    <t>08 COMUNICACIÓN</t>
  </si>
  <si>
    <t>09 PERFILES DE PUESTO</t>
  </si>
  <si>
    <t>10 SALUD OCUPACIONAL</t>
  </si>
  <si>
    <t>11 INCIDENTES Y ACCIDENTES</t>
  </si>
  <si>
    <t>12 EPPS</t>
  </si>
  <si>
    <t>13 LISTA DE COLABORADORES</t>
  </si>
  <si>
    <t>14 FORMATOS</t>
  </si>
  <si>
    <t>15 MANTENIMIENTO DE EQUIPOS</t>
  </si>
  <si>
    <t>16 OTROS REQUISITOS</t>
  </si>
  <si>
    <t>17 CSST</t>
  </si>
  <si>
    <t>18 SUSTANCIAS QUIMICAS</t>
  </si>
  <si>
    <t>19 INFORMACION DOCUMENTARIA</t>
  </si>
  <si>
    <t>% CUMPLIMIMIENTO</t>
  </si>
  <si>
    <t>1.1 Politica de Seguridad y Medio Ambiente</t>
  </si>
  <si>
    <t>1.2 Capacitación de la Politica</t>
  </si>
  <si>
    <t>2.1 Objetivos de seguridad y Medio Ambiente</t>
  </si>
  <si>
    <t>3.1 Planes y programas de seguridad y Medio Ambiente</t>
  </si>
  <si>
    <t>3.2 Programa de Monitoreos de higiene ocupacional</t>
  </si>
  <si>
    <t>3.3 Programa anual de capacitaciones</t>
  </si>
  <si>
    <t>3.4 Plan y programa de vigilancia de la salud ocupacional</t>
  </si>
  <si>
    <t>3.5 Evidencias de aprobacion de CSST</t>
  </si>
  <si>
    <t>4.1 Matriz de IPERC</t>
  </si>
  <si>
    <t xml:space="preserve">4.2 Capacitación en IPERC </t>
  </si>
  <si>
    <t xml:space="preserve">4.3 Mapa de riesgo </t>
  </si>
  <si>
    <t>NA</t>
  </si>
  <si>
    <t>5.1 Estandares</t>
  </si>
  <si>
    <t>5.2 Capacitación en los Estandares</t>
  </si>
  <si>
    <t>6.1 PETS</t>
  </si>
  <si>
    <t>6.2 Capacitación en PETS</t>
  </si>
  <si>
    <t>6.3 Registro de entrega de PETS</t>
  </si>
  <si>
    <t>7.1 Programa de Inspecciones</t>
  </si>
  <si>
    <t>7.2 Evidencia de cumplimiento de inspecciones</t>
  </si>
  <si>
    <t>7.3 Inspecciones SSOMAC</t>
  </si>
  <si>
    <t>7.4 Seguimiento de Inspecciones</t>
  </si>
  <si>
    <t>8.1 Charlas diarias</t>
  </si>
  <si>
    <t>8.2 Capacitaciones</t>
  </si>
  <si>
    <t>8.3 Difusión de eventos</t>
  </si>
  <si>
    <t>10.1 Evidencias de cumplimiento de la vigilancia de la salud</t>
  </si>
  <si>
    <t>10.2 Informe de monitoreos ocupacionales</t>
  </si>
  <si>
    <t>10.3 seguimiento e informes de acciones correctivas de monitoreo</t>
  </si>
  <si>
    <t>10.4 Matriz GES</t>
  </si>
  <si>
    <t>11.1 Informe de accidentes</t>
  </si>
  <si>
    <t>11.2 Acciones correctivas realizadas</t>
  </si>
  <si>
    <t>12.1 Ficha técnica de Epps</t>
  </si>
  <si>
    <t>12.2 Kardex de entrega de Epps</t>
  </si>
  <si>
    <t>12.3 Matriz de Epps</t>
  </si>
  <si>
    <t>15.1 Programa de mantenimiento de equipos</t>
  </si>
  <si>
    <t>15.2 Ejecucion de mantenimiento de equipos</t>
  </si>
  <si>
    <t>15.3 Manuales de los equipos</t>
  </si>
  <si>
    <t>15.4 Certificados de calibracion de equipos de presición</t>
  </si>
  <si>
    <t>16.1 Reglamento Interno de Trabajo</t>
  </si>
  <si>
    <t>16.2 Entrega de Reglamento interno de Trabajo</t>
  </si>
  <si>
    <t>16.3 Reglamento RISSO</t>
  </si>
  <si>
    <t>16.4 Entrega de Reglamento RISSO</t>
  </si>
  <si>
    <t>16.5 Entrega de RITRA</t>
  </si>
  <si>
    <t>16.6 Capacitación en RITRA</t>
  </si>
  <si>
    <t>17.1 Actas de instalación de CSST</t>
  </si>
  <si>
    <t>17.2 Actas</t>
  </si>
  <si>
    <t>18.1 Lista de sustancias Quimicas</t>
  </si>
  <si>
    <t>18.2 Hojas MSDS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</si>
</sst>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9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2" borderId="11" xfId="0" applyFont="1" applyFill="1" applyBorder="1" applyAlignment="1">
      <alignment horizontal="center" textRotation="90"/>
    </xf>
    <xf numFmtId="0" fontId="4" fillId="0" borderId="8" xfId="0" applyFont="1" applyBorder="1" applyAlignment="1">
      <alignment vertical="center"/>
    </xf>
    <xf numFmtId="9" fontId="2" fillId="0" borderId="8" xfId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9" fontId="2" fillId="0" borderId="12" xfId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9" fontId="2" fillId="0" borderId="14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9" fontId="2" fillId="0" borderId="16" xfId="1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9" fontId="2" fillId="0" borderId="12" xfId="0" applyNumberFormat="1" applyFont="1" applyBorder="1" applyAlignment="1">
      <alignment horizontal="center" vertical="center"/>
    </xf>
    <xf numFmtId="9" fontId="2" fillId="3" borderId="14" xfId="1" applyFont="1" applyFill="1" applyBorder="1" applyAlignment="1">
      <alignment horizontal="center" vertical="center"/>
    </xf>
    <xf numFmtId="9" fontId="2" fillId="3" borderId="12" xfId="1" applyFont="1" applyFill="1" applyBorder="1" applyAlignment="1">
      <alignment horizontal="center" vertical="center"/>
    </xf>
    <xf numFmtId="9" fontId="2" fillId="3" borderId="8" xfId="1" applyFont="1" applyFill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9" fontId="2" fillId="0" borderId="21" xfId="0" applyNumberFormat="1" applyFont="1" applyBorder="1" applyAlignment="1">
      <alignment horizontal="center" vertical="center"/>
    </xf>
    <xf numFmtId="9" fontId="0" fillId="0" borderId="0" xfId="1" applyFont="1"/>
    <xf numFmtId="9" fontId="2" fillId="0" borderId="18" xfId="0" applyNumberFormat="1" applyFont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textRotation="90"/>
    </xf>
    <xf numFmtId="0" fontId="3" fillId="0" borderId="24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9" fontId="7" fillId="0" borderId="25" xfId="1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9" fontId="7" fillId="0" borderId="29" xfId="1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9" fontId="7" fillId="0" borderId="19" xfId="1" applyFont="1" applyBorder="1" applyAlignment="1">
      <alignment horizontal="center" vertical="center"/>
    </xf>
    <xf numFmtId="9" fontId="7" fillId="0" borderId="20" xfId="1" applyFont="1" applyBorder="1" applyAlignment="1">
      <alignment horizontal="center" vertical="center"/>
    </xf>
    <xf numFmtId="9" fontId="7" fillId="0" borderId="22" xfId="1" applyFont="1" applyBorder="1" applyAlignment="1">
      <alignment horizontal="center" vertical="center"/>
    </xf>
    <xf numFmtId="9" fontId="7" fillId="0" borderId="30" xfId="1" applyFont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9" fontId="7" fillId="0" borderId="31" xfId="1" applyFont="1" applyBorder="1" applyAlignment="1">
      <alignment horizontal="center" vertical="center"/>
    </xf>
    <xf numFmtId="9" fontId="7" fillId="0" borderId="32" xfId="1" applyFont="1" applyBorder="1" applyAlignment="1">
      <alignment horizontal="center" vertical="center"/>
    </xf>
    <xf numFmtId="9" fontId="7" fillId="0" borderId="33" xfId="1" applyFont="1" applyBorder="1" applyAlignment="1">
      <alignment horizontal="center" vertical="center"/>
    </xf>
    <xf numFmtId="9" fontId="7" fillId="0" borderId="34" xfId="1" applyFont="1" applyBorder="1" applyAlignment="1">
      <alignment horizontal="center" vertical="center"/>
    </xf>
    <xf numFmtId="9" fontId="7" fillId="0" borderId="35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7D0AB-EDCD-4A5C-9D2B-F5712A62301D}">
  <dimension ref="A1:J33"/>
  <sheetViews>
    <sheetView view="pageBreakPreview" zoomScale="115" zoomScaleNormal="100" zoomScaleSheetLayoutView="115" workbookViewId="0">
      <selection activeCell="G5" sqref="G5"/>
    </sheetView>
  </sheetViews>
  <sheetFormatPr defaultColWidth="11.42578125" defaultRowHeight="15"/>
  <cols>
    <col min="1" max="1" width="39.28515625" customWidth="1"/>
    <col min="2" max="2" width="6.140625" hidden="1" customWidth="1"/>
    <col min="3" max="9" width="6.140625" customWidth="1"/>
    <col min="10" max="10" width="7.5703125" customWidth="1"/>
  </cols>
  <sheetData>
    <row r="1" spans="1:10" ht="15.75" thickBo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.75" thickBot="1">
      <c r="A2" s="44" t="s">
        <v>1</v>
      </c>
      <c r="B2" s="46" t="s">
        <v>2</v>
      </c>
      <c r="C2" s="46"/>
      <c r="D2" s="46"/>
      <c r="E2" s="46"/>
      <c r="F2" s="46"/>
      <c r="G2" s="46"/>
      <c r="H2" s="46"/>
      <c r="I2" s="46"/>
      <c r="J2" s="47" t="s">
        <v>3</v>
      </c>
    </row>
    <row r="3" spans="1:10" ht="114.75" customHeight="1" thickBot="1">
      <c r="A3" s="45"/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47"/>
    </row>
    <row r="4" spans="1:10" ht="18" customHeight="1">
      <c r="A4" s="25" t="s">
        <v>12</v>
      </c>
      <c r="B4" s="29">
        <f>DETALLE!B4</f>
        <v>1</v>
      </c>
      <c r="C4" s="34">
        <f>DETALLE!C4</f>
        <v>0.5</v>
      </c>
      <c r="D4" s="39">
        <f>DETALLE!D4</f>
        <v>0.5</v>
      </c>
      <c r="E4" s="34">
        <f>DETALLE!E4</f>
        <v>1</v>
      </c>
      <c r="F4" s="39">
        <f>DETALLE!F4</f>
        <v>1</v>
      </c>
      <c r="G4" s="34">
        <f>DETALLE!G4</f>
        <v>1</v>
      </c>
      <c r="H4" s="39">
        <f>DETALLE!H4</f>
        <v>0.9</v>
      </c>
      <c r="I4" s="34">
        <f>DETALLE!I4</f>
        <v>1</v>
      </c>
      <c r="J4" s="18">
        <f t="shared" ref="J4:J22" si="0">AVERAGE(B4:I4)</f>
        <v>0.86250000000000004</v>
      </c>
    </row>
    <row r="5" spans="1:10" ht="18" customHeight="1">
      <c r="A5" s="26" t="s">
        <v>13</v>
      </c>
      <c r="B5" s="30">
        <f>DETALLE!B7</f>
        <v>1</v>
      </c>
      <c r="C5" s="35">
        <f>DETALLE!C7</f>
        <v>0</v>
      </c>
      <c r="D5" s="40">
        <f>DETALLE!D7</f>
        <v>1</v>
      </c>
      <c r="E5" s="35">
        <f>DETALLE!E7</f>
        <v>1</v>
      </c>
      <c r="F5" s="40">
        <f>DETALLE!F7</f>
        <v>1</v>
      </c>
      <c r="G5" s="35">
        <f>DETALLE!G7</f>
        <v>0.5</v>
      </c>
      <c r="H5" s="40">
        <f>DETALLE!H7</f>
        <v>1</v>
      </c>
      <c r="I5" s="35">
        <f>DETALLE!I7</f>
        <v>0</v>
      </c>
      <c r="J5" s="19">
        <f t="shared" si="0"/>
        <v>0.6875</v>
      </c>
    </row>
    <row r="6" spans="1:10" ht="18" customHeight="1">
      <c r="A6" s="26" t="s">
        <v>14</v>
      </c>
      <c r="B6" s="30">
        <f>DETALLE!B9</f>
        <v>0.4</v>
      </c>
      <c r="C6" s="35">
        <f>DETALLE!C9</f>
        <v>0.54</v>
      </c>
      <c r="D6" s="40">
        <f>DETALLE!D9</f>
        <v>1</v>
      </c>
      <c r="E6" s="35">
        <f>DETALLE!E9</f>
        <v>0.24</v>
      </c>
      <c r="F6" s="40">
        <f>DETALLE!F9</f>
        <v>0.3</v>
      </c>
      <c r="G6" s="35">
        <f>DETALLE!G9</f>
        <v>0</v>
      </c>
      <c r="H6" s="40">
        <f>DETALLE!H9</f>
        <v>0.74</v>
      </c>
      <c r="I6" s="35">
        <f>DETALLE!I9</f>
        <v>1</v>
      </c>
      <c r="J6" s="19">
        <f t="shared" si="0"/>
        <v>0.52749999999999997</v>
      </c>
    </row>
    <row r="7" spans="1:10" ht="18" customHeight="1">
      <c r="A7" s="26" t="s">
        <v>15</v>
      </c>
      <c r="B7" s="30">
        <f>DETALLE!B15</f>
        <v>0.33333333333333331</v>
      </c>
      <c r="C7" s="35">
        <f>DETALLE!C15</f>
        <v>0.16666666666666666</v>
      </c>
      <c r="D7" s="40">
        <f>DETALLE!D15</f>
        <v>0</v>
      </c>
      <c r="E7" s="35">
        <f>DETALLE!E15</f>
        <v>0</v>
      </c>
      <c r="F7" s="40">
        <f>DETALLE!F15</f>
        <v>0</v>
      </c>
      <c r="G7" s="35">
        <f>DETALLE!G15</f>
        <v>0.33333333333333331</v>
      </c>
      <c r="H7" s="40">
        <f>DETALLE!H15</f>
        <v>0</v>
      </c>
      <c r="I7" s="35">
        <f>DETALLE!I15</f>
        <v>0</v>
      </c>
      <c r="J7" s="19">
        <f t="shared" si="0"/>
        <v>0.10416666666666666</v>
      </c>
    </row>
    <row r="8" spans="1:10" ht="18" customHeight="1">
      <c r="A8" s="26" t="s">
        <v>16</v>
      </c>
      <c r="B8" s="30" t="str">
        <f>DETALLE!B19</f>
        <v>NA</v>
      </c>
      <c r="C8" s="35">
        <f>DETALLE!C19</f>
        <v>0.15</v>
      </c>
      <c r="D8" s="40">
        <f>DETALLE!D19</f>
        <v>0</v>
      </c>
      <c r="E8" s="35">
        <f>DETALLE!E19</f>
        <v>0.1</v>
      </c>
      <c r="F8" s="40">
        <f>DETALLE!F19</f>
        <v>0</v>
      </c>
      <c r="G8" s="35">
        <f>DETALLE!G19</f>
        <v>0.5</v>
      </c>
      <c r="H8" s="40">
        <f>DETALLE!H19</f>
        <v>0</v>
      </c>
      <c r="I8" s="35">
        <f>DETALLE!I19</f>
        <v>0</v>
      </c>
      <c r="J8" s="19">
        <f t="shared" si="0"/>
        <v>0.10714285714285714</v>
      </c>
    </row>
    <row r="9" spans="1:10" ht="18" customHeight="1">
      <c r="A9" s="26" t="s">
        <v>17</v>
      </c>
      <c r="B9" s="30">
        <f>DETALLE!B22</f>
        <v>1</v>
      </c>
      <c r="C9" s="35">
        <f>DETALLE!C22</f>
        <v>0.33333333333333331</v>
      </c>
      <c r="D9" s="40">
        <f>DETALLE!D22</f>
        <v>0</v>
      </c>
      <c r="E9" s="35">
        <f>DETALLE!E22</f>
        <v>0</v>
      </c>
      <c r="F9" s="40">
        <f>DETALLE!F22</f>
        <v>0.13333333333333333</v>
      </c>
      <c r="G9" s="35">
        <f>DETALLE!G22</f>
        <v>0.33333333333333331</v>
      </c>
      <c r="H9" s="40">
        <f>DETALLE!H22</f>
        <v>0</v>
      </c>
      <c r="I9" s="35">
        <f>DETALLE!I22</f>
        <v>0.33333333333333331</v>
      </c>
      <c r="J9" s="19">
        <f t="shared" si="0"/>
        <v>0.26666666666666666</v>
      </c>
    </row>
    <row r="10" spans="1:10" ht="18" customHeight="1">
      <c r="A10" s="26" t="s">
        <v>18</v>
      </c>
      <c r="B10" s="30">
        <f>DETALLE!B26</f>
        <v>0</v>
      </c>
      <c r="C10" s="35">
        <f>DETALLE!C26</f>
        <v>0</v>
      </c>
      <c r="D10" s="40">
        <f>DETALLE!D26</f>
        <v>0</v>
      </c>
      <c r="E10" s="35">
        <f>DETALLE!E26</f>
        <v>0</v>
      </c>
      <c r="F10" s="40">
        <f>DETALLE!F26</f>
        <v>0</v>
      </c>
      <c r="G10" s="35">
        <f>DETALLE!G26</f>
        <v>0</v>
      </c>
      <c r="H10" s="40">
        <f>DETALLE!H26</f>
        <v>0</v>
      </c>
      <c r="I10" s="35">
        <f>DETALLE!I26</f>
        <v>0.25</v>
      </c>
      <c r="J10" s="19">
        <f t="shared" si="0"/>
        <v>3.125E-2</v>
      </c>
    </row>
    <row r="11" spans="1:10" ht="18" customHeight="1">
      <c r="A11" s="26" t="s">
        <v>19</v>
      </c>
      <c r="B11" s="30">
        <f>DETALLE!B31</f>
        <v>0</v>
      </c>
      <c r="C11" s="35">
        <f>DETALLE!C31</f>
        <v>0</v>
      </c>
      <c r="D11" s="40">
        <f>DETALLE!D31</f>
        <v>0</v>
      </c>
      <c r="E11" s="35">
        <f>DETALLE!E31</f>
        <v>0</v>
      </c>
      <c r="F11" s="40">
        <f>DETALLE!F31</f>
        <v>0</v>
      </c>
      <c r="G11" s="35">
        <f>DETALLE!G31</f>
        <v>0</v>
      </c>
      <c r="H11" s="40">
        <f>DETALLE!H31</f>
        <v>6.6666666666666666E-2</v>
      </c>
      <c r="I11" s="35">
        <f>DETALLE!I31</f>
        <v>0</v>
      </c>
      <c r="J11" s="19">
        <f t="shared" si="0"/>
        <v>8.3333333333333332E-3</v>
      </c>
    </row>
    <row r="12" spans="1:10" ht="18" customHeight="1">
      <c r="A12" s="26" t="s">
        <v>20</v>
      </c>
      <c r="B12" s="30">
        <f>DETALLE!B35</f>
        <v>1</v>
      </c>
      <c r="C12" s="35">
        <f>DETALLE!C35</f>
        <v>1</v>
      </c>
      <c r="D12" s="40">
        <f>DETALLE!D35</f>
        <v>1</v>
      </c>
      <c r="E12" s="35">
        <f>DETALLE!E35</f>
        <v>1</v>
      </c>
      <c r="F12" s="40">
        <f>DETALLE!F35</f>
        <v>0.2</v>
      </c>
      <c r="G12" s="35">
        <f>DETALLE!G35</f>
        <v>0</v>
      </c>
      <c r="H12" s="40">
        <f>DETALLE!H35</f>
        <v>0</v>
      </c>
      <c r="I12" s="35">
        <f>DETALLE!I35</f>
        <v>0</v>
      </c>
      <c r="J12" s="19">
        <f t="shared" si="0"/>
        <v>0.52500000000000002</v>
      </c>
    </row>
    <row r="13" spans="1:10" ht="18" customHeight="1">
      <c r="A13" s="26" t="s">
        <v>21</v>
      </c>
      <c r="B13" s="30">
        <f>DETALLE!B36</f>
        <v>0</v>
      </c>
      <c r="C13" s="35">
        <f>DETALLE!C36</f>
        <v>0</v>
      </c>
      <c r="D13" s="40">
        <f>DETALLE!D36</f>
        <v>0</v>
      </c>
      <c r="E13" s="35">
        <f>DETALLE!E36</f>
        <v>0</v>
      </c>
      <c r="F13" s="40">
        <f>DETALLE!F36</f>
        <v>0</v>
      </c>
      <c r="G13" s="35">
        <f>DETALLE!G36</f>
        <v>0</v>
      </c>
      <c r="H13" s="40">
        <f>DETALLE!H36</f>
        <v>0</v>
      </c>
      <c r="I13" s="35">
        <f>DETALLE!I36</f>
        <v>0</v>
      </c>
      <c r="J13" s="19">
        <f t="shared" si="0"/>
        <v>0</v>
      </c>
    </row>
    <row r="14" spans="1:10" ht="18" customHeight="1">
      <c r="A14" s="26" t="s">
        <v>22</v>
      </c>
      <c r="B14" s="30" t="str">
        <f>DETALLE!B41</f>
        <v>NA</v>
      </c>
      <c r="C14" s="35">
        <f>DETALLE!C41</f>
        <v>0</v>
      </c>
      <c r="D14" s="40">
        <f>DETALLE!D41</f>
        <v>0</v>
      </c>
      <c r="E14" s="35">
        <f>DETALLE!E41</f>
        <v>0</v>
      </c>
      <c r="F14" s="40">
        <f>DETALLE!F41</f>
        <v>0</v>
      </c>
      <c r="G14" s="35">
        <f>DETALLE!G41</f>
        <v>0</v>
      </c>
      <c r="H14" s="40">
        <f>DETALLE!H41</f>
        <v>0</v>
      </c>
      <c r="I14" s="35" t="str">
        <f>DETALLE!I41</f>
        <v>NA</v>
      </c>
      <c r="J14" s="19">
        <f t="shared" si="0"/>
        <v>0</v>
      </c>
    </row>
    <row r="15" spans="1:10" ht="18" customHeight="1">
      <c r="A15" s="26" t="s">
        <v>23</v>
      </c>
      <c r="B15" s="30">
        <f>DETALLE!B44</f>
        <v>1</v>
      </c>
      <c r="C15" s="35">
        <f>DETALLE!C44</f>
        <v>0.33333333333333331</v>
      </c>
      <c r="D15" s="40">
        <f>DETALLE!D44</f>
        <v>0</v>
      </c>
      <c r="E15" s="35">
        <f>DETALLE!E44</f>
        <v>0.5</v>
      </c>
      <c r="F15" s="40">
        <f>DETALLE!F44</f>
        <v>0.56666666666666665</v>
      </c>
      <c r="G15" s="35">
        <f>DETALLE!G44</f>
        <v>0</v>
      </c>
      <c r="H15" s="40">
        <f>DETALLE!H44</f>
        <v>0</v>
      </c>
      <c r="I15" s="35">
        <f>DETALLE!I44</f>
        <v>1</v>
      </c>
      <c r="J15" s="19">
        <f t="shared" si="0"/>
        <v>0.42499999999999999</v>
      </c>
    </row>
    <row r="16" spans="1:10" ht="18" customHeight="1">
      <c r="A16" s="26" t="s">
        <v>24</v>
      </c>
      <c r="B16" s="30">
        <f>DETALLE!B48</f>
        <v>0</v>
      </c>
      <c r="C16" s="35">
        <f>DETALLE!C48</f>
        <v>0</v>
      </c>
      <c r="D16" s="40">
        <f>DETALLE!D48</f>
        <v>0</v>
      </c>
      <c r="E16" s="35">
        <f>DETALLE!E48</f>
        <v>0</v>
      </c>
      <c r="F16" s="40">
        <f>DETALLE!F48</f>
        <v>0</v>
      </c>
      <c r="G16" s="35">
        <f>DETALLE!G48</f>
        <v>0</v>
      </c>
      <c r="H16" s="40">
        <f>DETALLE!H48</f>
        <v>0</v>
      </c>
      <c r="I16" s="35">
        <f>DETALLE!I48</f>
        <v>0</v>
      </c>
      <c r="J16" s="19">
        <f t="shared" si="0"/>
        <v>0</v>
      </c>
    </row>
    <row r="17" spans="1:10" ht="18" customHeight="1">
      <c r="A17" s="26" t="s">
        <v>25</v>
      </c>
      <c r="B17" s="30">
        <f>DETALLE!B49</f>
        <v>0</v>
      </c>
      <c r="C17" s="35">
        <f>DETALLE!C49</f>
        <v>0</v>
      </c>
      <c r="D17" s="40">
        <f>DETALLE!D49</f>
        <v>0</v>
      </c>
      <c r="E17" s="35">
        <f>DETALLE!E49</f>
        <v>1</v>
      </c>
      <c r="F17" s="40">
        <f>DETALLE!F49</f>
        <v>0</v>
      </c>
      <c r="G17" s="35">
        <f>DETALLE!G49</f>
        <v>0</v>
      </c>
      <c r="H17" s="40">
        <f>DETALLE!H49</f>
        <v>0</v>
      </c>
      <c r="I17" s="35">
        <f>DETALLE!I49</f>
        <v>0</v>
      </c>
      <c r="J17" s="19">
        <f t="shared" si="0"/>
        <v>0.125</v>
      </c>
    </row>
    <row r="18" spans="1:10" ht="18" customHeight="1">
      <c r="A18" s="26" t="s">
        <v>26</v>
      </c>
      <c r="B18" s="30">
        <f>DETALLE!B50</f>
        <v>0.5</v>
      </c>
      <c r="C18" s="35">
        <f>DETALLE!C50</f>
        <v>0</v>
      </c>
      <c r="D18" s="40">
        <f>DETALLE!D50</f>
        <v>0</v>
      </c>
      <c r="E18" s="35">
        <f>DETALLE!E50</f>
        <v>0</v>
      </c>
      <c r="F18" s="40">
        <f>DETALLE!F50</f>
        <v>0</v>
      </c>
      <c r="G18" s="35">
        <f>DETALLE!G50</f>
        <v>0</v>
      </c>
      <c r="H18" s="40">
        <f>DETALLE!H50</f>
        <v>0</v>
      </c>
      <c r="I18" s="35">
        <f>DETALLE!I50</f>
        <v>0</v>
      </c>
      <c r="J18" s="19">
        <f t="shared" si="0"/>
        <v>6.25E-2</v>
      </c>
    </row>
    <row r="19" spans="1:10" ht="18" customHeight="1">
      <c r="A19" s="26" t="s">
        <v>27</v>
      </c>
      <c r="B19" s="30">
        <f>DETALLE!B55</f>
        <v>0.66666666666666663</v>
      </c>
      <c r="C19" s="35">
        <f>DETALLE!C55</f>
        <v>0</v>
      </c>
      <c r="D19" s="40">
        <f>DETALLE!D55</f>
        <v>0</v>
      </c>
      <c r="E19" s="35">
        <f>DETALLE!E55</f>
        <v>0</v>
      </c>
      <c r="F19" s="40">
        <f>DETALLE!F55</f>
        <v>0</v>
      </c>
      <c r="G19" s="35">
        <f>DETALLE!G55</f>
        <v>0</v>
      </c>
      <c r="H19" s="40">
        <f>DETALLE!H55</f>
        <v>0</v>
      </c>
      <c r="I19" s="35">
        <f>DETALLE!I55</f>
        <v>0.66666666666666663</v>
      </c>
      <c r="J19" s="19">
        <f t="shared" si="0"/>
        <v>0.16666666666666666</v>
      </c>
    </row>
    <row r="20" spans="1:10" ht="18" customHeight="1">
      <c r="A20" s="26" t="s">
        <v>28</v>
      </c>
      <c r="B20" s="30">
        <f>DETALLE!B62</f>
        <v>0</v>
      </c>
      <c r="C20" s="35">
        <f>DETALLE!C62</f>
        <v>0.5</v>
      </c>
      <c r="D20" s="40">
        <f>DETALLE!D62</f>
        <v>0</v>
      </c>
      <c r="E20" s="35">
        <f>DETALLE!E62</f>
        <v>0</v>
      </c>
      <c r="F20" s="40">
        <f>DETALLE!F62</f>
        <v>0</v>
      </c>
      <c r="G20" s="35">
        <f>DETALLE!G62</f>
        <v>1</v>
      </c>
      <c r="H20" s="40">
        <f>DETALLE!H62</f>
        <v>0</v>
      </c>
      <c r="I20" s="35">
        <f>DETALLE!I62</f>
        <v>1</v>
      </c>
      <c r="J20" s="19">
        <f t="shared" si="0"/>
        <v>0.3125</v>
      </c>
    </row>
    <row r="21" spans="1:10" ht="18" customHeight="1">
      <c r="A21" s="27" t="s">
        <v>29</v>
      </c>
      <c r="B21" s="31">
        <f>DETALLE!B65</f>
        <v>0</v>
      </c>
      <c r="C21" s="36">
        <f>DETALLE!C65</f>
        <v>0</v>
      </c>
      <c r="D21" s="41">
        <f>DETALLE!D65</f>
        <v>0</v>
      </c>
      <c r="E21" s="36">
        <f>DETALLE!E65</f>
        <v>0.4</v>
      </c>
      <c r="F21" s="41">
        <f>DETALLE!F65</f>
        <v>0</v>
      </c>
      <c r="G21" s="36">
        <f>DETALLE!G65</f>
        <v>0</v>
      </c>
      <c r="H21" s="41">
        <f>DETALLE!H65</f>
        <v>0</v>
      </c>
      <c r="I21" s="36">
        <f>DETALLE!I65</f>
        <v>0.5</v>
      </c>
      <c r="J21" s="19">
        <f t="shared" si="0"/>
        <v>0.1125</v>
      </c>
    </row>
    <row r="22" spans="1:10" ht="18" customHeight="1" thickBot="1">
      <c r="A22" s="28" t="s">
        <v>30</v>
      </c>
      <c r="B22" s="32">
        <f>DETALLE!B68</f>
        <v>0</v>
      </c>
      <c r="C22" s="37">
        <f>DETALLE!C68</f>
        <v>0</v>
      </c>
      <c r="D22" s="42">
        <f>DETALLE!D68</f>
        <v>0</v>
      </c>
      <c r="E22" s="37">
        <f>DETALLE!E68</f>
        <v>0</v>
      </c>
      <c r="F22" s="42">
        <f>DETALLE!F68</f>
        <v>0</v>
      </c>
      <c r="G22" s="37">
        <f>DETALLE!G68</f>
        <v>0</v>
      </c>
      <c r="H22" s="42">
        <f>DETALLE!H68</f>
        <v>0</v>
      </c>
      <c r="I22" s="37">
        <f>DETALLE!I68</f>
        <v>1</v>
      </c>
      <c r="J22" s="20">
        <f t="shared" si="0"/>
        <v>0.125</v>
      </c>
    </row>
    <row r="23" spans="1:10" ht="21" customHeight="1" thickBot="1">
      <c r="A23" s="23" t="s">
        <v>31</v>
      </c>
      <c r="B23" s="33">
        <f>AVERAGE(B4:B22)</f>
        <v>0.40588235294117647</v>
      </c>
      <c r="C23" s="38">
        <f t="shared" ref="C23:J23" si="1">AVERAGE(C4:C22)</f>
        <v>0.18543859649122807</v>
      </c>
      <c r="D23" s="43">
        <f t="shared" si="1"/>
        <v>0.18421052631578946</v>
      </c>
      <c r="E23" s="38">
        <f t="shared" si="1"/>
        <v>0.27578947368421053</v>
      </c>
      <c r="F23" s="43">
        <f t="shared" si="1"/>
        <v>0.16842105263157894</v>
      </c>
      <c r="G23" s="38">
        <f t="shared" si="1"/>
        <v>0.19298245614035087</v>
      </c>
      <c r="H23" s="43">
        <f t="shared" si="1"/>
        <v>0.1424561403508772</v>
      </c>
      <c r="I23" s="38">
        <f t="shared" si="1"/>
        <v>0.375</v>
      </c>
      <c r="J23" s="22">
        <f t="shared" si="1"/>
        <v>0.23416979949874683</v>
      </c>
    </row>
    <row r="32" spans="1:10">
      <c r="A32" s="21">
        <v>0</v>
      </c>
    </row>
    <row r="33" spans="1:1">
      <c r="A33" s="21">
        <v>1</v>
      </c>
    </row>
  </sheetData>
  <mergeCells count="4">
    <mergeCell ref="A2:A3"/>
    <mergeCell ref="B2:I2"/>
    <mergeCell ref="J2:J3"/>
    <mergeCell ref="A1:J1"/>
  </mergeCells>
  <conditionalFormatting sqref="A32:A33 J1:J1048576">
    <cfRule type="colorScale" priority="2">
      <colorScale>
        <cfvo type="min"/>
        <cfvo type="percentile" val="50"/>
        <cfvo type="max"/>
        <color rgb="FFF8696B"/>
        <color rgb="FFFFEB84"/>
        <color rgb="FF00B050"/>
      </colorScale>
    </cfRule>
  </conditionalFormatting>
  <conditionalFormatting sqref="B4:I22">
    <cfRule type="colorScale" priority="6">
      <colorScale>
        <cfvo type="percent" val="0"/>
        <cfvo type="percent" val="50"/>
        <cfvo type="percent" val="100"/>
        <color rgb="FFFF7C80"/>
        <color rgb="FFFFFFCC"/>
        <color rgb="FF92D050"/>
      </colorScale>
    </cfRule>
  </conditionalFormatting>
  <conditionalFormatting sqref="B4:I23">
    <cfRule type="colorScale" priority="1">
      <colorScale>
        <cfvo type="min"/>
        <cfvo type="percentile" val="50"/>
        <cfvo type="max"/>
        <color rgb="FFF8696B"/>
        <color rgb="FFFFEB84"/>
        <color rgb="FF00B050"/>
      </colorScale>
    </cfRule>
  </conditionalFormatting>
  <conditionalFormatting sqref="B1:J1048576">
    <cfRule type="containsText" dxfId="1" priority="3" operator="containsText" text="NA">
      <formula>NOT(ISERROR(SEARCH("NA",B1)))</formula>
    </cfRule>
  </conditionalFormatting>
  <conditionalFormatting sqref="B23:J23">
    <cfRule type="colorScale" priority="4">
      <colorScale>
        <cfvo type="percent" val="0"/>
        <cfvo type="percent" val="50"/>
        <cfvo type="percent" val="100"/>
        <color rgb="FFFF7C80"/>
        <color rgb="FFFFFFCC"/>
        <color rgb="FF92D050"/>
      </colorScale>
    </cfRule>
  </conditionalFormatting>
  <conditionalFormatting sqref="J4:J22">
    <cfRule type="colorScale" priority="5">
      <colorScale>
        <cfvo type="percent" val="0"/>
        <cfvo type="percent" val="50"/>
        <cfvo type="percent" val="100"/>
        <color rgb="FFFF7C80"/>
        <color rgb="FFFFFFCC"/>
        <color rgb="FF92D050"/>
      </colorScale>
    </cfRule>
  </conditionalFormatting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0D2E-FBB8-4C5F-A9AC-AC45927FEF2B}">
  <dimension ref="A1:I69"/>
  <sheetViews>
    <sheetView tabSelected="1" view="pageBreakPreview" topLeftCell="A16" zoomScaleNormal="100" zoomScaleSheetLayoutView="100" workbookViewId="0">
      <selection activeCell="G26" sqref="G26"/>
    </sheetView>
  </sheetViews>
  <sheetFormatPr defaultColWidth="11.42578125" defaultRowHeight="15"/>
  <cols>
    <col min="1" max="1" width="57.140625" customWidth="1"/>
    <col min="2" max="2" width="6.140625" hidden="1" customWidth="1"/>
    <col min="3" max="9" width="6.140625" customWidth="1"/>
  </cols>
  <sheetData>
    <row r="1" spans="1:9" ht="15.75" thickBot="1">
      <c r="A1" s="50" t="s">
        <v>0</v>
      </c>
      <c r="B1" s="51"/>
      <c r="C1" s="51"/>
      <c r="D1" s="51"/>
      <c r="E1" s="51"/>
      <c r="F1" s="51"/>
      <c r="G1" s="51"/>
      <c r="H1" s="51"/>
      <c r="I1" s="52"/>
    </row>
    <row r="2" spans="1:9" ht="15.75" thickBot="1">
      <c r="A2" s="44" t="s">
        <v>1</v>
      </c>
      <c r="B2" s="46" t="s">
        <v>2</v>
      </c>
      <c r="C2" s="46"/>
      <c r="D2" s="46"/>
      <c r="E2" s="46"/>
      <c r="F2" s="46"/>
      <c r="G2" s="46"/>
      <c r="H2" s="46"/>
      <c r="I2" s="46"/>
    </row>
    <row r="3" spans="1:9" ht="114.75" customHeight="1" thickBot="1">
      <c r="A3" s="45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</row>
    <row r="4" spans="1:9" ht="18" customHeight="1" thickBot="1">
      <c r="A4" s="8" t="s">
        <v>12</v>
      </c>
      <c r="B4" s="9">
        <f>AVERAGE(B5,B6)</f>
        <v>1</v>
      </c>
      <c r="C4" s="9">
        <f t="shared" ref="C4:I4" si="0">AVERAGE(C5,C6)</f>
        <v>0.5</v>
      </c>
      <c r="D4" s="9">
        <f t="shared" si="0"/>
        <v>0.5</v>
      </c>
      <c r="E4" s="9">
        <f t="shared" si="0"/>
        <v>1</v>
      </c>
      <c r="F4" s="9">
        <f t="shared" si="0"/>
        <v>1</v>
      </c>
      <c r="G4" s="9">
        <f t="shared" si="0"/>
        <v>1</v>
      </c>
      <c r="H4" s="9">
        <f t="shared" si="0"/>
        <v>0.9</v>
      </c>
      <c r="I4" s="10">
        <f t="shared" si="0"/>
        <v>1</v>
      </c>
    </row>
    <row r="5" spans="1:9" ht="18" customHeight="1">
      <c r="A5" s="6" t="s">
        <v>32</v>
      </c>
      <c r="B5" s="7">
        <v>1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1</v>
      </c>
    </row>
    <row r="6" spans="1:9" ht="18" customHeight="1" thickBot="1">
      <c r="A6" s="4" t="s">
        <v>33</v>
      </c>
      <c r="B6" s="5">
        <v>1</v>
      </c>
      <c r="C6" s="5">
        <v>0</v>
      </c>
      <c r="D6" s="5">
        <v>0</v>
      </c>
      <c r="E6" s="5">
        <v>1</v>
      </c>
      <c r="F6" s="5">
        <v>1</v>
      </c>
      <c r="G6" s="5">
        <v>1</v>
      </c>
      <c r="H6" s="5">
        <v>0.8</v>
      </c>
      <c r="I6" s="5">
        <v>1</v>
      </c>
    </row>
    <row r="7" spans="1:9" ht="18" customHeight="1" thickBot="1">
      <c r="A7" s="8" t="s">
        <v>13</v>
      </c>
      <c r="B7" s="9">
        <f>AVERAGE(B8)</f>
        <v>1</v>
      </c>
      <c r="C7" s="9">
        <f t="shared" ref="C7:I7" si="1">AVERAGE(C8)</f>
        <v>0</v>
      </c>
      <c r="D7" s="9">
        <f t="shared" si="1"/>
        <v>1</v>
      </c>
      <c r="E7" s="9">
        <f t="shared" si="1"/>
        <v>1</v>
      </c>
      <c r="F7" s="9">
        <f t="shared" si="1"/>
        <v>1</v>
      </c>
      <c r="G7" s="9">
        <f t="shared" si="1"/>
        <v>0.5</v>
      </c>
      <c r="H7" s="9">
        <f t="shared" si="1"/>
        <v>1</v>
      </c>
      <c r="I7" s="10">
        <f t="shared" si="1"/>
        <v>0</v>
      </c>
    </row>
    <row r="8" spans="1:9" ht="18" customHeight="1" thickBot="1">
      <c r="A8" s="11" t="s">
        <v>34</v>
      </c>
      <c r="B8" s="12">
        <v>1</v>
      </c>
      <c r="C8" s="12">
        <v>0</v>
      </c>
      <c r="D8" s="12">
        <v>1</v>
      </c>
      <c r="E8" s="12">
        <v>1</v>
      </c>
      <c r="F8" s="12">
        <v>1</v>
      </c>
      <c r="G8" s="12">
        <v>0.5</v>
      </c>
      <c r="H8" s="12">
        <v>1</v>
      </c>
      <c r="I8" s="12">
        <v>0</v>
      </c>
    </row>
    <row r="9" spans="1:9" ht="18" customHeight="1" thickBot="1">
      <c r="A9" s="8" t="s">
        <v>14</v>
      </c>
      <c r="B9" s="9">
        <f>AVERAGE(B10:B14)</f>
        <v>0.4</v>
      </c>
      <c r="C9" s="9">
        <f t="shared" ref="C9:I9" si="2">AVERAGE(C10:C14)</f>
        <v>0.54</v>
      </c>
      <c r="D9" s="9">
        <f t="shared" si="2"/>
        <v>1</v>
      </c>
      <c r="E9" s="9">
        <f t="shared" si="2"/>
        <v>0.24</v>
      </c>
      <c r="F9" s="9">
        <f t="shared" si="2"/>
        <v>0.3</v>
      </c>
      <c r="G9" s="9">
        <v>0</v>
      </c>
      <c r="H9" s="9">
        <f t="shared" si="2"/>
        <v>0.74</v>
      </c>
      <c r="I9" s="10">
        <f t="shared" si="2"/>
        <v>1</v>
      </c>
    </row>
    <row r="10" spans="1:9" ht="18" customHeight="1">
      <c r="A10" s="6" t="s">
        <v>35</v>
      </c>
      <c r="B10" s="7">
        <v>1</v>
      </c>
      <c r="C10" s="7">
        <v>1</v>
      </c>
      <c r="D10" s="7">
        <v>1</v>
      </c>
      <c r="E10" s="7">
        <v>0</v>
      </c>
      <c r="F10" s="7">
        <v>0.5</v>
      </c>
      <c r="G10" s="7">
        <v>1</v>
      </c>
      <c r="H10" s="7">
        <v>0.2</v>
      </c>
      <c r="I10" s="7">
        <v>1</v>
      </c>
    </row>
    <row r="11" spans="1:9" ht="18" customHeight="1">
      <c r="A11" s="2" t="s">
        <v>36</v>
      </c>
      <c r="B11" s="1">
        <v>0</v>
      </c>
      <c r="C11" s="1">
        <v>0</v>
      </c>
      <c r="D11" s="1">
        <v>1</v>
      </c>
      <c r="E11" s="1">
        <v>0.2</v>
      </c>
      <c r="F11" s="1">
        <v>0</v>
      </c>
      <c r="G11" s="1">
        <v>0.5</v>
      </c>
      <c r="H11" s="1">
        <v>1</v>
      </c>
      <c r="I11" s="1">
        <v>1</v>
      </c>
    </row>
    <row r="12" spans="1:9" ht="18" customHeight="1">
      <c r="A12" s="2" t="s">
        <v>37</v>
      </c>
      <c r="B12" s="1">
        <v>1</v>
      </c>
      <c r="C12" s="1">
        <v>1</v>
      </c>
      <c r="D12" s="1">
        <v>1</v>
      </c>
      <c r="E12" s="1">
        <v>1</v>
      </c>
      <c r="F12" s="1">
        <v>0</v>
      </c>
      <c r="G12" s="1">
        <v>1</v>
      </c>
      <c r="H12" s="1">
        <v>1</v>
      </c>
      <c r="I12" s="1">
        <v>1</v>
      </c>
    </row>
    <row r="13" spans="1:9" ht="18" customHeight="1">
      <c r="A13" s="2" t="s">
        <v>38</v>
      </c>
      <c r="B13" s="1">
        <v>0</v>
      </c>
      <c r="C13" s="1">
        <v>0.5</v>
      </c>
      <c r="D13" s="1">
        <v>1</v>
      </c>
      <c r="E13" s="1">
        <v>0</v>
      </c>
      <c r="F13" s="1">
        <v>0</v>
      </c>
      <c r="G13" s="1">
        <v>1</v>
      </c>
      <c r="H13" s="1">
        <v>0.5</v>
      </c>
      <c r="I13" s="1">
        <v>1</v>
      </c>
    </row>
    <row r="14" spans="1:9" ht="18" customHeight="1" thickBot="1">
      <c r="A14" s="4" t="s">
        <v>39</v>
      </c>
      <c r="B14" s="5">
        <v>0</v>
      </c>
      <c r="C14" s="5">
        <v>0.2</v>
      </c>
      <c r="D14" s="5">
        <v>1</v>
      </c>
      <c r="E14" s="5">
        <v>0</v>
      </c>
      <c r="F14" s="5">
        <v>1</v>
      </c>
      <c r="G14" s="5">
        <v>1</v>
      </c>
      <c r="H14" s="5">
        <v>1</v>
      </c>
      <c r="I14" s="5">
        <v>1</v>
      </c>
    </row>
    <row r="15" spans="1:9" ht="18" customHeight="1" thickBot="1">
      <c r="A15" s="8" t="s">
        <v>15</v>
      </c>
      <c r="B15" s="9">
        <f>AVERAGE(B16,B17,B18)</f>
        <v>0.33333333333333331</v>
      </c>
      <c r="C15" s="9">
        <f t="shared" ref="C15:I15" si="3">AVERAGE(C16,C17,C18)</f>
        <v>0.16666666666666666</v>
      </c>
      <c r="D15" s="9">
        <f t="shared" si="3"/>
        <v>0</v>
      </c>
      <c r="E15" s="9">
        <f t="shared" si="3"/>
        <v>0</v>
      </c>
      <c r="F15" s="9">
        <f t="shared" si="3"/>
        <v>0</v>
      </c>
      <c r="G15" s="9">
        <f t="shared" si="3"/>
        <v>0.33333333333333331</v>
      </c>
      <c r="H15" s="9">
        <f t="shared" si="3"/>
        <v>0</v>
      </c>
      <c r="I15" s="10">
        <f t="shared" si="3"/>
        <v>0</v>
      </c>
    </row>
    <row r="16" spans="1:9" ht="18" customHeight="1">
      <c r="A16" s="6" t="s">
        <v>40</v>
      </c>
      <c r="B16" s="7">
        <v>1</v>
      </c>
      <c r="C16" s="7">
        <v>0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</row>
    <row r="17" spans="1:9" ht="18" customHeight="1">
      <c r="A17" s="2" t="s">
        <v>41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1:9" ht="18" customHeight="1" thickBot="1">
      <c r="A18" s="4" t="s">
        <v>42</v>
      </c>
      <c r="B18" s="5">
        <v>0</v>
      </c>
      <c r="C18" s="5">
        <v>0.5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1:9" ht="18" customHeight="1" thickBot="1">
      <c r="A19" s="8" t="s">
        <v>16</v>
      </c>
      <c r="B19" s="15" t="s">
        <v>43</v>
      </c>
      <c r="C19" s="9">
        <f t="shared" ref="C19:I19" si="4">AVERAGE(C20,C21)</f>
        <v>0.15</v>
      </c>
      <c r="D19" s="9">
        <f t="shared" si="4"/>
        <v>0</v>
      </c>
      <c r="E19" s="9">
        <f t="shared" si="4"/>
        <v>0.1</v>
      </c>
      <c r="F19" s="9">
        <f t="shared" si="4"/>
        <v>0</v>
      </c>
      <c r="G19" s="9">
        <f t="shared" si="4"/>
        <v>0.5</v>
      </c>
      <c r="H19" s="9">
        <f t="shared" si="4"/>
        <v>0</v>
      </c>
      <c r="I19" s="10">
        <f t="shared" si="4"/>
        <v>0</v>
      </c>
    </row>
    <row r="20" spans="1:9" ht="18" customHeight="1">
      <c r="A20" s="6" t="s">
        <v>44</v>
      </c>
      <c r="B20" s="16" t="s">
        <v>43</v>
      </c>
      <c r="C20" s="7">
        <v>0.3</v>
      </c>
      <c r="D20" s="7">
        <v>0</v>
      </c>
      <c r="E20" s="7">
        <v>0.2</v>
      </c>
      <c r="F20" s="7">
        <v>0</v>
      </c>
      <c r="G20" s="7">
        <v>1</v>
      </c>
      <c r="H20" s="7">
        <v>0</v>
      </c>
      <c r="I20" s="7">
        <v>0</v>
      </c>
    </row>
    <row r="21" spans="1:9" ht="18" customHeight="1" thickBot="1">
      <c r="A21" s="4" t="s">
        <v>45</v>
      </c>
      <c r="B21" s="17" t="s">
        <v>43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ht="18" customHeight="1" thickBot="1">
      <c r="A22" s="8" t="s">
        <v>17</v>
      </c>
      <c r="B22" s="9">
        <f>AVERAGE(B23,B24,B25)</f>
        <v>1</v>
      </c>
      <c r="C22" s="9">
        <f t="shared" ref="C22:I22" si="5">AVERAGE(C23,C24,C25)</f>
        <v>0.33333333333333331</v>
      </c>
      <c r="D22" s="9">
        <f t="shared" si="5"/>
        <v>0</v>
      </c>
      <c r="E22" s="9">
        <f t="shared" si="5"/>
        <v>0</v>
      </c>
      <c r="F22" s="9">
        <f t="shared" si="5"/>
        <v>0.13333333333333333</v>
      </c>
      <c r="G22" s="9">
        <f t="shared" si="5"/>
        <v>0.33333333333333331</v>
      </c>
      <c r="H22" s="9">
        <f t="shared" si="5"/>
        <v>0</v>
      </c>
      <c r="I22" s="10">
        <f t="shared" si="5"/>
        <v>0.33333333333333331</v>
      </c>
    </row>
    <row r="23" spans="1:9" ht="18" customHeight="1">
      <c r="A23" s="6" t="s">
        <v>46</v>
      </c>
      <c r="B23" s="7">
        <v>1</v>
      </c>
      <c r="C23" s="7">
        <v>1</v>
      </c>
      <c r="D23" s="7">
        <v>0</v>
      </c>
      <c r="E23" s="7">
        <v>0</v>
      </c>
      <c r="F23" s="7">
        <v>0.2</v>
      </c>
      <c r="G23" s="7">
        <v>1</v>
      </c>
      <c r="H23" s="7">
        <v>0</v>
      </c>
      <c r="I23" s="7">
        <v>1</v>
      </c>
    </row>
    <row r="24" spans="1:9" ht="18" customHeight="1">
      <c r="A24" s="2" t="s">
        <v>47</v>
      </c>
      <c r="B24" s="1">
        <v>1</v>
      </c>
      <c r="C24" s="1">
        <v>0</v>
      </c>
      <c r="D24" s="1">
        <v>0</v>
      </c>
      <c r="E24" s="1">
        <v>0</v>
      </c>
      <c r="F24" s="1">
        <v>0.2</v>
      </c>
      <c r="G24" s="1">
        <v>0</v>
      </c>
      <c r="H24" s="1">
        <v>0</v>
      </c>
      <c r="I24" s="1">
        <v>0</v>
      </c>
    </row>
    <row r="25" spans="1:9" ht="18" customHeight="1" thickBot="1">
      <c r="A25" s="4" t="s">
        <v>48</v>
      </c>
      <c r="B25" s="5">
        <v>1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9" ht="18" customHeight="1" thickBot="1">
      <c r="A26" s="8" t="s">
        <v>18</v>
      </c>
      <c r="B26" s="9">
        <f>AVERAGE(B27,B28,B29,B30)</f>
        <v>0</v>
      </c>
      <c r="C26" s="9">
        <f t="shared" ref="C26:I26" si="6">AVERAGE(C27,C28,C29,C30)</f>
        <v>0</v>
      </c>
      <c r="D26" s="9">
        <f t="shared" si="6"/>
        <v>0</v>
      </c>
      <c r="E26" s="9">
        <f t="shared" si="6"/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10">
        <f t="shared" si="6"/>
        <v>0.25</v>
      </c>
    </row>
    <row r="27" spans="1:9" ht="18" customHeight="1">
      <c r="A27" s="6" t="s">
        <v>49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</row>
    <row r="28" spans="1:9" ht="18" customHeight="1">
      <c r="A28" s="2" t="s">
        <v>50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</row>
    <row r="29" spans="1:9" ht="18" customHeight="1">
      <c r="A29" s="2" t="s">
        <v>51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</row>
    <row r="30" spans="1:9" ht="18" customHeight="1" thickBot="1">
      <c r="A30" s="4" t="s">
        <v>52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</row>
    <row r="31" spans="1:9" ht="18" customHeight="1" thickBot="1">
      <c r="A31" s="8" t="s">
        <v>19</v>
      </c>
      <c r="B31" s="9">
        <f>AVERAGE(B32,B33,B34)</f>
        <v>0</v>
      </c>
      <c r="C31" s="9">
        <f t="shared" ref="C31:I31" si="7">AVERAGE(C32,C33,C34)</f>
        <v>0</v>
      </c>
      <c r="D31" s="9">
        <f t="shared" si="7"/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6.6666666666666666E-2</v>
      </c>
      <c r="I31" s="10">
        <f t="shared" si="7"/>
        <v>0</v>
      </c>
    </row>
    <row r="32" spans="1:9" ht="18" customHeight="1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</row>
    <row r="33" spans="1:9" ht="18" customHeight="1">
      <c r="A33" s="2" t="s">
        <v>54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0.2</v>
      </c>
      <c r="I33" s="1">
        <v>0</v>
      </c>
    </row>
    <row r="34" spans="1:9" ht="18" customHeight="1" thickBot="1">
      <c r="A34" s="4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9" ht="18" customHeight="1" thickBot="1">
      <c r="A35" s="8" t="s">
        <v>20</v>
      </c>
      <c r="B35" s="9">
        <v>1</v>
      </c>
      <c r="C35" s="9">
        <v>1</v>
      </c>
      <c r="D35" s="9">
        <v>1</v>
      </c>
      <c r="E35" s="9">
        <v>1</v>
      </c>
      <c r="F35" s="9">
        <v>0.2</v>
      </c>
      <c r="G35" s="9">
        <v>0</v>
      </c>
      <c r="H35" s="9">
        <v>0</v>
      </c>
      <c r="I35" s="10">
        <v>0</v>
      </c>
    </row>
    <row r="36" spans="1:9" ht="18" customHeight="1" thickBot="1">
      <c r="A36" s="8" t="s">
        <v>21</v>
      </c>
      <c r="B36" s="9">
        <f>AVERAGE(B37:B40)</f>
        <v>0</v>
      </c>
      <c r="C36" s="9">
        <f t="shared" ref="C36:I36" si="8">AVERAGE(C37:C40)</f>
        <v>0</v>
      </c>
      <c r="D36" s="9">
        <f t="shared" si="8"/>
        <v>0</v>
      </c>
      <c r="E36" s="9">
        <f t="shared" si="8"/>
        <v>0</v>
      </c>
      <c r="F36" s="9">
        <f t="shared" si="8"/>
        <v>0</v>
      </c>
      <c r="G36" s="9">
        <f t="shared" si="8"/>
        <v>0</v>
      </c>
      <c r="H36" s="9">
        <f t="shared" si="8"/>
        <v>0</v>
      </c>
      <c r="I36" s="10">
        <f t="shared" si="8"/>
        <v>0</v>
      </c>
    </row>
    <row r="37" spans="1:9" ht="18" customHeight="1">
      <c r="A37" s="6" t="s">
        <v>56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</row>
    <row r="38" spans="1:9" ht="18" customHeight="1">
      <c r="A38" s="2" t="s">
        <v>57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</row>
    <row r="39" spans="1:9" ht="18" customHeight="1">
      <c r="A39" s="2" t="s">
        <v>58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</row>
    <row r="40" spans="1:9" ht="18" customHeight="1" thickBot="1">
      <c r="A40" s="4" t="s">
        <v>59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9" ht="18" customHeight="1" thickBot="1">
      <c r="A41" s="8" t="s">
        <v>22</v>
      </c>
      <c r="B41" s="9" t="s">
        <v>43</v>
      </c>
      <c r="C41" s="9">
        <f t="shared" ref="C41:H41" si="9">AVERAGE(C42,C43)</f>
        <v>0</v>
      </c>
      <c r="D41" s="9">
        <f t="shared" si="9"/>
        <v>0</v>
      </c>
      <c r="E41" s="9">
        <f t="shared" si="9"/>
        <v>0</v>
      </c>
      <c r="F41" s="9">
        <f t="shared" si="9"/>
        <v>0</v>
      </c>
      <c r="G41" s="9">
        <f t="shared" si="9"/>
        <v>0</v>
      </c>
      <c r="H41" s="9">
        <f t="shared" si="9"/>
        <v>0</v>
      </c>
      <c r="I41" s="10" t="s">
        <v>43</v>
      </c>
    </row>
    <row r="42" spans="1:9" ht="18" customHeight="1">
      <c r="A42" s="6" t="s">
        <v>60</v>
      </c>
      <c r="B42" s="7" t="s">
        <v>43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 t="s">
        <v>43</v>
      </c>
    </row>
    <row r="43" spans="1:9" ht="18" customHeight="1" thickBot="1">
      <c r="A43" s="4" t="s">
        <v>61</v>
      </c>
      <c r="B43" s="5" t="s">
        <v>43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 t="s">
        <v>43</v>
      </c>
    </row>
    <row r="44" spans="1:9" ht="18" customHeight="1" thickBot="1">
      <c r="A44" s="8" t="s">
        <v>23</v>
      </c>
      <c r="B44" s="9">
        <f>AVERAGE(B45:B47)</f>
        <v>1</v>
      </c>
      <c r="C44" s="9">
        <f t="shared" ref="C44:I44" si="10">AVERAGE(C45:C47)</f>
        <v>0.33333333333333331</v>
      </c>
      <c r="D44" s="9">
        <f t="shared" si="10"/>
        <v>0</v>
      </c>
      <c r="E44" s="9">
        <f t="shared" si="10"/>
        <v>0.5</v>
      </c>
      <c r="F44" s="9">
        <f t="shared" si="10"/>
        <v>0.56666666666666665</v>
      </c>
      <c r="G44" s="9">
        <f t="shared" si="10"/>
        <v>0</v>
      </c>
      <c r="H44" s="9">
        <f t="shared" si="10"/>
        <v>0</v>
      </c>
      <c r="I44" s="10">
        <f t="shared" si="10"/>
        <v>1</v>
      </c>
    </row>
    <row r="45" spans="1:9" ht="18" customHeight="1">
      <c r="A45" s="6" t="s">
        <v>62</v>
      </c>
      <c r="B45" s="7">
        <v>1</v>
      </c>
      <c r="C45" s="7">
        <v>1</v>
      </c>
      <c r="D45" s="7">
        <v>0</v>
      </c>
      <c r="E45" s="7">
        <v>1</v>
      </c>
      <c r="F45" s="7">
        <v>1</v>
      </c>
      <c r="G45" s="7">
        <v>0</v>
      </c>
      <c r="H45" s="7">
        <v>0</v>
      </c>
      <c r="I45" s="7">
        <v>1</v>
      </c>
    </row>
    <row r="46" spans="1:9" ht="18" customHeight="1">
      <c r="A46" s="2" t="s">
        <v>63</v>
      </c>
      <c r="B46" s="1">
        <v>1</v>
      </c>
      <c r="C46" s="1">
        <v>0</v>
      </c>
      <c r="D46" s="1">
        <v>0</v>
      </c>
      <c r="E46" s="1">
        <v>0</v>
      </c>
      <c r="F46" s="1">
        <v>0.2</v>
      </c>
      <c r="G46" s="1">
        <v>0</v>
      </c>
      <c r="H46" s="1">
        <v>0</v>
      </c>
      <c r="I46" s="1">
        <v>1</v>
      </c>
    </row>
    <row r="47" spans="1:9" ht="18" customHeight="1" thickBot="1">
      <c r="A47" s="4" t="s">
        <v>64</v>
      </c>
      <c r="B47" s="5">
        <v>1</v>
      </c>
      <c r="C47" s="5">
        <v>0</v>
      </c>
      <c r="D47" s="5">
        <v>0</v>
      </c>
      <c r="E47" s="5">
        <v>0.5</v>
      </c>
      <c r="F47" s="5">
        <v>0.5</v>
      </c>
      <c r="G47" s="5">
        <v>0</v>
      </c>
      <c r="H47" s="5">
        <v>0</v>
      </c>
      <c r="I47" s="5">
        <v>1</v>
      </c>
    </row>
    <row r="48" spans="1:9" ht="18" customHeight="1" thickBot="1">
      <c r="A48" s="8" t="s">
        <v>24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10">
        <v>0</v>
      </c>
    </row>
    <row r="49" spans="1:9" ht="18" customHeight="1" thickBot="1">
      <c r="A49" s="8" t="s">
        <v>25</v>
      </c>
      <c r="B49" s="9">
        <v>0</v>
      </c>
      <c r="C49" s="9">
        <v>0</v>
      </c>
      <c r="D49" s="9">
        <v>0</v>
      </c>
      <c r="E49" s="9">
        <v>1</v>
      </c>
      <c r="F49" s="9">
        <v>0</v>
      </c>
      <c r="G49" s="9">
        <v>0</v>
      </c>
      <c r="H49" s="9">
        <v>0</v>
      </c>
      <c r="I49" s="10">
        <v>0</v>
      </c>
    </row>
    <row r="50" spans="1:9" ht="18" customHeight="1" thickBot="1">
      <c r="A50" s="8" t="s">
        <v>26</v>
      </c>
      <c r="B50" s="9">
        <f>AVERAGE(B51:B54)</f>
        <v>0.5</v>
      </c>
      <c r="C50" s="9">
        <f t="shared" ref="C50:I50" si="11">AVERAGE(C51:C54)</f>
        <v>0</v>
      </c>
      <c r="D50" s="9">
        <f t="shared" si="11"/>
        <v>0</v>
      </c>
      <c r="E50" s="9">
        <f t="shared" si="11"/>
        <v>0</v>
      </c>
      <c r="F50" s="9">
        <f t="shared" si="11"/>
        <v>0</v>
      </c>
      <c r="G50" s="9">
        <f t="shared" si="11"/>
        <v>0</v>
      </c>
      <c r="H50" s="9">
        <f t="shared" si="11"/>
        <v>0</v>
      </c>
      <c r="I50" s="10">
        <f t="shared" si="11"/>
        <v>0</v>
      </c>
    </row>
    <row r="51" spans="1:9" ht="18" customHeight="1">
      <c r="A51" s="6" t="s">
        <v>65</v>
      </c>
      <c r="B51" s="7">
        <v>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2" spans="1:9" ht="18" customHeight="1">
      <c r="A52" s="2" t="s">
        <v>66</v>
      </c>
      <c r="B52" s="1">
        <v>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</row>
    <row r="53" spans="1:9" ht="18" customHeight="1">
      <c r="A53" s="2" t="s">
        <v>67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</row>
    <row r="54" spans="1:9" ht="18" customHeight="1" thickBot="1">
      <c r="A54" s="4" t="s">
        <v>68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1:9" ht="18" customHeight="1" thickBot="1">
      <c r="A55" s="8" t="s">
        <v>27</v>
      </c>
      <c r="B55" s="9">
        <f>AVERAGE(B56:B61)</f>
        <v>0.66666666666666663</v>
      </c>
      <c r="C55" s="9">
        <f t="shared" ref="C55:I55" si="12">AVERAGE(C56:C61)</f>
        <v>0</v>
      </c>
      <c r="D55" s="9">
        <f t="shared" si="12"/>
        <v>0</v>
      </c>
      <c r="E55" s="9">
        <f t="shared" si="12"/>
        <v>0</v>
      </c>
      <c r="F55" s="9">
        <f t="shared" si="12"/>
        <v>0</v>
      </c>
      <c r="G55" s="9">
        <v>0</v>
      </c>
      <c r="H55" s="9">
        <f t="shared" si="12"/>
        <v>0</v>
      </c>
      <c r="I55" s="10">
        <f t="shared" si="12"/>
        <v>0.66666666666666663</v>
      </c>
    </row>
    <row r="56" spans="1:9" ht="18" customHeight="1">
      <c r="A56" s="6" t="s">
        <v>69</v>
      </c>
      <c r="B56" s="7">
        <v>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</v>
      </c>
    </row>
    <row r="57" spans="1:9" ht="18" customHeight="1">
      <c r="A57" s="2" t="s">
        <v>70</v>
      </c>
      <c r="B57" s="1">
        <v>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1</v>
      </c>
    </row>
    <row r="58" spans="1:9" ht="18" customHeight="1">
      <c r="A58" s="2" t="s">
        <v>71</v>
      </c>
      <c r="B58" s="1">
        <v>1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1</v>
      </c>
    </row>
    <row r="59" spans="1:9" ht="18" customHeight="1">
      <c r="A59" s="2" t="s">
        <v>72</v>
      </c>
      <c r="B59" s="1">
        <v>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1</v>
      </c>
    </row>
    <row r="60" spans="1:9" ht="18" customHeight="1">
      <c r="A60" s="2" t="s">
        <v>73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</row>
    <row r="61" spans="1:9" ht="18" customHeight="1" thickBot="1">
      <c r="A61" s="4" t="s">
        <v>74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ht="18" customHeight="1" thickBot="1">
      <c r="A62" s="8" t="s">
        <v>28</v>
      </c>
      <c r="B62" s="9">
        <f>AVERAGE(B63,B64)</f>
        <v>0</v>
      </c>
      <c r="C62" s="9">
        <f t="shared" ref="C62:I62" si="13">AVERAGE(C63,C64)</f>
        <v>0.5</v>
      </c>
      <c r="D62" s="9">
        <f t="shared" si="13"/>
        <v>0</v>
      </c>
      <c r="E62" s="9">
        <f t="shared" si="13"/>
        <v>0</v>
      </c>
      <c r="F62" s="9">
        <f t="shared" si="13"/>
        <v>0</v>
      </c>
      <c r="G62" s="9">
        <f t="shared" si="13"/>
        <v>1</v>
      </c>
      <c r="H62" s="9">
        <f t="shared" si="13"/>
        <v>0</v>
      </c>
      <c r="I62" s="10">
        <f t="shared" si="13"/>
        <v>1</v>
      </c>
    </row>
    <row r="63" spans="1:9" ht="18" customHeight="1">
      <c r="A63" s="6" t="s">
        <v>75</v>
      </c>
      <c r="B63" s="7">
        <v>0</v>
      </c>
      <c r="C63" s="7">
        <v>1</v>
      </c>
      <c r="D63" s="7">
        <v>0</v>
      </c>
      <c r="E63" s="7">
        <v>0</v>
      </c>
      <c r="F63" s="7">
        <v>0</v>
      </c>
      <c r="G63" s="7">
        <v>1</v>
      </c>
      <c r="H63" s="7">
        <v>0</v>
      </c>
      <c r="I63" s="7">
        <v>1</v>
      </c>
    </row>
    <row r="64" spans="1:9" ht="18" customHeight="1" thickBot="1">
      <c r="A64" s="4" t="s">
        <v>76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1</v>
      </c>
      <c r="H64" s="5">
        <v>0</v>
      </c>
      <c r="I64" s="5">
        <v>1</v>
      </c>
    </row>
    <row r="65" spans="1:9" ht="18" customHeight="1" thickBot="1">
      <c r="A65" s="8" t="s">
        <v>29</v>
      </c>
      <c r="B65" s="9">
        <f>AVERAGE(B66,B67)</f>
        <v>0</v>
      </c>
      <c r="C65" s="9">
        <f t="shared" ref="C65:I65" si="14">AVERAGE(C66,C67)</f>
        <v>0</v>
      </c>
      <c r="D65" s="9">
        <f t="shared" si="14"/>
        <v>0</v>
      </c>
      <c r="E65" s="9">
        <f t="shared" si="14"/>
        <v>0.4</v>
      </c>
      <c r="F65" s="9">
        <f t="shared" si="14"/>
        <v>0</v>
      </c>
      <c r="G65" s="9">
        <f t="shared" si="14"/>
        <v>0</v>
      </c>
      <c r="H65" s="9">
        <f t="shared" si="14"/>
        <v>0</v>
      </c>
      <c r="I65" s="10">
        <f t="shared" si="14"/>
        <v>0.5</v>
      </c>
    </row>
    <row r="66" spans="1:9" ht="18" customHeight="1">
      <c r="A66" s="6" t="s">
        <v>77</v>
      </c>
      <c r="B66" s="7">
        <v>0</v>
      </c>
      <c r="C66" s="7">
        <v>0</v>
      </c>
      <c r="D66" s="7">
        <v>0</v>
      </c>
      <c r="E66" s="7">
        <v>0.8</v>
      </c>
      <c r="F66" s="7">
        <v>0</v>
      </c>
      <c r="G66" s="7">
        <v>0</v>
      </c>
      <c r="H66" s="7">
        <v>0</v>
      </c>
      <c r="I66" s="7">
        <v>0</v>
      </c>
    </row>
    <row r="67" spans="1:9" ht="18" customHeight="1" thickBot="1">
      <c r="A67" s="4" t="s">
        <v>78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1</v>
      </c>
    </row>
    <row r="68" spans="1:9" ht="18" customHeight="1" thickBot="1">
      <c r="A68" s="8" t="s">
        <v>30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10">
        <v>1</v>
      </c>
    </row>
    <row r="69" spans="1:9" ht="21" customHeight="1">
      <c r="A69" s="13" t="s">
        <v>31</v>
      </c>
      <c r="B69" s="14">
        <f>AVERAGE(B4,B7,B9,B15,B19,B22,B26,B31,B35,B36,B41,B44,B48,B49,B50,B55,B62,B65,B68)</f>
        <v>0.40588235294117647</v>
      </c>
      <c r="C69" s="14">
        <f t="shared" ref="C69:I69" si="15">AVERAGE(C4,C7,C9,C15,C19,C22,C26,C31,C35,C36,C41,C44,C48,C49,C50,C55,C62,C65,C68)</f>
        <v>0.18543859649122807</v>
      </c>
      <c r="D69" s="14">
        <f t="shared" si="15"/>
        <v>0.18421052631578946</v>
      </c>
      <c r="E69" s="14">
        <f t="shared" si="15"/>
        <v>0.27578947368421053</v>
      </c>
      <c r="F69" s="14">
        <f t="shared" si="15"/>
        <v>0.16842105263157894</v>
      </c>
      <c r="G69" s="14">
        <f t="shared" si="15"/>
        <v>0.19298245614035087</v>
      </c>
      <c r="H69" s="14">
        <f t="shared" si="15"/>
        <v>0.1424561403508772</v>
      </c>
      <c r="I69" s="14">
        <f t="shared" si="15"/>
        <v>0.375</v>
      </c>
    </row>
  </sheetData>
  <mergeCells count="3">
    <mergeCell ref="A2:A3"/>
    <mergeCell ref="A1:I1"/>
    <mergeCell ref="B2:I2"/>
  </mergeCells>
  <conditionalFormatting sqref="B4:I68">
    <cfRule type="containsText" dxfId="0" priority="1" operator="containsText" text="NA">
      <formula>NOT(ISERROR(SEARCH("NA",B4)))</formula>
    </cfRule>
    <cfRule type="colorScale" priority="11">
      <colorScale>
        <cfvo type="percent" val="0"/>
        <cfvo type="percent" val="50"/>
        <cfvo type="percent" val="100"/>
        <color rgb="FFFF7C80"/>
        <color rgb="FFFFFFCC"/>
        <color rgb="FF92D050"/>
      </colorScale>
    </cfRule>
  </conditionalFormatting>
  <conditionalFormatting sqref="B69:I69">
    <cfRule type="colorScale" priority="16">
      <colorScale>
        <cfvo type="percent" val="0"/>
        <cfvo type="percent" val="50"/>
        <cfvo type="percent" val="100"/>
        <color rgb="FFFF7C80"/>
        <color rgb="FFFFFFCC"/>
        <color rgb="FF92D050"/>
      </colorScale>
    </cfRule>
  </conditionalFormatting>
  <pageMargins left="0.7" right="0.7" top="0.75" bottom="0.75" header="0.3" footer="0.3"/>
  <pageSetup paperSize="9" scale="9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3184B170-3236-451E-80E7-DCCC79EB33F9}"/>
</file>

<file path=customXml/itemProps2.xml><?xml version="1.0" encoding="utf-8"?>
<ds:datastoreItem xmlns:ds="http://schemas.openxmlformats.org/officeDocument/2006/customXml" ds:itemID="{E8583911-7FCA-458A-B517-32CB637A2859}"/>
</file>

<file path=customXml/itemProps3.xml><?xml version="1.0" encoding="utf-8"?>
<ds:datastoreItem xmlns:ds="http://schemas.openxmlformats.org/officeDocument/2006/customXml" ds:itemID="{7D94F8CA-6C6F-4B60-8675-236C177D4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Smith Carreño San Martin</dc:creator>
  <cp:keywords/>
  <dc:description/>
  <cp:lastModifiedBy>Cindy Smith Carreño San Martin</cp:lastModifiedBy>
  <cp:revision/>
  <dcterms:created xsi:type="dcterms:W3CDTF">2024-02-20T13:54:19Z</dcterms:created>
  <dcterms:modified xsi:type="dcterms:W3CDTF">2024-08-17T00:02:01Z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