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t4-my.sharepoint.com/personal/shirley_caballon_boartlongyear_com/Documents/Documents/5. Proyectos/5.12 U.M Alpayana_GMI/13.  SG BOART LONGYEAR/17. IPERC LINEA BASE/"/>
    </mc:Choice>
  </mc:AlternateContent>
  <xr:revisionPtr revIDLastSave="0" documentId="14_{63ED134F-7938-4F0E-8D80-B6E3C7B8B113}" xr6:coauthVersionLast="47" xr6:coauthVersionMax="47" xr10:uidLastSave="{00000000-0000-0000-0000-000000000000}"/>
  <bookViews>
    <workbookView xWindow="-110" yWindow="-110" windowWidth="19420" windowHeight="11500" tabRatio="673" activeTab="1" xr2:uid="{00000000-000D-0000-FFFF-FFFF00000000}"/>
  </bookViews>
  <sheets>
    <sheet name="Diagrama Procesos" sheetId="69" r:id="rId1"/>
    <sheet name="IPERC" sheetId="68" r:id="rId2"/>
    <sheet name="Peligros_Aspectos" sheetId="70" r:id="rId3"/>
    <sheet name="Riesgo" sheetId="11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  <externalReference r:id="rId12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IPERC!$A$25:$AW$203</definedName>
    <definedName name="_xlnm._FilterDatabase" localSheetId="2" hidden="1">Peligros_Aspectos!$A$2:$F$248</definedName>
    <definedName name="ACOSO_LABORAL">#REF!</definedName>
    <definedName name="ACOSO_SEXUAL">#REF!</definedName>
    <definedName name="AMBIENTAL">DATA!#REF!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Procesos'!$A$1:$F$62</definedName>
    <definedName name="_xlnm.Print_Area" localSheetId="1">IPERC!$A$2:$AD$210</definedName>
    <definedName name="_xlnm.Print_Area" localSheetId="2">Peligros_Aspectos!$A$1:$F$238</definedName>
    <definedName name="_xlnm.Print_Titles" localSheetId="6">'Controles SA'!#REF!</definedName>
    <definedName name="_xlnm.Print_Titles" localSheetId="7">'Controles SE'!$2:$2</definedName>
    <definedName name="_xlnm.Print_Titles" localSheetId="1">IPERC!$23:$25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6" i="68" l="1"/>
  <c r="Z36" i="68" s="1"/>
  <c r="AB36" i="68" s="1" a="1"/>
  <c r="AB36" i="68" s="1"/>
  <c r="L36" i="68"/>
  <c r="K36" i="68"/>
  <c r="J36" i="68"/>
  <c r="O35" i="68"/>
  <c r="Z35" i="68" s="1"/>
  <c r="AB35" i="68" s="1" a="1"/>
  <c r="AB35" i="68" s="1"/>
  <c r="L35" i="68"/>
  <c r="K35" i="68"/>
  <c r="J35" i="68"/>
  <c r="O34" i="68"/>
  <c r="Z34" i="68" s="1"/>
  <c r="AB34" i="68" s="1" a="1"/>
  <c r="AB34" i="68" s="1"/>
  <c r="L34" i="68"/>
  <c r="K34" i="68"/>
  <c r="J34" i="68"/>
  <c r="O33" i="68"/>
  <c r="Z33" i="68" s="1"/>
  <c r="AB33" i="68" s="1" a="1"/>
  <c r="AB33" i="68" s="1"/>
  <c r="L33" i="68"/>
  <c r="K33" i="68"/>
  <c r="J33" i="68"/>
  <c r="O32" i="68"/>
  <c r="Z32" i="68" s="1"/>
  <c r="AB32" i="68" s="1" a="1"/>
  <c r="AB32" i="68" s="1"/>
  <c r="L32" i="68"/>
  <c r="K32" i="68"/>
  <c r="J32" i="68"/>
  <c r="O31" i="68"/>
  <c r="Z31" i="68" s="1"/>
  <c r="AB31" i="68" s="1" a="1"/>
  <c r="AB31" i="68" s="1"/>
  <c r="L31" i="68"/>
  <c r="K31" i="68"/>
  <c r="J31" i="68"/>
  <c r="O30" i="68"/>
  <c r="Z30" i="68" s="1"/>
  <c r="AB30" i="68" s="1" a="1"/>
  <c r="AB30" i="68" s="1"/>
  <c r="L30" i="68"/>
  <c r="K30" i="68"/>
  <c r="J30" i="68"/>
  <c r="O29" i="68"/>
  <c r="Z29" i="68" s="1"/>
  <c r="AB29" i="68" s="1" a="1"/>
  <c r="AB29" i="68" s="1"/>
  <c r="L29" i="68"/>
  <c r="K29" i="68"/>
  <c r="J29" i="68"/>
  <c r="O28" i="68"/>
  <c r="Z28" i="68" s="1"/>
  <c r="AB28" i="68" s="1" a="1"/>
  <c r="AB28" i="68" s="1"/>
  <c r="L28" i="68"/>
  <c r="K28" i="68"/>
  <c r="J28" i="68"/>
  <c r="O27" i="68"/>
  <c r="Z27" i="68" s="1"/>
  <c r="AB27" i="68" s="1" a="1"/>
  <c r="AB27" i="68" s="1"/>
  <c r="L27" i="68"/>
  <c r="K27" i="68"/>
  <c r="J27" i="68"/>
  <c r="O26" i="68"/>
  <c r="Z26" i="68" s="1"/>
  <c r="AB26" i="68" s="1" a="1"/>
  <c r="AB26" i="68" s="1"/>
  <c r="L26" i="68"/>
  <c r="K26" i="68"/>
  <c r="J26" i="68"/>
  <c r="O177" i="68" l="1"/>
  <c r="Z177" i="68" s="1"/>
  <c r="AB177" i="68" s="1" a="1"/>
  <c r="AB177" i="68" s="1"/>
  <c r="L177" i="68"/>
  <c r="K177" i="68"/>
  <c r="J177" i="68"/>
  <c r="O176" i="68"/>
  <c r="Z176" i="68" s="1"/>
  <c r="AB176" i="68" s="1" a="1"/>
  <c r="AB176" i="68" s="1"/>
  <c r="L176" i="68"/>
  <c r="K176" i="68"/>
  <c r="J176" i="68"/>
  <c r="O175" i="68"/>
  <c r="Z175" i="68" s="1"/>
  <c r="AB175" i="68" s="1" a="1"/>
  <c r="AB175" i="68" s="1"/>
  <c r="L175" i="68"/>
  <c r="K175" i="68"/>
  <c r="J175" i="68"/>
  <c r="O167" i="68"/>
  <c r="Z167" i="68" s="1"/>
  <c r="AB167" i="68" s="1" a="1"/>
  <c r="AB167" i="68" s="1"/>
  <c r="L167" i="68"/>
  <c r="K167" i="68"/>
  <c r="J167" i="68"/>
  <c r="O166" i="68"/>
  <c r="Z166" i="68" s="1"/>
  <c r="AB166" i="68" s="1" a="1"/>
  <c r="AB166" i="68" s="1"/>
  <c r="L166" i="68"/>
  <c r="K166" i="68"/>
  <c r="J166" i="68"/>
  <c r="O165" i="68"/>
  <c r="Z165" i="68" s="1"/>
  <c r="AB165" i="68" s="1" a="1"/>
  <c r="AB165" i="68" s="1"/>
  <c r="L165" i="68"/>
  <c r="K165" i="68"/>
  <c r="J165" i="68"/>
  <c r="O164" i="68"/>
  <c r="Z164" i="68" s="1"/>
  <c r="AB164" i="68" s="1" a="1"/>
  <c r="AB164" i="68" s="1"/>
  <c r="L164" i="68"/>
  <c r="K164" i="68"/>
  <c r="J164" i="68"/>
  <c r="O93" i="68"/>
  <c r="Z93" i="68" s="1"/>
  <c r="AB93" i="68" s="1" a="1"/>
  <c r="AB93" i="68" s="1"/>
  <c r="L93" i="68"/>
  <c r="K93" i="68"/>
  <c r="J93" i="68"/>
  <c r="O92" i="68"/>
  <c r="Z92" i="68" s="1"/>
  <c r="AB92" i="68" s="1" a="1"/>
  <c r="AB92" i="68" s="1"/>
  <c r="L92" i="68"/>
  <c r="K92" i="68"/>
  <c r="J92" i="68"/>
  <c r="O91" i="68"/>
  <c r="Z91" i="68" s="1"/>
  <c r="AB91" i="68" s="1" a="1"/>
  <c r="AB91" i="68" s="1"/>
  <c r="L91" i="68"/>
  <c r="K91" i="68"/>
  <c r="J91" i="68"/>
  <c r="O90" i="68"/>
  <c r="Z90" i="68" s="1"/>
  <c r="AB90" i="68" s="1" a="1"/>
  <c r="AB90" i="68" s="1"/>
  <c r="L90" i="68"/>
  <c r="K90" i="68"/>
  <c r="J90" i="68"/>
  <c r="O89" i="68"/>
  <c r="Z89" i="68" s="1"/>
  <c r="AB89" i="68" s="1" a="1"/>
  <c r="AB89" i="68" s="1"/>
  <c r="L89" i="68"/>
  <c r="K89" i="68"/>
  <c r="J89" i="68"/>
  <c r="O88" i="68"/>
  <c r="Z88" i="68" s="1"/>
  <c r="AB88" i="68" s="1" a="1"/>
  <c r="AB88" i="68" s="1"/>
  <c r="L88" i="68"/>
  <c r="K88" i="68"/>
  <c r="J88" i="68"/>
  <c r="O87" i="68"/>
  <c r="Z87" i="68" s="1"/>
  <c r="AB87" i="68" s="1" a="1"/>
  <c r="AB87" i="68" s="1"/>
  <c r="L87" i="68"/>
  <c r="K87" i="68"/>
  <c r="J87" i="68"/>
  <c r="O86" i="68"/>
  <c r="Z86" i="68" s="1"/>
  <c r="AB86" i="68" s="1" a="1"/>
  <c r="AB86" i="68" s="1"/>
  <c r="L86" i="68"/>
  <c r="K86" i="68"/>
  <c r="J86" i="68"/>
  <c r="O85" i="68"/>
  <c r="Z85" i="68" s="1"/>
  <c r="AB85" i="68" s="1" a="1"/>
  <c r="AB85" i="68" s="1"/>
  <c r="L85" i="68"/>
  <c r="K85" i="68"/>
  <c r="J85" i="68"/>
  <c r="O84" i="68"/>
  <c r="Z84" i="68" s="1"/>
  <c r="AB84" i="68" s="1" a="1"/>
  <c r="AB84" i="68" s="1"/>
  <c r="L84" i="68"/>
  <c r="K84" i="68"/>
  <c r="J84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81" i="68"/>
  <c r="Z81" i="68" s="1"/>
  <c r="AB81" i="68" s="1" a="1"/>
  <c r="AB81" i="68" s="1"/>
  <c r="L81" i="68"/>
  <c r="K81" i="68"/>
  <c r="J81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8" i="68"/>
  <c r="Z78" i="68" s="1"/>
  <c r="AB78" i="68" s="1" a="1"/>
  <c r="AB78" i="68" s="1"/>
  <c r="L78" i="68"/>
  <c r="K78" i="68"/>
  <c r="J78" i="68"/>
  <c r="O77" i="68"/>
  <c r="Z77" i="68" s="1"/>
  <c r="AB77" i="68" s="1" a="1"/>
  <c r="AB77" i="68" s="1"/>
  <c r="L77" i="68"/>
  <c r="K77" i="68"/>
  <c r="J77" i="68"/>
  <c r="O76" i="68"/>
  <c r="Z76" i="68" s="1"/>
  <c r="AB76" i="68" s="1" a="1"/>
  <c r="AB76" i="68" s="1"/>
  <c r="L76" i="68"/>
  <c r="K76" i="68"/>
  <c r="J76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183" i="68" l="1"/>
  <c r="Z183" i="68" s="1"/>
  <c r="AB183" i="68" s="1" a="1"/>
  <c r="AB183" i="68" s="1"/>
  <c r="O182" i="68"/>
  <c r="Z182" i="68" s="1"/>
  <c r="AB182" i="68" s="1" a="1"/>
  <c r="AB182" i="68" s="1"/>
  <c r="O181" i="68"/>
  <c r="Z181" i="68" s="1"/>
  <c r="AB181" i="68" s="1" a="1"/>
  <c r="AB181" i="68" s="1"/>
  <c r="J179" i="68"/>
  <c r="J180" i="68"/>
  <c r="J181" i="68"/>
  <c r="J178" i="68"/>
  <c r="J184" i="68"/>
  <c r="O179" i="68"/>
  <c r="Z179" i="68" s="1"/>
  <c r="AB179" i="68" s="1" a="1"/>
  <c r="AB179" i="68" s="1"/>
  <c r="O180" i="68"/>
  <c r="Z180" i="68" s="1"/>
  <c r="AB180" i="68" s="1" a="1"/>
  <c r="AB180" i="68" s="1"/>
  <c r="O184" i="68"/>
  <c r="Z184" i="68" s="1"/>
  <c r="AB184" i="68" s="1" a="1"/>
  <c r="AB184" i="68" s="1"/>
  <c r="O178" i="68"/>
  <c r="Z178" i="68" s="1"/>
  <c r="AB178" i="68" s="1" a="1"/>
  <c r="AB178" i="68" s="1"/>
  <c r="J60" i="68" l="1"/>
  <c r="L203" i="68"/>
  <c r="L202" i="68"/>
  <c r="L201" i="68"/>
  <c r="L200" i="68"/>
  <c r="L199" i="68"/>
  <c r="L198" i="68"/>
  <c r="L197" i="68"/>
  <c r="L196" i="68"/>
  <c r="L195" i="68"/>
  <c r="L194" i="68"/>
  <c r="L193" i="68"/>
  <c r="L192" i="68"/>
  <c r="L191" i="68"/>
  <c r="L190" i="68"/>
  <c r="L189" i="68"/>
  <c r="L188" i="68"/>
  <c r="L187" i="68"/>
  <c r="L186" i="68"/>
  <c r="L185" i="68"/>
  <c r="L174" i="68"/>
  <c r="L173" i="68"/>
  <c r="L172" i="68"/>
  <c r="L171" i="68"/>
  <c r="L170" i="68"/>
  <c r="L169" i="68"/>
  <c r="L168" i="68"/>
  <c r="L163" i="68"/>
  <c r="L162" i="68"/>
  <c r="L161" i="68"/>
  <c r="L160" i="68"/>
  <c r="L159" i="68"/>
  <c r="L158" i="68"/>
  <c r="L157" i="68"/>
  <c r="L156" i="68"/>
  <c r="L155" i="68"/>
  <c r="L154" i="68"/>
  <c r="L153" i="68"/>
  <c r="L152" i="68"/>
  <c r="L151" i="68"/>
  <c r="L150" i="68"/>
  <c r="L149" i="68"/>
  <c r="L148" i="68"/>
  <c r="L147" i="68"/>
  <c r="L146" i="68"/>
  <c r="L145" i="68"/>
  <c r="L144" i="68"/>
  <c r="L143" i="68"/>
  <c r="L142" i="68"/>
  <c r="L141" i="68"/>
  <c r="L140" i="68"/>
  <c r="L139" i="68"/>
  <c r="L138" i="68"/>
  <c r="L137" i="68"/>
  <c r="L136" i="68"/>
  <c r="L135" i="68"/>
  <c r="L134" i="68"/>
  <c r="L133" i="68"/>
  <c r="L132" i="68"/>
  <c r="L131" i="68"/>
  <c r="L130" i="68"/>
  <c r="L129" i="68"/>
  <c r="L128" i="68"/>
  <c r="L127" i="68"/>
  <c r="L126" i="68"/>
  <c r="L125" i="68"/>
  <c r="L124" i="68"/>
  <c r="L123" i="68"/>
  <c r="L122" i="68"/>
  <c r="L121" i="68"/>
  <c r="L120" i="68"/>
  <c r="L119" i="68"/>
  <c r="L118" i="68"/>
  <c r="L117" i="68"/>
  <c r="L116" i="68"/>
  <c r="L115" i="68"/>
  <c r="L114" i="68"/>
  <c r="L113" i="68"/>
  <c r="L112" i="68"/>
  <c r="L111" i="68"/>
  <c r="L110" i="68"/>
  <c r="L109" i="68"/>
  <c r="L108" i="68"/>
  <c r="L107" i="68"/>
  <c r="L106" i="68"/>
  <c r="L105" i="68"/>
  <c r="L104" i="68"/>
  <c r="L103" i="68"/>
  <c r="L102" i="68"/>
  <c r="L101" i="68"/>
  <c r="L100" i="68"/>
  <c r="L99" i="68"/>
  <c r="L98" i="68"/>
  <c r="L97" i="68"/>
  <c r="L96" i="68"/>
  <c r="L95" i="68"/>
  <c r="L94" i="68"/>
  <c r="L72" i="68"/>
  <c r="L71" i="68"/>
  <c r="L70" i="68"/>
  <c r="L69" i="68"/>
  <c r="L68" i="68"/>
  <c r="L67" i="68"/>
  <c r="L66" i="68"/>
  <c r="L65" i="68"/>
  <c r="L64" i="68"/>
  <c r="L63" i="68"/>
  <c r="L62" i="68"/>
  <c r="L61" i="68"/>
  <c r="L60" i="68"/>
  <c r="L59" i="68"/>
  <c r="L58" i="68"/>
  <c r="L57" i="68"/>
  <c r="L56" i="68"/>
  <c r="L55" i="68"/>
  <c r="L54" i="68"/>
  <c r="L53" i="68"/>
  <c r="L52" i="68"/>
  <c r="L51" i="68"/>
  <c r="L50" i="68"/>
  <c r="L49" i="68"/>
  <c r="L48" i="68"/>
  <c r="L47" i="68"/>
  <c r="L46" i="68"/>
  <c r="L45" i="68"/>
  <c r="L44" i="68"/>
  <c r="L43" i="68"/>
  <c r="L42" i="68"/>
  <c r="L41" i="68"/>
  <c r="L40" i="68"/>
  <c r="L39" i="68"/>
  <c r="L38" i="68"/>
  <c r="K203" i="68"/>
  <c r="K202" i="68"/>
  <c r="K201" i="68"/>
  <c r="K200" i="68"/>
  <c r="K199" i="68"/>
  <c r="K198" i="68"/>
  <c r="K197" i="68"/>
  <c r="K196" i="68"/>
  <c r="K195" i="68"/>
  <c r="K194" i="68"/>
  <c r="K193" i="68"/>
  <c r="K192" i="68"/>
  <c r="K191" i="68"/>
  <c r="K190" i="68"/>
  <c r="K189" i="68"/>
  <c r="K188" i="68"/>
  <c r="K187" i="68"/>
  <c r="K186" i="68"/>
  <c r="K185" i="68"/>
  <c r="K174" i="68"/>
  <c r="K173" i="68"/>
  <c r="K172" i="68"/>
  <c r="K171" i="68"/>
  <c r="K170" i="68"/>
  <c r="K169" i="68"/>
  <c r="K168" i="68"/>
  <c r="K163" i="68"/>
  <c r="K162" i="68"/>
  <c r="K161" i="68"/>
  <c r="K160" i="68"/>
  <c r="K159" i="68"/>
  <c r="K158" i="68"/>
  <c r="K157" i="68"/>
  <c r="K156" i="68"/>
  <c r="K155" i="68"/>
  <c r="K154" i="68"/>
  <c r="K153" i="68"/>
  <c r="K152" i="68"/>
  <c r="K151" i="68"/>
  <c r="K150" i="68"/>
  <c r="K149" i="68"/>
  <c r="K148" i="68"/>
  <c r="K147" i="68"/>
  <c r="K146" i="68"/>
  <c r="K145" i="68"/>
  <c r="K144" i="68"/>
  <c r="K143" i="68"/>
  <c r="K142" i="68"/>
  <c r="K141" i="68"/>
  <c r="K140" i="68"/>
  <c r="K139" i="68"/>
  <c r="K138" i="68"/>
  <c r="K137" i="68"/>
  <c r="K136" i="68"/>
  <c r="K135" i="68"/>
  <c r="K134" i="68"/>
  <c r="K133" i="68"/>
  <c r="K132" i="68"/>
  <c r="K131" i="68"/>
  <c r="K130" i="68"/>
  <c r="K129" i="68"/>
  <c r="K128" i="68"/>
  <c r="K127" i="68"/>
  <c r="K126" i="68"/>
  <c r="K125" i="68"/>
  <c r="K124" i="68"/>
  <c r="K123" i="68"/>
  <c r="K122" i="68"/>
  <c r="K121" i="68"/>
  <c r="K120" i="68"/>
  <c r="K119" i="68"/>
  <c r="K118" i="68"/>
  <c r="K117" i="68"/>
  <c r="K116" i="68"/>
  <c r="K115" i="68"/>
  <c r="K114" i="68"/>
  <c r="K113" i="68"/>
  <c r="K112" i="68"/>
  <c r="K111" i="68"/>
  <c r="K110" i="68"/>
  <c r="K109" i="68"/>
  <c r="K108" i="68"/>
  <c r="K107" i="68"/>
  <c r="K106" i="68"/>
  <c r="K105" i="68"/>
  <c r="K104" i="68"/>
  <c r="K103" i="68"/>
  <c r="K102" i="68"/>
  <c r="K101" i="68"/>
  <c r="K100" i="68"/>
  <c r="K99" i="68"/>
  <c r="K98" i="68"/>
  <c r="K97" i="68"/>
  <c r="K96" i="68"/>
  <c r="K95" i="68"/>
  <c r="K94" i="68"/>
  <c r="K72" i="68"/>
  <c r="K71" i="68"/>
  <c r="K70" i="68"/>
  <c r="K69" i="68"/>
  <c r="K68" i="68"/>
  <c r="K67" i="68"/>
  <c r="K66" i="68"/>
  <c r="K65" i="68"/>
  <c r="K64" i="68"/>
  <c r="K63" i="68"/>
  <c r="K62" i="68"/>
  <c r="K61" i="68"/>
  <c r="K60" i="68"/>
  <c r="K59" i="68"/>
  <c r="K58" i="68"/>
  <c r="K57" i="68"/>
  <c r="K56" i="68"/>
  <c r="K55" i="68"/>
  <c r="K54" i="68"/>
  <c r="K53" i="68"/>
  <c r="K52" i="68"/>
  <c r="K51" i="68"/>
  <c r="K50" i="68"/>
  <c r="K49" i="68"/>
  <c r="K48" i="68"/>
  <c r="K47" i="68"/>
  <c r="K46" i="68"/>
  <c r="K45" i="68"/>
  <c r="K44" i="68"/>
  <c r="K43" i="68"/>
  <c r="K42" i="68"/>
  <c r="K41" i="68"/>
  <c r="K40" i="68"/>
  <c r="K39" i="68"/>
  <c r="K38" i="68"/>
  <c r="J42" i="68"/>
  <c r="J43" i="68"/>
  <c r="J44" i="68"/>
  <c r="J45" i="68"/>
  <c r="J46" i="68"/>
  <c r="J47" i="68"/>
  <c r="J48" i="68"/>
  <c r="J49" i="68"/>
  <c r="J50" i="68"/>
  <c r="J51" i="68"/>
  <c r="J52" i="68"/>
  <c r="J53" i="68"/>
  <c r="J54" i="68"/>
  <c r="J55" i="68"/>
  <c r="J56" i="68"/>
  <c r="J57" i="68"/>
  <c r="J58" i="68"/>
  <c r="J59" i="68"/>
  <c r="J61" i="68"/>
  <c r="J62" i="68"/>
  <c r="J63" i="68"/>
  <c r="J64" i="68"/>
  <c r="J65" i="68"/>
  <c r="J66" i="68"/>
  <c r="J67" i="68"/>
  <c r="J68" i="68"/>
  <c r="J69" i="68"/>
  <c r="J70" i="68"/>
  <c r="J71" i="68"/>
  <c r="J72" i="68"/>
  <c r="J94" i="68"/>
  <c r="J95" i="68"/>
  <c r="J96" i="68"/>
  <c r="J97" i="68"/>
  <c r="J98" i="68"/>
  <c r="J99" i="68"/>
  <c r="J100" i="68"/>
  <c r="J101" i="68"/>
  <c r="J102" i="68"/>
  <c r="J103" i="68"/>
  <c r="J104" i="68"/>
  <c r="J105" i="68"/>
  <c r="J106" i="68"/>
  <c r="J107" i="68"/>
  <c r="J108" i="68"/>
  <c r="J109" i="68"/>
  <c r="J110" i="68"/>
  <c r="J111" i="68"/>
  <c r="J112" i="68"/>
  <c r="J113" i="68"/>
  <c r="J114" i="68"/>
  <c r="J115" i="68"/>
  <c r="J116" i="68"/>
  <c r="J117" i="68"/>
  <c r="J118" i="68"/>
  <c r="J119" i="68"/>
  <c r="J120" i="68"/>
  <c r="J121" i="68"/>
  <c r="J122" i="68"/>
  <c r="J123" i="68"/>
  <c r="J124" i="68"/>
  <c r="J125" i="68"/>
  <c r="J126" i="68"/>
  <c r="J127" i="68"/>
  <c r="J128" i="68"/>
  <c r="J129" i="68"/>
  <c r="J130" i="68"/>
  <c r="J131" i="68"/>
  <c r="J132" i="68"/>
  <c r="J133" i="68"/>
  <c r="J134" i="68"/>
  <c r="J135" i="68"/>
  <c r="J136" i="68"/>
  <c r="J137" i="68"/>
  <c r="J138" i="68"/>
  <c r="J139" i="68"/>
  <c r="J140" i="68"/>
  <c r="J141" i="68"/>
  <c r="J142" i="68"/>
  <c r="J143" i="68"/>
  <c r="J144" i="68"/>
  <c r="J145" i="68"/>
  <c r="J146" i="68"/>
  <c r="J147" i="68"/>
  <c r="J148" i="68"/>
  <c r="J149" i="68"/>
  <c r="J150" i="68"/>
  <c r="J151" i="68"/>
  <c r="J152" i="68"/>
  <c r="J153" i="68"/>
  <c r="J154" i="68"/>
  <c r="J155" i="68"/>
  <c r="J156" i="68"/>
  <c r="J157" i="68"/>
  <c r="J158" i="68"/>
  <c r="J159" i="68"/>
  <c r="J160" i="68"/>
  <c r="J161" i="68"/>
  <c r="J162" i="68"/>
  <c r="J163" i="68"/>
  <c r="J168" i="68"/>
  <c r="J169" i="68"/>
  <c r="J170" i="68"/>
  <c r="J171" i="68"/>
  <c r="J172" i="68"/>
  <c r="J173" i="68"/>
  <c r="J174" i="68"/>
  <c r="J185" i="68"/>
  <c r="J186" i="68"/>
  <c r="J187" i="68"/>
  <c r="J188" i="68"/>
  <c r="J189" i="68"/>
  <c r="J190" i="68"/>
  <c r="J191" i="68"/>
  <c r="J192" i="68"/>
  <c r="J193" i="68"/>
  <c r="J194" i="68"/>
  <c r="J195" i="68"/>
  <c r="J196" i="68"/>
  <c r="J197" i="68"/>
  <c r="J198" i="68"/>
  <c r="J199" i="68"/>
  <c r="J200" i="68"/>
  <c r="J201" i="68"/>
  <c r="J202" i="68"/>
  <c r="J203" i="68"/>
  <c r="J41" i="68"/>
  <c r="J40" i="68"/>
  <c r="J39" i="68"/>
  <c r="J37" i="68"/>
  <c r="K37" i="68"/>
  <c r="L37" i="68"/>
  <c r="J38" i="68"/>
  <c r="O45" i="68" l="1"/>
  <c r="Z45" i="68" s="1"/>
  <c r="AB45" i="68" s="1" a="1"/>
  <c r="AB45" i="68" s="1"/>
  <c r="O41" i="68"/>
  <c r="Z41" i="68" s="1"/>
  <c r="AB41" i="68" s="1" a="1"/>
  <c r="AB41" i="68" s="1"/>
  <c r="O201" i="68"/>
  <c r="Z201" i="68" s="1"/>
  <c r="AB201" i="68" s="1" a="1"/>
  <c r="AB201" i="68" s="1"/>
  <c r="O202" i="68"/>
  <c r="Z202" i="68" s="1"/>
  <c r="AB202" i="68" s="1" a="1"/>
  <c r="AB202" i="68" s="1"/>
  <c r="O189" i="68"/>
  <c r="Z189" i="68" s="1"/>
  <c r="AB189" i="68" s="1" a="1"/>
  <c r="AB189" i="68" s="1"/>
  <c r="O188" i="68"/>
  <c r="Z188" i="68" s="1"/>
  <c r="AB188" i="68" s="1" a="1"/>
  <c r="AB188" i="68" s="1"/>
  <c r="O124" i="68"/>
  <c r="Z124" i="68" s="1"/>
  <c r="AB124" i="68" s="1" a="1"/>
  <c r="AB124" i="68" s="1"/>
  <c r="O118" i="68"/>
  <c r="Z118" i="68" s="1"/>
  <c r="AB118" i="68" s="1" a="1"/>
  <c r="AB118" i="68" s="1"/>
  <c r="O199" i="68"/>
  <c r="Z199" i="68" s="1"/>
  <c r="AB199" i="68" s="1" a="1"/>
  <c r="AB199" i="68" s="1"/>
  <c r="O197" i="68"/>
  <c r="Z197" i="68" s="1"/>
  <c r="AB197" i="68" s="1" a="1"/>
  <c r="AB197" i="68" s="1"/>
  <c r="O198" i="68"/>
  <c r="Z198" i="68" s="1"/>
  <c r="AB198" i="68" s="1" a="1"/>
  <c r="AB198" i="68" s="1"/>
  <c r="O196" i="68"/>
  <c r="Z196" i="68" s="1"/>
  <c r="AB196" i="68" s="1" a="1"/>
  <c r="AB196" i="68" s="1"/>
  <c r="O159" i="68"/>
  <c r="Z159" i="68" s="1"/>
  <c r="AB159" i="68" s="1" a="1"/>
  <c r="AB159" i="68" s="1"/>
  <c r="O121" i="68"/>
  <c r="Z121" i="68" s="1"/>
  <c r="AB121" i="68" s="1" a="1"/>
  <c r="AB121" i="68" s="1"/>
  <c r="O94" i="68" l="1"/>
  <c r="Z94" i="68" s="1"/>
  <c r="AB94" i="68" s="1" a="1"/>
  <c r="AB94" i="68" s="1"/>
  <c r="O203" i="68"/>
  <c r="Z203" i="68" s="1"/>
  <c r="AB203" i="68" s="1" a="1"/>
  <c r="AB203" i="68" s="1"/>
  <c r="O200" i="68"/>
  <c r="Z200" i="68" s="1"/>
  <c r="AB200" i="68" s="1" a="1"/>
  <c r="AB200" i="68" s="1"/>
  <c r="O195" i="68"/>
  <c r="Z195" i="68" s="1"/>
  <c r="AB195" i="68" s="1" a="1"/>
  <c r="AB195" i="68" s="1"/>
  <c r="O193" i="68"/>
  <c r="Z193" i="68" s="1"/>
  <c r="AB193" i="68" s="1" a="1"/>
  <c r="AB193" i="68" s="1"/>
  <c r="O194" i="68"/>
  <c r="Z194" i="68" s="1"/>
  <c r="AB194" i="68" s="1" a="1"/>
  <c r="AB194" i="68" s="1"/>
  <c r="O192" i="68"/>
  <c r="Z192" i="68" s="1"/>
  <c r="AB192" i="68" s="1" a="1"/>
  <c r="AB192" i="68" s="1"/>
  <c r="O191" i="68"/>
  <c r="Z191" i="68" s="1"/>
  <c r="AB191" i="68" s="1" a="1"/>
  <c r="AB191" i="68" s="1"/>
  <c r="O190" i="68"/>
  <c r="Z190" i="68" s="1"/>
  <c r="AB190" i="68" s="1" a="1"/>
  <c r="AB190" i="68" s="1"/>
  <c r="O187" i="68"/>
  <c r="Z187" i="68" s="1"/>
  <c r="AB187" i="68" s="1" a="1"/>
  <c r="AB187" i="68" s="1"/>
  <c r="O186" i="68"/>
  <c r="Z186" i="68" s="1"/>
  <c r="AB186" i="68" s="1" a="1"/>
  <c r="AB186" i="68" s="1"/>
  <c r="O185" i="68"/>
  <c r="Z185" i="68" s="1"/>
  <c r="AB185" i="68" s="1" a="1"/>
  <c r="AB185" i="68" s="1"/>
  <c r="O173" i="68"/>
  <c r="Z173" i="68" s="1"/>
  <c r="AB173" i="68" s="1" a="1"/>
  <c r="AB173" i="68" s="1"/>
  <c r="O172" i="68"/>
  <c r="Z172" i="68" s="1"/>
  <c r="AB172" i="68" s="1" a="1"/>
  <c r="AB172" i="68" s="1"/>
  <c r="O171" i="68"/>
  <c r="Z171" i="68" s="1"/>
  <c r="AB171" i="68" s="1" a="1"/>
  <c r="AB171" i="68" s="1"/>
  <c r="O170" i="68"/>
  <c r="Z170" i="68" s="1"/>
  <c r="AB170" i="68" s="1" a="1"/>
  <c r="AB170" i="68" s="1"/>
  <c r="O169" i="68"/>
  <c r="Z169" i="68" s="1"/>
  <c r="AB169" i="68" s="1" a="1"/>
  <c r="AB169" i="68" s="1"/>
  <c r="O168" i="68"/>
  <c r="Z168" i="68" s="1"/>
  <c r="AB168" i="68" s="1" a="1"/>
  <c r="AB168" i="68" s="1"/>
  <c r="O174" i="68"/>
  <c r="Z174" i="68" s="1"/>
  <c r="AB174" i="68" s="1" a="1"/>
  <c r="AB174" i="68" s="1"/>
  <c r="O163" i="68"/>
  <c r="Z163" i="68" s="1"/>
  <c r="AB163" i="68" s="1" a="1"/>
  <c r="AB163" i="68" s="1"/>
  <c r="O162" i="68"/>
  <c r="Z162" i="68" s="1"/>
  <c r="AB162" i="68" s="1" a="1"/>
  <c r="AB162" i="68" s="1"/>
  <c r="O161" i="68"/>
  <c r="Z161" i="68" s="1"/>
  <c r="AB161" i="68" s="1" a="1"/>
  <c r="AB161" i="68" s="1"/>
  <c r="O160" i="68"/>
  <c r="Z160" i="68" s="1"/>
  <c r="AB160" i="68" s="1" a="1"/>
  <c r="AB160" i="68" s="1"/>
  <c r="O158" i="68"/>
  <c r="Z158" i="68" s="1"/>
  <c r="AB158" i="68" s="1" a="1"/>
  <c r="AB158" i="68" s="1"/>
  <c r="O157" i="68"/>
  <c r="Z157" i="68" s="1"/>
  <c r="AB157" i="68" s="1" a="1"/>
  <c r="AB157" i="68" s="1"/>
  <c r="O156" i="68"/>
  <c r="Z156" i="68" s="1"/>
  <c r="AB156" i="68" s="1" a="1"/>
  <c r="AB156" i="68" s="1"/>
  <c r="O155" i="68"/>
  <c r="Z155" i="68" s="1"/>
  <c r="AB155" i="68" s="1" a="1"/>
  <c r="AB155" i="68" s="1"/>
  <c r="O154" i="68"/>
  <c r="Z154" i="68" s="1"/>
  <c r="AB154" i="68" s="1" a="1"/>
  <c r="AB154" i="68" s="1"/>
  <c r="O153" i="68"/>
  <c r="Z153" i="68" s="1"/>
  <c r="AB153" i="68" s="1" a="1"/>
  <c r="AB153" i="68" s="1"/>
  <c r="O152" i="68"/>
  <c r="Z152" i="68" s="1"/>
  <c r="AB152" i="68" s="1" a="1"/>
  <c r="AB152" i="68" s="1"/>
  <c r="O151" i="68"/>
  <c r="Z151" i="68" s="1"/>
  <c r="AB151" i="68" s="1" a="1"/>
  <c r="AB151" i="68" s="1"/>
  <c r="O63" i="68" l="1"/>
  <c r="Z63" i="68" s="1"/>
  <c r="AB63" i="68" s="1" a="1"/>
  <c r="AB63" i="68" s="1"/>
  <c r="O150" i="68"/>
  <c r="Z150" i="68" s="1"/>
  <c r="AB150" i="68" s="1" a="1"/>
  <c r="AB150" i="68" s="1"/>
  <c r="O149" i="68"/>
  <c r="Z149" i="68" s="1"/>
  <c r="AB149" i="68" s="1" a="1"/>
  <c r="AB149" i="68" s="1"/>
  <c r="O148" i="68"/>
  <c r="Z148" i="68" s="1"/>
  <c r="AB148" i="68" s="1" a="1"/>
  <c r="AB148" i="68" s="1"/>
  <c r="O147" i="68"/>
  <c r="Z147" i="68" s="1"/>
  <c r="AB147" i="68" s="1" a="1"/>
  <c r="AB147" i="68" s="1"/>
  <c r="O146" i="68"/>
  <c r="Z146" i="68" s="1"/>
  <c r="AB146" i="68" s="1" a="1"/>
  <c r="AB146" i="68" s="1"/>
  <c r="O145" i="68"/>
  <c r="Z145" i="68" s="1"/>
  <c r="AB145" i="68" s="1" a="1"/>
  <c r="AB145" i="68" s="1"/>
  <c r="O144" i="68"/>
  <c r="Z144" i="68" s="1"/>
  <c r="AB144" i="68" s="1" a="1"/>
  <c r="AB144" i="68" s="1"/>
  <c r="O143" i="68"/>
  <c r="Z143" i="68" s="1"/>
  <c r="AB143" i="68" s="1" a="1"/>
  <c r="AB143" i="68" s="1"/>
  <c r="O142" i="68"/>
  <c r="Z142" i="68" s="1"/>
  <c r="AB142" i="68" s="1" a="1"/>
  <c r="AB142" i="68" s="1"/>
  <c r="O141" i="68"/>
  <c r="Z141" i="68" s="1"/>
  <c r="AB141" i="68" s="1" a="1"/>
  <c r="AB141" i="68" s="1"/>
  <c r="O140" i="68"/>
  <c r="Z140" i="68" s="1"/>
  <c r="AB140" i="68" s="1" a="1"/>
  <c r="AB140" i="68" s="1"/>
  <c r="O139" i="68"/>
  <c r="Z139" i="68" s="1"/>
  <c r="AB139" i="68" s="1" a="1"/>
  <c r="AB139" i="68" s="1"/>
  <c r="O138" i="68"/>
  <c r="Z138" i="68" s="1"/>
  <c r="AB138" i="68" s="1" a="1"/>
  <c r="AB138" i="68" s="1"/>
  <c r="O137" i="68"/>
  <c r="Z137" i="68" s="1"/>
  <c r="AB137" i="68" s="1" a="1"/>
  <c r="AB137" i="68" s="1"/>
  <c r="O136" i="68"/>
  <c r="Z136" i="68" s="1"/>
  <c r="AB136" i="68" s="1" a="1"/>
  <c r="AB136" i="68" s="1"/>
  <c r="O135" i="68"/>
  <c r="Z135" i="68" s="1"/>
  <c r="AB135" i="68" s="1" a="1"/>
  <c r="AB135" i="68" s="1"/>
  <c r="O133" i="68"/>
  <c r="Z133" i="68" s="1"/>
  <c r="AB133" i="68" s="1" a="1"/>
  <c r="AB133" i="68" s="1"/>
  <c r="O134" i="68"/>
  <c r="Z134" i="68" s="1"/>
  <c r="AB134" i="68" s="1" a="1"/>
  <c r="AB134" i="68" s="1"/>
  <c r="O132" i="68"/>
  <c r="Z132" i="68" s="1"/>
  <c r="AB132" i="68" s="1" a="1"/>
  <c r="AB132" i="68" s="1"/>
  <c r="O131" i="68"/>
  <c r="Z131" i="68" s="1"/>
  <c r="AB131" i="68" s="1" a="1"/>
  <c r="AB131" i="68" s="1"/>
  <c r="O130" i="68"/>
  <c r="Z130" i="68" s="1"/>
  <c r="AB130" i="68" s="1" a="1"/>
  <c r="AB130" i="68" s="1"/>
  <c r="O129" i="68"/>
  <c r="Z129" i="68" s="1"/>
  <c r="AB129" i="68" s="1" a="1"/>
  <c r="AB129" i="68" s="1"/>
  <c r="O128" i="68"/>
  <c r="Z128" i="68" s="1"/>
  <c r="AB128" i="68" s="1" a="1"/>
  <c r="AB128" i="68" s="1"/>
  <c r="O127" i="68"/>
  <c r="Z127" i="68" s="1"/>
  <c r="AB127" i="68" s="1" a="1"/>
  <c r="AB127" i="68" s="1"/>
  <c r="O126" i="68"/>
  <c r="Z126" i="68" s="1"/>
  <c r="AB126" i="68" s="1" a="1"/>
  <c r="AB126" i="68" s="1"/>
  <c r="O125" i="68"/>
  <c r="Z125" i="68" s="1"/>
  <c r="AB125" i="68" s="1" a="1"/>
  <c r="AB125" i="68" s="1"/>
  <c r="O123" i="68"/>
  <c r="Z123" i="68" s="1"/>
  <c r="AB123" i="68" s="1" a="1"/>
  <c r="AB123" i="68" s="1"/>
  <c r="O122" i="68"/>
  <c r="Z122" i="68" s="1"/>
  <c r="AB122" i="68" s="1" a="1"/>
  <c r="AB122" i="68" s="1"/>
  <c r="O120" i="68"/>
  <c r="Z120" i="68" s="1"/>
  <c r="AB120" i="68" s="1" a="1"/>
  <c r="AB120" i="68" s="1"/>
  <c r="O119" i="68"/>
  <c r="Z119" i="68" s="1"/>
  <c r="AB119" i="68" s="1" a="1"/>
  <c r="AB119" i="68" s="1"/>
  <c r="O117" i="68"/>
  <c r="Z117" i="68" s="1"/>
  <c r="AB117" i="68" s="1" a="1"/>
  <c r="AB117" i="68" s="1"/>
  <c r="O116" i="68"/>
  <c r="Z116" i="68" s="1"/>
  <c r="AB116" i="68" s="1" a="1"/>
  <c r="AB116" i="68" s="1"/>
  <c r="O115" i="68"/>
  <c r="Z115" i="68" s="1"/>
  <c r="AB115" i="68" s="1" a="1"/>
  <c r="AB115" i="68" s="1"/>
  <c r="O114" i="68"/>
  <c r="Z114" i="68" s="1"/>
  <c r="AB114" i="68" s="1" a="1"/>
  <c r="AB114" i="68" s="1"/>
  <c r="O113" i="68"/>
  <c r="Z113" i="68" s="1"/>
  <c r="AB113" i="68" s="1" a="1"/>
  <c r="AB113" i="68" s="1"/>
  <c r="O112" i="68"/>
  <c r="Z112" i="68" s="1"/>
  <c r="AB112" i="68" s="1" a="1"/>
  <c r="AB112" i="68" s="1"/>
  <c r="O111" i="68"/>
  <c r="Z111" i="68" s="1"/>
  <c r="AB111" i="68" s="1" a="1"/>
  <c r="AB111" i="68" s="1"/>
  <c r="O110" i="68"/>
  <c r="Z110" i="68" s="1"/>
  <c r="AB110" i="68" s="1" a="1"/>
  <c r="AB110" i="68" s="1"/>
  <c r="O109" i="68"/>
  <c r="Z109" i="68" s="1"/>
  <c r="AB109" i="68" s="1" a="1"/>
  <c r="AB109" i="68" s="1"/>
  <c r="O108" i="68"/>
  <c r="Z108" i="68" s="1"/>
  <c r="AB108" i="68" s="1" a="1"/>
  <c r="AB108" i="68" s="1"/>
  <c r="O107" i="68"/>
  <c r="Z107" i="68" s="1"/>
  <c r="AB107" i="68" s="1" a="1"/>
  <c r="AB107" i="68" s="1"/>
  <c r="O106" i="68"/>
  <c r="Z106" i="68" s="1"/>
  <c r="AB106" i="68" s="1" a="1"/>
  <c r="AB106" i="68" s="1"/>
  <c r="O105" i="68"/>
  <c r="Z105" i="68" s="1"/>
  <c r="AB105" i="68" s="1" a="1"/>
  <c r="AB105" i="68" s="1"/>
  <c r="O104" i="68"/>
  <c r="Z104" i="68" s="1"/>
  <c r="AB104" i="68" s="1" a="1"/>
  <c r="AB104" i="68" s="1"/>
  <c r="O103" i="68"/>
  <c r="Z103" i="68" s="1"/>
  <c r="AB103" i="68" s="1" a="1"/>
  <c r="AB103" i="68" s="1"/>
  <c r="O102" i="68"/>
  <c r="Z102" i="68" s="1"/>
  <c r="AB102" i="68" s="1" a="1"/>
  <c r="AB102" i="68" s="1"/>
  <c r="O101" i="68"/>
  <c r="Z101" i="68" s="1"/>
  <c r="AB101" i="68" s="1" a="1"/>
  <c r="AB101" i="68" s="1"/>
  <c r="O100" i="68"/>
  <c r="Z100" i="68" s="1"/>
  <c r="AB100" i="68" s="1" a="1"/>
  <c r="AB100" i="68" s="1"/>
  <c r="O99" i="68"/>
  <c r="Z99" i="68" s="1"/>
  <c r="AB99" i="68" s="1" a="1"/>
  <c r="AB99" i="68" s="1"/>
  <c r="O98" i="68"/>
  <c r="Z98" i="68" s="1"/>
  <c r="AB98" i="68" s="1" a="1"/>
  <c r="AB98" i="68" s="1"/>
  <c r="O97" i="68"/>
  <c r="Z97" i="68" s="1"/>
  <c r="AB97" i="68" s="1" a="1"/>
  <c r="AB97" i="68" s="1"/>
  <c r="O96" i="68"/>
  <c r="Z96" i="68" s="1"/>
  <c r="AB96" i="68" s="1" a="1"/>
  <c r="AB96" i="68" s="1"/>
  <c r="O95" i="68"/>
  <c r="Z95" i="68" s="1"/>
  <c r="AB95" i="68" s="1" a="1"/>
  <c r="AB95" i="68" s="1"/>
  <c r="O61" i="68"/>
  <c r="Z61" i="68" s="1"/>
  <c r="AB61" i="68" s="1" a="1"/>
  <c r="AB61" i="68" s="1"/>
  <c r="O37" i="68"/>
  <c r="Z37" i="68" s="1"/>
  <c r="AB37" i="68" s="1" a="1"/>
  <c r="AB37" i="68" s="1"/>
  <c r="O38" i="68"/>
  <c r="Z38" i="68" s="1"/>
  <c r="AB38" i="68" s="1" a="1"/>
  <c r="AB38" i="68" s="1"/>
  <c r="O39" i="68"/>
  <c r="Z39" i="68" s="1"/>
  <c r="AB39" i="68" s="1" a="1"/>
  <c r="AB39" i="68" s="1"/>
  <c r="O40" i="68"/>
  <c r="Z40" i="68" s="1"/>
  <c r="AB40" i="68" s="1" a="1"/>
  <c r="AB40" i="68" s="1"/>
  <c r="O42" i="68"/>
  <c r="Z42" i="68" s="1"/>
  <c r="AB42" i="68" s="1" a="1"/>
  <c r="AB42" i="68" s="1"/>
  <c r="O43" i="68"/>
  <c r="Z43" i="68" s="1"/>
  <c r="AB43" i="68" s="1" a="1"/>
  <c r="AB43" i="68" s="1"/>
  <c r="O44" i="68"/>
  <c r="Z44" i="68" s="1"/>
  <c r="AB44" i="68" s="1" a="1"/>
  <c r="AB44" i="68" s="1"/>
  <c r="O46" i="68"/>
  <c r="Z46" i="68" s="1"/>
  <c r="AB46" i="68" s="1" a="1"/>
  <c r="AB46" i="68" s="1"/>
  <c r="O47" i="68"/>
  <c r="Z47" i="68" s="1"/>
  <c r="AB47" i="68" s="1" a="1"/>
  <c r="AB47" i="68" s="1"/>
  <c r="O48" i="68"/>
  <c r="Z48" i="68" s="1"/>
  <c r="AB48" i="68" s="1" a="1"/>
  <c r="AB48" i="68" s="1"/>
  <c r="O49" i="68"/>
  <c r="Z49" i="68" s="1"/>
  <c r="AB49" i="68" s="1" a="1"/>
  <c r="AB49" i="68" s="1"/>
  <c r="O50" i="68"/>
  <c r="Z50" i="68" s="1"/>
  <c r="AB50" i="68" s="1" a="1"/>
  <c r="AB50" i="68" s="1"/>
  <c r="O51" i="68"/>
  <c r="Z51" i="68" s="1"/>
  <c r="AB51" i="68" s="1" a="1"/>
  <c r="AB51" i="68" s="1"/>
  <c r="O52" i="68"/>
  <c r="Z52" i="68" s="1"/>
  <c r="AB52" i="68" s="1" a="1"/>
  <c r="AB52" i="68" s="1"/>
  <c r="O53" i="68"/>
  <c r="Z53" i="68" s="1"/>
  <c r="AB53" i="68" s="1" a="1"/>
  <c r="AB53" i="68" s="1"/>
  <c r="O54" i="68"/>
  <c r="Z54" i="68" s="1"/>
  <c r="AB54" i="68" s="1" a="1"/>
  <c r="AB54" i="68" s="1"/>
  <c r="O55" i="68"/>
  <c r="Z55" i="68" s="1"/>
  <c r="AB55" i="68" s="1" a="1"/>
  <c r="AB55" i="68" s="1"/>
  <c r="O56" i="68"/>
  <c r="Z56" i="68" s="1"/>
  <c r="AB56" i="68" s="1" a="1"/>
  <c r="AB56" i="68" s="1"/>
  <c r="O57" i="68"/>
  <c r="Z57" i="68" s="1"/>
  <c r="AB57" i="68" s="1" a="1"/>
  <c r="AB57" i="68" s="1"/>
  <c r="O58" i="68"/>
  <c r="Z58" i="68" s="1"/>
  <c r="AB58" i="68" s="1" a="1"/>
  <c r="AB58" i="68" s="1"/>
  <c r="O59" i="68"/>
  <c r="Z59" i="68" s="1"/>
  <c r="AB59" i="68" s="1" a="1"/>
  <c r="AB59" i="68" s="1"/>
  <c r="O60" i="68"/>
  <c r="Z60" i="68" s="1"/>
  <c r="AB60" i="68" s="1" a="1"/>
  <c r="AB60" i="68" s="1"/>
  <c r="O62" i="68"/>
  <c r="Z62" i="68" s="1"/>
  <c r="AB62" i="68" s="1" a="1"/>
  <c r="AB62" i="68" s="1"/>
  <c r="O64" i="68"/>
  <c r="Z64" i="68" s="1"/>
  <c r="AB64" i="68" s="1" a="1"/>
  <c r="AB64" i="68" s="1"/>
  <c r="O65" i="68"/>
  <c r="Z65" i="68" s="1"/>
  <c r="AB65" i="68" s="1" a="1"/>
  <c r="AB65" i="68" s="1"/>
  <c r="O66" i="68"/>
  <c r="Z66" i="68" s="1"/>
  <c r="AB66" i="68" s="1" a="1"/>
  <c r="AB66" i="68" s="1"/>
  <c r="O67" i="68"/>
  <c r="Z67" i="68" s="1"/>
  <c r="AB67" i="68" s="1" a="1"/>
  <c r="AB67" i="68" s="1"/>
  <c r="O68" i="68"/>
  <c r="Z68" i="68" s="1"/>
  <c r="AB68" i="68" s="1" a="1"/>
  <c r="AB68" i="68" s="1"/>
  <c r="O69" i="68"/>
  <c r="Z69" i="68" s="1"/>
  <c r="AB69" i="68" s="1" a="1"/>
  <c r="AB69" i="68" s="1"/>
  <c r="O70" i="68"/>
  <c r="Z70" i="68" s="1"/>
  <c r="AB70" i="68" s="1" a="1"/>
  <c r="AB70" i="68" s="1"/>
  <c r="O71" i="68"/>
  <c r="Z71" i="68" s="1"/>
  <c r="AB71" i="68" s="1" a="1"/>
  <c r="AB71" i="68" s="1"/>
  <c r="O72" i="68"/>
  <c r="Z72" i="68" s="1"/>
  <c r="AB72" i="68" s="1" a="1"/>
  <c r="AB72" i="68" s="1"/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<sst xmlns="http://schemas.openxmlformats.org/spreadsheetml/2006/main" count="4096" uniqueCount="1275">
  <si>
    <t>DIAGRAMA DE PROCESOS</t>
  </si>
  <si>
    <t>ITEM</t>
  </si>
  <si>
    <t>PROCESO</t>
  </si>
  <si>
    <t>SUB PROCESO</t>
  </si>
  <si>
    <t>ACTIVIDAD</t>
  </si>
  <si>
    <t>TAREA</t>
  </si>
  <si>
    <t>ORDEN Y LIMPIEZA</t>
  </si>
  <si>
    <t>GESTIÓN ADMINISTRATIVA</t>
  </si>
  <si>
    <t>DESARROLLO Y CONTROL DE DOCUMENTOS</t>
  </si>
  <si>
    <t/>
  </si>
  <si>
    <t>SISTEMA DE GESTIÓN INTEGRADO MASSTC</t>
  </si>
  <si>
    <t>CÓDIGO: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</si>
  <si>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</si>
  <si>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</si>
  <si>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</si>
  <si>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</si>
  <si>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</si>
  <si>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</si>
  <si>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</si>
  <si>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</si>
  <si>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</si>
  <si>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</si>
  <si>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</si>
  <si>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</si>
  <si>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</si>
  <si>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</si>
  <si>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</si>
  <si>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</si>
  <si>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</si>
  <si>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</si>
  <si>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</si>
  <si>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</si>
  <si>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</si>
  <si>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</si>
  <si>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</si>
  <si>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</si>
  <si>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</si>
  <si>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</si>
  <si>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</si>
  <si>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SI</t>
  </si>
  <si>
    <t>PERSONAL CON DISCAPACIDAD:</t>
  </si>
  <si>
    <t>NO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</si>
  <si>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</si>
  <si>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</si>
  <si>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</si>
  <si>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</si>
  <si>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</si>
  <si>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</si>
  <si>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</si>
  <si>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</si>
  <si>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</si>
  <si>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</si>
  <si>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</si>
  <si>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</si>
  <si>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</si>
  <si>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</si>
  <si>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</si>
  <si>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</si>
  <si>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</si>
  <si>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</si>
  <si>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</si>
  <si>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</si>
  <si>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</si>
  <si>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</si>
  <si>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</si>
  <si>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</si>
  <si>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</si>
  <si>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</si>
  <si>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</si>
  <si>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</si>
  <si>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</si>
  <si>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</si>
  <si>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</si>
  <si>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R</t>
  </si>
  <si>
    <t>SE</t>
  </si>
  <si>
    <t>Uso de Herramientas Manuales</t>
  </si>
  <si>
    <t>C</t>
  </si>
  <si>
    <t>Condiciones climáticas adversas (tormenta, lluvia intensa, granizada, neblina, nevada)</t>
  </si>
  <si>
    <t>Vehículo liviano en movimiento</t>
  </si>
  <si>
    <t>Vehículos pesados en movimiento</t>
  </si>
  <si>
    <t>Superficie irregular</t>
  </si>
  <si>
    <t>Falta de señalización en vías</t>
  </si>
  <si>
    <t>SA</t>
  </si>
  <si>
    <t>Gases de combustión</t>
  </si>
  <si>
    <t>Material particulado (Polvo)</t>
  </si>
  <si>
    <t>NR</t>
  </si>
  <si>
    <t>Ergonómicos, sobre esfuerzo de levantamiento de objetos pesado</t>
  </si>
  <si>
    <t>BAJO</t>
  </si>
  <si>
    <t>Movimientos repetitivos</t>
  </si>
  <si>
    <t>Falta de señalización del area de trabajo (diarios)</t>
  </si>
  <si>
    <t>Falta de orden y limpieza</t>
  </si>
  <si>
    <t>Condiciones ergonómicas inadecuadas</t>
  </si>
  <si>
    <t>Energía residual (neumática, eléctrica, hidráulica, estática)</t>
  </si>
  <si>
    <t>Manipulacion de herramientas</t>
  </si>
  <si>
    <t>Ruido Ocupacional</t>
  </si>
  <si>
    <t>Sobrecarga de trabajo / Trabajos prolongados</t>
  </si>
  <si>
    <t>Situación de Emergencia (EM): Identificar situaciones de emergencia (EM) por actividades.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</si>
  <si>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</si>
  <si>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</si>
  <si>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</si>
  <si>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</si>
  <si>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</si>
  <si>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</si>
  <si>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</si>
  <si>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</si>
  <si>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</si>
  <si>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D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</si>
  <si>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</si>
  <si>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</si>
  <si>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</si>
  <si>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</si>
  <si>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</si>
  <si>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</si>
  <si>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</si>
  <si>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</si>
  <si>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</si>
  <si>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</si>
  <si>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</si>
  <si>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</si>
  <si>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</si>
  <si>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</si>
  <si>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</si>
  <si>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</si>
  <si>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</si>
  <si>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</si>
  <si>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</si>
  <si>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</si>
  <si>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</si>
  <si>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</si>
  <si>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</si>
  <si>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</si>
  <si>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</si>
  <si>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MA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</si>
  <si>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</si>
  <si>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</si>
  <si>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</si>
  <si>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</si>
  <si>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</si>
  <si>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</si>
  <si>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</si>
  <si>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</si>
  <si>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</si>
  <si>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</si>
  <si>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</si>
  <si>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</si>
  <si>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</si>
  <si>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</si>
  <si>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</si>
  <si>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</si>
  <si>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</si>
  <si>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</si>
  <si>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</si>
  <si>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</si>
  <si>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</si>
  <si>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</si>
  <si>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</si>
  <si>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</si>
  <si>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</si>
  <si>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</si>
  <si>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</si>
  <si>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</si>
  <si>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</si>
  <si>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</si>
  <si>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</si>
  <si>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</si>
  <si>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</si>
  <si>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</si>
  <si>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</si>
  <si>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</si>
  <si>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</si>
  <si>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</si>
  <si>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</si>
  <si>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</si>
  <si>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</si>
  <si>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</si>
  <si>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</si>
  <si>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</si>
  <si>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</si>
  <si>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</si>
  <si>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</si>
  <si>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</si>
  <si>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</si>
  <si>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</si>
  <si>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</si>
  <si>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</si>
  <si>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</si>
  <si>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</si>
  <si>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</si>
  <si>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</si>
  <si>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</si>
  <si>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</si>
  <si>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</si>
  <si>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</si>
  <si>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</si>
  <si>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</si>
  <si>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</si>
  <si>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</si>
  <si>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</si>
  <si>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</si>
  <si>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</si>
  <si>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</si>
  <si>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</si>
  <si>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</si>
  <si>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</si>
  <si>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</si>
  <si>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</si>
  <si>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</si>
  <si>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</si>
  <si>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</si>
  <si>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</si>
  <si>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</si>
  <si>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</si>
  <si>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</si>
  <si>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</si>
  <si>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</si>
  <si>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</si>
  <si>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</si>
  <si>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</si>
  <si>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</si>
  <si>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</si>
  <si>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</si>
  <si>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</si>
  <si>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</si>
  <si>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</si>
  <si>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</si>
  <si>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</si>
  <si>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</si>
  <si>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</si>
  <si>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</si>
  <si>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</si>
  <si>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</si>
  <si>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</si>
  <si>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</si>
  <si>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</si>
  <si>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</si>
  <si>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</si>
  <si>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</si>
  <si>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</si>
  <si>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</si>
  <si>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</si>
  <si>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</si>
  <si>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</si>
  <si>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</si>
  <si>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</si>
  <si>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</si>
  <si>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</si>
  <si>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</si>
  <si>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</si>
  <si>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</si>
  <si>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</si>
  <si>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</si>
  <si>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</si>
  <si>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</si>
  <si>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</si>
  <si>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</si>
  <si>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</si>
  <si>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</si>
  <si>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</si>
  <si>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</si>
  <si>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</si>
  <si>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</si>
  <si>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</si>
  <si>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</si>
  <si>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</si>
  <si>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</si>
  <si>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</si>
  <si>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</si>
  <si>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</si>
  <si>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</si>
  <si>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</si>
  <si>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</si>
  <si>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</si>
  <si>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</si>
  <si>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</si>
  <si>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</si>
  <si>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</si>
  <si>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</si>
  <si>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</si>
  <si>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</si>
  <si>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</si>
  <si>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</si>
  <si>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</si>
  <si>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</si>
  <si>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</si>
  <si>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</si>
  <si>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</si>
  <si>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</si>
  <si>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</si>
  <si>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</si>
  <si>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</si>
  <si>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</si>
  <si>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</si>
  <si>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</si>
  <si>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</si>
  <si>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</si>
  <si>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</si>
  <si>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</si>
  <si>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</si>
  <si>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</si>
  <si>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</si>
  <si>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</si>
  <si>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</si>
  <si>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</si>
  <si>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</si>
  <si>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</si>
  <si>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</si>
  <si>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</si>
  <si>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</si>
  <si>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</si>
  <si>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</si>
  <si>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</si>
  <si>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</si>
  <si>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</si>
  <si>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</si>
  <si>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</si>
  <si>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</si>
  <si>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</si>
  <si>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</si>
  <si>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</si>
  <si>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</si>
  <si>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</si>
  <si>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</si>
  <si>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</si>
  <si>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</si>
  <si>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</si>
  <si>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</si>
  <si>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</si>
  <si>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</si>
  <si>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</si>
  <si>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</si>
  <si>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</si>
  <si>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</si>
  <si>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</si>
  <si>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</si>
  <si>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</si>
  <si>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</si>
  <si>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</si>
  <si>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</si>
  <si>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</si>
  <si>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  prolongados</t>
  </si>
  <si>
    <t>Lesiones osteoarticulares, lumbalgia, escoliosis, golpes y contusiones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</si>
  <si>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</si>
  <si>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</si>
  <si>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</si>
  <si>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</si>
  <si>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</si>
  <si>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</si>
  <si>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</si>
  <si>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</si>
  <si>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</si>
  <si>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</si>
  <si>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</si>
  <si>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</si>
  <si>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</si>
  <si>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</si>
  <si>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</si>
  <si>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</si>
  <si>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</si>
  <si>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</si>
  <si>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</si>
  <si>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</si>
  <si>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</si>
  <si>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</si>
  <si>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</si>
  <si>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</si>
  <si>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</si>
  <si>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</si>
  <si>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</si>
  <si>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</si>
  <si>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</si>
  <si>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</si>
  <si>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</si>
  <si>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</si>
  <si>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</si>
  <si>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</si>
  <si>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</si>
  <si>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</si>
  <si>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</si>
  <si>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</si>
  <si>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</si>
  <si>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</si>
  <si>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</si>
  <si>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</si>
  <si>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</si>
  <si>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</si>
  <si>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</si>
  <si>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</si>
  <si>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</si>
  <si>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</si>
  <si>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</si>
  <si>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</si>
  <si>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</si>
  <si>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</si>
  <si>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</si>
  <si>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</si>
  <si>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</si>
  <si>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</si>
  <si>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</si>
  <si>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</si>
  <si>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</si>
  <si>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</si>
  <si>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</si>
  <si>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</si>
  <si>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</si>
  <si>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</si>
  <si>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</si>
  <si>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</si>
  <si>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</si>
  <si>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</si>
  <si>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</si>
  <si>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</si>
  <si>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</si>
  <si>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</si>
  <si>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</si>
  <si>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</si>
  <si>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Barreras inadecuadas de RH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</si>
  <si>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</si>
  <si>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</si>
  <si>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</si>
  <si>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</si>
  <si>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</si>
  <si>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</si>
  <si>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</si>
  <si>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</si>
  <si>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</si>
  <si>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</si>
  <si>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</si>
  <si>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</si>
  <si>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</si>
  <si>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</si>
  <si>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</si>
  <si>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</si>
  <si>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</si>
  <si>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</si>
  <si>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</si>
  <si>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</si>
  <si>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</si>
  <si>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</si>
  <si>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</si>
  <si>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</si>
  <si>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</si>
  <si>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</si>
  <si>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</si>
  <si>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</si>
  <si>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</si>
  <si>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</si>
  <si>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</si>
  <si>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</si>
  <si>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</si>
  <si>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</si>
  <si>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</si>
  <si>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</si>
  <si>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</si>
  <si>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</si>
  <si>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</si>
  <si>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</si>
  <si>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</si>
  <si>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</si>
  <si>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</si>
  <si>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</si>
  <si>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</si>
  <si>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Caida al mismo nivel</t>
  </si>
  <si>
    <t>Fractura/Heridas / Excoriaciones / Rasguños</t>
  </si>
  <si>
    <t>Exposición a áreas de peligro</t>
  </si>
  <si>
    <t>Lesiones Graves y/o Fatalidad, Daños a la propiedad</t>
  </si>
  <si>
    <t>Falta de señalización en instalaciones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</si>
  <si>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</si>
  <si>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</si>
  <si>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</si>
  <si>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</si>
  <si>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</si>
  <si>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</si>
  <si>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</si>
  <si>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</si>
  <si>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</si>
  <si>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</si>
  <si>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</si>
  <si>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</si>
  <si>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</si>
  <si>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</si>
  <si>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</si>
  <si>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</si>
  <si>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</si>
  <si>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</si>
  <si>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</si>
  <si>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Inestabilidad de Izaje de cargas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</si>
  <si>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</si>
  <si>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</si>
  <si>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</si>
  <si>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</si>
  <si>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</si>
  <si>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</si>
  <si>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</si>
  <si>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</si>
  <si>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</si>
  <si>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</si>
  <si>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</si>
  <si>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</si>
  <si>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</si>
  <si>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</si>
  <si>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</si>
  <si>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</si>
  <si>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</si>
  <si>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</si>
  <si>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Accesorios de voladura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</si>
  <si>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</si>
  <si>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</si>
  <si>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</si>
  <si>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</si>
  <si>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</si>
  <si>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</si>
  <si>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</si>
  <si>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</si>
  <si>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</si>
  <si>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</si>
  <si>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</si>
  <si>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</si>
  <si>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</si>
  <si>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</si>
  <si>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</si>
  <si>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</si>
  <si>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</si>
  <si>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</si>
  <si>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</si>
  <si>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</si>
  <si>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</si>
  <si>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</si>
  <si>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</si>
  <si>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</si>
  <si>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</si>
  <si>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</si>
  <si>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</si>
  <si>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</si>
  <si>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</si>
  <si>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</si>
  <si>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</si>
  <si>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</si>
  <si>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</si>
  <si>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</si>
  <si>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</si>
  <si>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</si>
  <si>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</si>
  <si>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</si>
  <si>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</si>
  <si>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</si>
  <si>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</si>
  <si>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</si>
  <si>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</si>
  <si>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</si>
  <si>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</si>
  <si>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</si>
  <si>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</si>
  <si>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</si>
  <si>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</si>
  <si>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</si>
  <si>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</si>
  <si>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</si>
  <si>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</si>
  <si>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</si>
  <si>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</si>
  <si>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</si>
  <si>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</si>
  <si>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</si>
  <si>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</si>
  <si>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</si>
  <si>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</si>
  <si>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</si>
  <si>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</si>
  <si>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</si>
  <si>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</si>
  <si>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</si>
  <si>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</si>
  <si>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</si>
  <si>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</si>
  <si>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</si>
  <si>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</si>
  <si>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</si>
  <si>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</si>
  <si>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</si>
  <si>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</si>
  <si>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</si>
  <si>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</si>
  <si>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</si>
  <si>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</si>
  <si>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</si>
  <si>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</si>
  <si>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</si>
  <si>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</si>
  <si>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</si>
  <si>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</si>
  <si>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</si>
  <si>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</si>
  <si>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</si>
  <si>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</si>
  <si>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</si>
  <si>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</si>
  <si>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</si>
  <si>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</si>
  <si>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</si>
  <si>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</si>
  <si>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</si>
  <si>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</si>
  <si>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</si>
  <si>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</si>
  <si>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</si>
  <si>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</si>
  <si>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</si>
  <si>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</si>
  <si>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</si>
  <si>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</si>
  <si>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</si>
  <si>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</si>
  <si>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</si>
  <si>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</si>
  <si>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</si>
  <si>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</si>
  <si>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</si>
  <si>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Atropello, volcadura, colisiones, despistes, incendio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</si>
  <si>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</si>
  <si>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</si>
  <si>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</si>
  <si>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</si>
  <si>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</si>
  <si>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</si>
  <si>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</si>
  <si>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</si>
  <si>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</si>
  <si>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</si>
  <si>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</si>
  <si>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</si>
  <si>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</si>
  <si>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</si>
  <si>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</si>
  <si>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</si>
  <si>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</si>
  <si>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</si>
  <si>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</si>
  <si>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</si>
  <si>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</si>
  <si>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</si>
  <si>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</si>
  <si>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</si>
  <si>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</si>
  <si>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</si>
  <si>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</si>
  <si>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</si>
  <si>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</si>
  <si>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</si>
  <si>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</si>
  <si>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</si>
  <si>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</si>
  <si>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</si>
  <si>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</si>
  <si>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</si>
  <si>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</si>
  <si>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</si>
  <si>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</si>
  <si>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</si>
  <si>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</si>
  <si>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</si>
  <si>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</si>
  <si>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</si>
  <si>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</si>
  <si>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</si>
  <si>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</si>
  <si>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</si>
  <si>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</si>
  <si>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</si>
  <si>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</si>
  <si>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</si>
  <si>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</si>
  <si>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</si>
  <si>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</si>
  <si>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</si>
  <si>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</si>
  <si>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</si>
  <si>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</si>
  <si>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</si>
  <si>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</si>
  <si>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</si>
  <si>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</si>
  <si>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</si>
  <si>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</si>
  <si>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</si>
  <si>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</si>
  <si>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</si>
  <si>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</si>
  <si>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</si>
  <si>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</si>
  <si>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</si>
  <si>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</si>
  <si>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</si>
  <si>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</si>
  <si>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</si>
  <si>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</si>
  <si>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</si>
  <si>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</si>
  <si>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</si>
  <si>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</si>
  <si>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</si>
  <si>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</si>
  <si>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</si>
  <si>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</si>
  <si>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</si>
  <si>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</si>
  <si>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</si>
  <si>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</si>
  <si>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</si>
  <si>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</si>
  <si>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</si>
  <si>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</si>
  <si>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</si>
  <si>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</si>
  <si>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</si>
  <si>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</si>
  <si>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</si>
  <si>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</si>
  <si>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</si>
  <si>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</si>
  <si>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</si>
  <si>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</si>
  <si>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</si>
  <si>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</si>
  <si>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</si>
  <si>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</si>
  <si>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</si>
  <si>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</si>
  <si>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</si>
  <si>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</si>
  <si>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</si>
  <si>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</si>
  <si>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</si>
  <si>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</si>
  <si>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</si>
  <si>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</si>
  <si>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</si>
  <si>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</si>
  <si>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</si>
  <si>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</si>
  <si>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</si>
  <si>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</si>
  <si>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</si>
  <si>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</si>
  <si>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</si>
  <si>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</si>
  <si>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</si>
  <si>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</si>
  <si>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</si>
  <si>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</si>
  <si>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</si>
  <si>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</si>
  <si>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</si>
  <si>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</si>
  <si>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</si>
  <si>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</si>
  <si>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</si>
  <si>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</si>
  <si>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</si>
  <si>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</si>
  <si>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</si>
  <si>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</si>
  <si>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</si>
  <si>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</si>
  <si>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</si>
  <si>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</si>
  <si>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</si>
  <si>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</si>
  <si>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</si>
  <si>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</si>
  <si>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</si>
  <si>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</si>
  <si>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</si>
  <si>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</si>
  <si>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</si>
  <si>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</si>
  <si>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</si>
  <si>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</si>
  <si>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</si>
  <si>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</si>
  <si>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</si>
  <si>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</si>
  <si>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</si>
  <si>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</si>
  <si>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</si>
  <si>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</si>
  <si>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</si>
  <si>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</si>
  <si>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</si>
  <si>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</si>
  <si>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</si>
  <si>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</si>
  <si>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</si>
  <si>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</si>
  <si>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</si>
  <si>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</si>
  <si>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</si>
  <si>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</si>
  <si>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</si>
  <si>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</si>
  <si>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</si>
  <si>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</si>
  <si>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</si>
  <si>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</si>
  <si>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</si>
  <si>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</si>
  <si>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</si>
  <si>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</si>
  <si>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</si>
  <si>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</si>
  <si>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</si>
  <si>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</si>
  <si>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</si>
  <si>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</si>
  <si>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</si>
  <si>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</si>
  <si>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</si>
  <si>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</si>
  <si>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</si>
  <si>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</si>
  <si>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</si>
  <si>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</si>
  <si>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</si>
  <si>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</si>
  <si>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</si>
  <si>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</si>
  <si>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</si>
  <si>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</si>
  <si>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</si>
  <si>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</si>
  <si>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</si>
  <si>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</si>
  <si>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</si>
  <si>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</si>
  <si>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</si>
  <si>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</si>
  <si>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</si>
  <si>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</si>
  <si>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</si>
  <si>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</si>
  <si>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</si>
  <si>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</si>
  <si>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</si>
  <si>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</si>
  <si>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</si>
  <si>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</si>
  <si>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</si>
  <si>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</si>
  <si>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</si>
  <si>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</si>
  <si>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</si>
  <si>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</si>
  <si>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</si>
  <si>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</si>
  <si>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</si>
  <si>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</si>
  <si>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</si>
  <si>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</si>
  <si>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</si>
  <si>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</si>
  <si>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</si>
  <si>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</si>
  <si>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</si>
  <si>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</si>
  <si>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</si>
  <si>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</si>
  <si>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</si>
  <si>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</si>
  <si>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</si>
  <si>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</si>
  <si>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</si>
  <si>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</si>
  <si>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</si>
  <si>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</si>
  <si>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</si>
  <si>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</si>
  <si>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</si>
  <si>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</si>
  <si>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</si>
  <si>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</si>
  <si>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</si>
  <si>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</si>
  <si>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</si>
  <si>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</si>
  <si>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</si>
  <si>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</si>
  <si>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</si>
  <si>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</si>
  <si>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</si>
  <si>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</si>
  <si>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</si>
  <si>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</si>
  <si>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</si>
  <si>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</si>
  <si>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</si>
  <si>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</si>
  <si>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</si>
  <si>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</si>
  <si>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</si>
  <si>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</si>
  <si>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</si>
  <si>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</si>
  <si>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</si>
  <si>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</si>
  <si>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</si>
  <si>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</si>
  <si>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</si>
  <si>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</si>
  <si>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</si>
  <si>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</si>
  <si>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</si>
  <si>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</si>
  <si>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</si>
  <si>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</si>
  <si>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</si>
  <si>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</si>
  <si>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</si>
  <si>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</si>
  <si>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</si>
  <si>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</si>
  <si>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</si>
  <si>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</si>
  <si>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</si>
  <si>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</si>
  <si>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</si>
  <si>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</si>
  <si>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</si>
  <si>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</si>
  <si>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</si>
  <si>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</si>
  <si>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</si>
  <si>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</si>
  <si>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</si>
  <si>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</si>
  <si>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</si>
  <si>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</si>
  <si>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</si>
  <si>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</si>
  <si>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</si>
  <si>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</si>
  <si>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</si>
  <si>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</si>
  <si>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</si>
  <si>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</si>
  <si>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</si>
  <si>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</si>
  <si>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</si>
  <si>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</si>
  <si>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</si>
  <si>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</si>
  <si>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</si>
  <si>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</si>
  <si>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</si>
  <si>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</si>
  <si>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</si>
  <si>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</si>
  <si>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</si>
  <si>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</si>
  <si>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</si>
  <si>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</si>
  <si>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</si>
  <si>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</si>
  <si>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</si>
  <si>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</si>
  <si>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</si>
  <si>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</si>
  <si>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</si>
  <si>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</si>
  <si>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</si>
  <si>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</si>
  <si>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</si>
  <si>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</si>
  <si>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</si>
  <si>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</si>
  <si>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</si>
  <si>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</si>
  <si>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</si>
  <si>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</si>
  <si>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</si>
  <si>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</si>
  <si>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</si>
  <si>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</si>
  <si>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</si>
  <si>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</si>
  <si>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</si>
  <si>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</si>
  <si>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</si>
  <si>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</si>
  <si>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</si>
  <si>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</si>
  <si>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</si>
  <si>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</si>
  <si>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</si>
  <si>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</si>
  <si>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</si>
  <si>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</si>
  <si>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</si>
  <si>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</si>
  <si>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</si>
  <si>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</si>
  <si>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</si>
  <si>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</si>
  <si>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</si>
  <si>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</si>
  <si>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</si>
  <si>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</si>
  <si>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</si>
  <si>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</si>
  <si>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</si>
  <si>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</si>
  <si>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</si>
  <si>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</si>
  <si>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</si>
  <si>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</si>
  <si>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</si>
  <si>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</si>
  <si>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</si>
  <si>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</si>
  <si>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</si>
  <si>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</si>
  <si>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</si>
  <si>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</si>
  <si>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</si>
  <si>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</si>
  <si>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</si>
  <si>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</si>
  <si>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</si>
  <si>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</si>
  <si>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</si>
  <si>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</si>
  <si>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</si>
  <si>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</si>
  <si>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</si>
  <si>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</si>
  <si>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</si>
  <si>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</si>
  <si>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</si>
  <si>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</si>
  <si>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</si>
  <si>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</si>
  <si>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</si>
  <si>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</si>
  <si>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</si>
  <si>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</si>
  <si>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</si>
  <si>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</si>
  <si>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</si>
  <si>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</si>
  <si>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</si>
  <si>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</si>
  <si>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</si>
  <si>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</si>
  <si>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</si>
  <si>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</si>
  <si>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</si>
  <si>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</si>
  <si>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</si>
  <si>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</si>
  <si>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</si>
  <si>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</si>
  <si>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</si>
  <si>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</si>
  <si>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</si>
  <si>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</si>
  <si>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</si>
  <si>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</si>
  <si>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</si>
  <si>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</si>
  <si>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</si>
  <si>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</si>
  <si>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AN</t>
  </si>
  <si>
    <t>EM</t>
  </si>
  <si>
    <t>MINA</t>
  </si>
  <si>
    <t>AFILADO DE BROCAS DE PERFORACIÓN CON MÁQUINA AFILADORA SEMI AUTOMÁTICA</t>
  </si>
  <si>
    <t>INSPECCIÓN DE ÁREA DE TRABAJO</t>
  </si>
  <si>
    <t>INSPECCIÓN DE MÁQUINA AFILADORA</t>
  </si>
  <si>
    <t>ENCENDIDO DE MÁQUINA AFILADORA</t>
  </si>
  <si>
    <t>SELECCIÓN DE BROCAS A AGUZAR</t>
  </si>
  <si>
    <t>DESCARTE DE BROCAS SEGÚN EVALUACIÓN</t>
  </si>
  <si>
    <t>COLOCAR LA BROCA EN LA MESA DE LA AFILADORA</t>
  </si>
  <si>
    <t>INSERTE LA MUELA DE LA COPA EN EL EJE ROTOR</t>
  </si>
  <si>
    <t>POCISIONA  MANUALMENTE A LA AFILADORA EN EL PRIMER INSERTO.</t>
  </si>
  <si>
    <t>RETIRAR LA BROCA DE MESA DE AFILADO</t>
  </si>
  <si>
    <t>RETIRAR LA COPA DE AFILADO DEL EJE ROTOR Y LIMPIE LOS RESIDUOS DE LA AFILADORA</t>
  </si>
  <si>
    <t>APAGADO DE LA MÁQUINA AFILADORA</t>
  </si>
  <si>
    <t>ORDEN Y LIMPIEZA DEL TALLER DE AFILADO</t>
  </si>
  <si>
    <t>MARCADO DE ACCESORIOS DE PERFORACIÓN ( BROCAS , SHANK, COUPLING)</t>
  </si>
  <si>
    <t>INSPECCIÓN DEL ÁREA DE TRABAJO</t>
  </si>
  <si>
    <t>ASEGURAR EL ACCESORIO CON AYUDA DEL TORNILLO DE BANCO</t>
  </si>
  <si>
    <t>EJERCER LA FUERZA HACIA EL ACCESORIO</t>
  </si>
  <si>
    <t>REPASO DE MARCADO</t>
  </si>
  <si>
    <t xml:space="preserve">INSPECCIÓN DE AMOLADORA RECTA </t>
  </si>
  <si>
    <t>SELECCIÓN DE BARRA A MARCAR</t>
  </si>
  <si>
    <t xml:space="preserve">REALIZAR EL MARCADO AL ACCESORIO CON AYUDA DE LA AMOLADORA RECTA </t>
  </si>
  <si>
    <t>INGRESO A LA LABOR DE PERFORACIÓN</t>
  </si>
  <si>
    <t>COORDINAR CON EL OPERADOR LA PARADA DEL EQUIPO</t>
  </si>
  <si>
    <t>VERIFICAR VISUALMENTE EL ESTADO DEL EQUIPO ( VIGA , PATINES , DOWELL, CABLE O CADENA DE AVANCE Y RETORNO ) Y ACUMULADORES</t>
  </si>
  <si>
    <t>OBSERVAR EL POCISIONAMIETO DEL EQUIPO DE PERFORACIÓN</t>
  </si>
  <si>
    <t>OBSERVAR LA RECUPERACIÓN DE LA BARRA AL FINALIZAR EL TALADRO</t>
  </si>
  <si>
    <t>SENSIBILIZACIÓN A LOS OPERADORES EN EL USO Y CUIDADO DE ACEROS DE PERFORACIÓN</t>
  </si>
  <si>
    <t>RETIRO DE LABORES</t>
  </si>
  <si>
    <t>BLOQUEO DE EQUIPO Y FUENTES DE ENERGÍA</t>
  </si>
  <si>
    <t>REALIZAR ORDEN Y LIMPIEZA</t>
  </si>
  <si>
    <t>INSPECCIÓN DE VEHÍCULO Y ACCIONES PREVIAS</t>
  </si>
  <si>
    <t>ABASTECIMIENTO DE COMBUSTIBLE</t>
  </si>
  <si>
    <t>ESTACIONAMIENTO DEL VEHÍCULO</t>
  </si>
  <si>
    <t>RETIRO DE LOS SUNCHOS Y SEGUROS DE LOS ACEROS</t>
  </si>
  <si>
    <t>DESCARGA DE LOS ACEROS DE PERFORACIÓN</t>
  </si>
  <si>
    <t>ASISTENCIA TÉCNICA EN ACEROS DE PERFORACIÓN</t>
  </si>
  <si>
    <t>TRANSPORTE</t>
  </si>
  <si>
    <t>INSPECCIÓN DE AMOLADORA RECTA Y TORNILLO DE BANCO</t>
  </si>
  <si>
    <t>ASEGURAR Y/O POSICIONAR LOS ACEROS EN LOS CABELLETES O ANAQUELES</t>
  </si>
  <si>
    <t>OBSERVAR EL PROCESO DE PERFORACIÓN , EMBOQUILLAMIENTO Y PERFORACIÓN DEL TALADRO</t>
  </si>
  <si>
    <t xml:space="preserve">MEDICIÓN DE RPM, PARÁMETROS DE PERFORACIÓN Y TEMPERATURA DE LA PERFORADORA </t>
  </si>
  <si>
    <t>DRENE EL ACEITE DEL CABEZAL DE AFILADO, RETIRANDO EL TAPÓN DE VACIADO</t>
  </si>
  <si>
    <t>MONTAR EL CABEZAL DE AFILADO Y ASPERSIÓN</t>
  </si>
  <si>
    <t>DESMONTAR EL CABEZAL DE AFILADO , DESARMANDO EJES, RODAMIENTOS , ENGRAJES, RETENES, EMPAQUES Y SEGUROS ( EVALUAR CAMBIO SI FUESE NECESARIO)</t>
  </si>
  <si>
    <t>MONTAR MESA DE AFILADO Y CILINDRO NEUMÁTICO</t>
  </si>
  <si>
    <t>CONECTAR BOMBA DE AGUA Y VÁVULA DE LAVADO</t>
  </si>
  <si>
    <t>ENGRASAR PUNTOS DE LUBRICACIÓN</t>
  </si>
  <si>
    <t xml:space="preserve">CONECTE LOS SUMINISTROS DE AIRE Y AGUA Y COLOCAR TAPA PROTECTORA DE LA MÁQUINA </t>
  </si>
  <si>
    <t>REPARTO DE GUARDIA</t>
  </si>
  <si>
    <t>INGRESOS A LAS ÁREAS DE TRABAJO</t>
  </si>
  <si>
    <t>REVISÓN DE HERRAMIENTAS DE GESTIÓN</t>
  </si>
  <si>
    <t>ORDENAR POR ESCRITO LOS TRABAJOS Y REPORTAR MEDIANTE CORREOS A LAS ÁREAS ENCARGADAS Y OBSERBACIONES</t>
  </si>
  <si>
    <t>DESATE MECANIZADO POR EL CLIENTE, SOSTENIMIENTO (METRO AVANZADO METRO SOSTENIDO) SEGÚN RECOMENDACIÓN GEOMECANICA</t>
  </si>
  <si>
    <t>FA-EHS-001 PARE CON IPERC CONTINUO
REPORTE DE PELIGROS HAZARD AL EHS 360
MONITOREO DIARIO DE GASES EN MINA. 
CAPACITACIÓN EN PREVENCIÓN DE ACCIDENTES POR CAÍDAS DE ROCAS</t>
  </si>
  <si>
    <t>PROBADORES DE NERGÍA</t>
  </si>
  <si>
    <t>Uso de guantes dieléctricos</t>
  </si>
  <si>
    <t>Dilan Villena</t>
  </si>
  <si>
    <t>MONITOREOS OCUPACIONALES
REPORTE DE PELIGROS HAZARD AL EHS 360
FA-EHS-001 PARE CON IPERC CONTINUO</t>
  </si>
  <si>
    <t>Infografía en Ergonomia</t>
  </si>
  <si>
    <t xml:space="preserve">CAPACITACIÓN EN RESIDUOS SÓLIDOS
CONTAR CON TACHO DE COLOR ROJO PARA SEGREGAR RESIDUOS PELIGROSOS </t>
  </si>
  <si>
    <t>AFILADO DE BROCAS</t>
  </si>
  <si>
    <t>Material particulado (Cobalto)</t>
  </si>
  <si>
    <t>USO DE TANQUES DE AGUA POR CADA MÁQUINA AFILADORA 
CHARLA EN LA IMPORTANCIA DE USO RACIONAL DE AGUA</t>
  </si>
  <si>
    <t>CUANDO SE RETIRE DEL TALLER , APAGAR EQUIPOS QUE YA NO SE USEN HASTA LA SIGUIENTE AGUARDIA
CHARLA EN LA IMPORTANCIA DE USO RACIONAL DE ENERGÍA ELÉCTRICA</t>
  </si>
  <si>
    <t xml:space="preserve">CUNETAS DE AGUA PARA TALLERES
</t>
  </si>
  <si>
    <t xml:space="preserve">CAPACITACIONES E INFOGRACIA DE ACOSO LABORAL
</t>
  </si>
  <si>
    <t>PROGRAMA ANUAL DE MONITOREOS OCUPACIONALES
CONSIDERAR EN LOS EXÁMENES ANUALES OCUPACIONALES EL EXAMEN DE SILICOSIS, NEUCONIOSIS .
REPORTE DE PELIGROS HAZARD AL EHS 360</t>
  </si>
  <si>
    <t>Uso de careta full face</t>
  </si>
  <si>
    <t xml:space="preserve">CAPACITACIÓN EN PAUSAS ACTIVAS
REALIZAR PAUSAS ACTIVAS DE CINCO MINUTOS 
REPORTE DE PELIGROS HAZARD AL EHS 360
</t>
  </si>
  <si>
    <t>PROGRAMA ANUAL DE MONITOREOS OCUPACIONALES 
INFORMACIÓN GENERAL DE LOS DECIBELES QUE GENERA LA MÁQUINA AFILADORA EN EL TALLER DE AFILADO.
REPORTE DE PELIGROS HAZARD AL EHS 360</t>
  </si>
  <si>
    <t>PROGRAMA ANUAL DE MONITOREOS OCUPACIONALES
REPORTE DE PELIGROS HAZARD AL EHS 360</t>
  </si>
  <si>
    <t>Uso de guantes para vibraciones</t>
  </si>
  <si>
    <t>CHECK LISTMÁQUINAS AFILADORAS
REPORTE DE PELIGROS HAZARD AL EHS 360
CAPACITACIÓN EN USO DE MÁQUINAS AFILADORAS</t>
  </si>
  <si>
    <t>USOMDE ROPA LIGERA PARA TEMPERATURAS EXTREMAS
HIDRATACIÓN DEL PERSONAL</t>
  </si>
  <si>
    <t xml:space="preserve">En caso se debe usar marcarillas </t>
  </si>
  <si>
    <t>CAMBIO DE HERRAMIENTA ELÉCTRICA
PARALIZACIÓN DE LA ACTIVIDAD</t>
  </si>
  <si>
    <t>SELECCIÓN DE LOS ACEROS A MARCAR</t>
  </si>
  <si>
    <t xml:space="preserve">
REPORTE DE PELIGROS HAZARD AL EHS 360
FA-EHS-001 PARE CON IPERC CONTINUO 
</t>
  </si>
  <si>
    <t>PROGRAMA ANUAL DE MONITOREOS OCUPACIONALES 
DOBLE PROTECCIÓN AUDITIVA
REPORTE DE PELIGROS HAZARD AL EHS 360</t>
  </si>
  <si>
    <t xml:space="preserve">
REPORTE DE PELIGROS HAZARD AL EHS 360
CAPACITACION EN HERRAMIENTAS DE PODER
USO DE ROPA DE CUERO ( MANDIL Y CASACA)</t>
  </si>
  <si>
    <t>TACHOS DE RESIDUOS SEGUN NTP 900.058:2019
CAPACITACIÓN EN LA CORRECTA SEGREGACIÓN DE RESIDUOS SÓLIDOS</t>
  </si>
  <si>
    <t>MARCADO DE ACCESORIOS DE PERFORACIÓN ( BARRAS, TUBOS GUÍA)</t>
  </si>
  <si>
    <t>MANIPULAR LAS BARRAS ENTRE DOS PERSONAS A LA HORA DE MANIPULACI[ON DE BARRAS</t>
  </si>
  <si>
    <t>MONITOR DE GASES ALTAIR</t>
  </si>
  <si>
    <t>DISEÑO DE SISTEMA DE VENTILACION (RAISSE BORING, VETNTILADORES</t>
  </si>
  <si>
    <t>ROPA PARA TEMPERATURAS EXTREMAS
DIFRATACI[ON DEL PERSONAL</t>
  </si>
  <si>
    <t>ALARMA SONORA PARA AVISO DE PASE</t>
  </si>
  <si>
    <t>CAPACITACION EN MANEJO DEFENSIVO
INSPECCION TECNICA MENSUAL]</t>
  </si>
  <si>
    <t>PARE DE EQUIPO DE PERFORACION</t>
  </si>
  <si>
    <t>UBICARSE EN ZONA ESTABLE  PARA LA VERIFICACION DEL EQUIPO</t>
  </si>
  <si>
    <t>REPORTE DE PELIGROS HAZARD AL EHS 360
FOR-SSO-001-IPERC CONTINUO</t>
  </si>
  <si>
    <t>MANTENIMIENTO PREVENTIVO DE MAQUINA AFILADORA</t>
  </si>
  <si>
    <t>EL TALLER DEBE CONTAR CON BANDEJA ANTIDERRAME 
KIT ANTIDERRAME</t>
  </si>
  <si>
    <t xml:space="preserve">CAPACITACIÓN EN MATERIALES PELIGROSOS
CONTAR CON TACHO DE COLOR ROJO PARA SEGREGAR RESIDUOS PELIGROSOS </t>
  </si>
  <si>
    <t>EQUIPO APAGADO Y RETIRO DEL VEHICULO CUANDO SE REALIZA EL ABASTECIMIENTO DE COMBUSTIBLE</t>
  </si>
  <si>
    <t>CAPACITACION EN LA IMPORTANCIA DE AHORRO DE RECURSOS NATURALES</t>
  </si>
  <si>
    <t xml:space="preserve">CAPACITACION EN PAUSAS ACTIVAS
INFOGRAFIA </t>
  </si>
  <si>
    <t>CAPACITACION EN MANEJO DEFENSIVO
INSPECCION TECNICA MENSUAL</t>
  </si>
  <si>
    <t>JAULA ANTIVUELCOS</t>
  </si>
  <si>
    <t>USO DE TACOS Y CONOS</t>
  </si>
  <si>
    <t xml:space="preserve">
REPORTE DE PELIGROS HAZARD AL EHS 360
FA-EHS-001 PARE CON IPERC CONTINUO
INSPECCIONES TRIMESTRALES DE ACUERDO A LA CINTA DEL MES</t>
  </si>
  <si>
    <t>SUPERVISIÓN DE ÁREAS DE TRABAJO</t>
  </si>
  <si>
    <t>CAPACITACION EN RIEGOS PISCOSOCIALES
INFOGRAFIA EN PANELES</t>
  </si>
  <si>
    <t>TACHOS DE SEGREGACION SEGUN NTP</t>
  </si>
  <si>
    <t>CONDUCCIÓN DE VEHICULO EN SUPERFICIE</t>
  </si>
  <si>
    <t>03</t>
  </si>
  <si>
    <t>Brigada de rescate</t>
  </si>
  <si>
    <t>Infografía de NO al acoso sexual
Comité de acoso sexual</t>
  </si>
  <si>
    <t>Regado de vías en toda la unidad minera</t>
  </si>
  <si>
    <t xml:space="preserve">ROPA TERMICA 
</t>
  </si>
  <si>
    <t>USO DE ESTUFAS</t>
  </si>
  <si>
    <t>PROBADORES DE ENERGÍA</t>
  </si>
  <si>
    <t>El personal debe contar con la cuarta dosis de la vacuna contra el covid
Cumplimiento de las disposiciones Covid (Semaforo)</t>
  </si>
  <si>
    <t>CUMPLIMIENTO DEL PROTOCOLO ANTE TORMENTAS ELECTRICAS</t>
  </si>
  <si>
    <t>CUMPLIMIENTO DEL PROTOCOLO ANTE SISMO</t>
  </si>
  <si>
    <t>ORDENAR POR ESCRITO LOS TRABAJOS Y REPORTAR MEDIANTE CORREOS A LAS ÁREAS ENCARGADAS Y OBSERVACIONES</t>
  </si>
  <si>
    <t>Campaña en reducción de consumo de energía
Inspección de instalaciones eléctricas</t>
  </si>
  <si>
    <t>Campaña de de recilaje de papel y carton
Capacitación en residuos solicdos</t>
  </si>
  <si>
    <t xml:space="preserve">Capacitación en protocolo de respuesta ante emergencia - Sismo
</t>
  </si>
  <si>
    <t>EN CASO QUE SE REQUIERA , HACER USO DE MASCARIILA , HACER ENTREGA Y REALIZAR REGISTRO</t>
  </si>
  <si>
    <t>LAMPARA MINERA
PROTECTOR DE CABEZA (CASCO)
BARBIQUEJO
LENTES DE SEGURIDAD
RESPIRADOR CONTRA POLVO
TAPON AUDITIVO
GUANTES DE SEGURIDAD ( SHOWA, NITRILO , BADANA)
BOTAS DE SEGURIDAD
OVEROL CON CINTAS REFLECTIVAS.</t>
  </si>
  <si>
    <t>GUANTES DE SEGURIDAD ( SHOWA, NITRILO , BADANA)</t>
  </si>
  <si>
    <t xml:space="preserve">LENTES DE SEGURIDAD
RESPIRADOR CON FILTRO
</t>
  </si>
  <si>
    <t>DOBLE PROTECCIÓN AUDITIVA</t>
  </si>
  <si>
    <t>F.EHS.SA.001 PARE CON IPERC CONTINUO
REPORTE DE PELIGROS HAZARD AL EHS 360
MONITOREO DIARIO DE GASES EN MINA. 
CAPACITACIÓN EN PREVENCIÓN DE ACCIDENTES POR CAÍDAS DE ROCAS</t>
  </si>
  <si>
    <t>PR- TO.021. SEÑALIZACIÓN Y ESTANDARIZACIÓN DE TALLER DE AFILADO
LIMPIEZA DE TALLERES SEMANALMENTE
REPORTE DE PELIGROS HAZARD AL EHS 360
F.EHS.SA.001 PARE CON IPERC CONTINUO</t>
  </si>
  <si>
    <t>INFOGRAFÍA EN USO RACIONAL DE ENERGIA ELECTRICA
INSPECCION DE INSTALACIONES ELECTRICAS</t>
  </si>
  <si>
    <t>PROGRAMA DE MANTENIMIENTO DE MÁQUINAS AFILADORAS
CHECK LISTMÁQUINAS AFILADORAS
REPORTE DE PELIGROS HAZARD AL EHS 360
F.EHS.SA.001 PARE CON IPERC 
CAPACITACIÓN EN USO DE MÁQUINAS AFILADORAS</t>
  </si>
  <si>
    <t>EPORTE DE PELIGROS HAZARD AL EHS 360
F.EHS.SA.001PARE CON IPERC CONTINUO</t>
  </si>
  <si>
    <t>MONITOREOS OCUPACIONALES
REPORTE DE PELIGROS HAZARD AL EHS 360
F.EHS.SA.001 PARE CON IPERC CONTINUO</t>
  </si>
  <si>
    <t>MATERIALES PELIGROSOS ALMACENADOS CON SUS HOJAS MSDS Y ROTULADOS CON EL ROMBO NFPA
REPORTE DE PELIGROS HAZARD AL EHS 360
F.EHS.SA.001 PARE CON IPERC CONTINUO</t>
  </si>
  <si>
    <t>CHECK LISTMÁQUINAS AFILADORAS
REPORTE DE PELIGROS HAZARD AL EHS 360
F.EHS.SA.001 PARE CON IPERC CONTINUO 
CAPACITACIÓN EN USO DE MÁQUINAS AFILADORAS
PROGRAMA DE MANTENIMIENTO DE MÁQUINAS AFILADORAS</t>
  </si>
  <si>
    <t xml:space="preserve">CAPACITACIONES Y/O INFOGRACIA DE ACOSO LABORAL
</t>
  </si>
  <si>
    <t>PROGRAMA DE MANTENIMIENTO DE MÁQUINAS AFILADORAS
CHECK LISTMÁQUINAS AFILADORAS
REPORTE DE PELIGROS HAZARD AL EHS 360
F.EHS.SA.001PARE CON IPERC 
CAPACITACIÓN EN USO DE MÁQUINAS AFILADORAS</t>
  </si>
  <si>
    <t>CHECK LIST DE AMOLADORA RECTA
AUTORIZACIÓN EN HERRAMIENTAS DE PODER 
REPORTE DE PELIGROS HAZARD AL EHS 360
F.EHS.SA.001 PARE CON IPERC CONTINUO</t>
  </si>
  <si>
    <t xml:space="preserve">
REPORTE DE PELIGROS HAZARD AL EHS 360
F.EHS.SA.001 PARE CON IPERC CONTINUO</t>
  </si>
  <si>
    <t>TACHOS DE RESIDUOS SEGUN NTP 900.058:2019
REPORTE DE PELIGROS HAZARD AL EHS 360
F.EHS.SA.001 PARE CON IPERC CONTINUO</t>
  </si>
  <si>
    <t>PR- TO.021. SEÑALIZACIÓN Y ESTANDARIZACIÓN DE TALLER DE AFILADO
LIMPIEZA DE TALLERES SEMANALMENTE
REPORTE DE PELIGROS HAZARD AL EHS 360
F.EHS.SA.001PARE CON IPERC CONTINUO</t>
  </si>
  <si>
    <t>SEÑAL CON LAMPARA</t>
  </si>
  <si>
    <t>REPORTE DE PELIGROS HAZARD AL EHS 360
F.EHS.SA.001-IPERC CONTINUO</t>
  </si>
  <si>
    <t xml:space="preserve">ENERGIA CERO / BLOQUEO Y TARJETEO
DELIMITAR AREA
REPORTE DE PELIGROS HAZARD AL EHS 360
F.EHS.SA.001 PARE CON IPERC 
</t>
  </si>
  <si>
    <t>MATERIALES PELIGROSOS ALMACENADOS CON SUS HOJAS MSDS Y ROTULADOS CON EL ROMBO NFPA
REPORTE DE PELIGROS HAZARD AL EHS 360
F.EHS.SA.001PARE CON IPERC CONTINUO</t>
  </si>
  <si>
    <t>LAMPARA MINERA
PROTECTOR DE CABEZA (CASCO)
BARBIQUEJO
LENTES DE SEGURIDAD
RESPIRADOR CONTRA POLVO
TAPON AUDITIVO
GUANTES DE SEGURIDAD ( SHOWA, NITRILO , BADANA)
BOTAS DE SEGURIDAD
POLO MALLA MAS PANTALON CON CINTAS REFLECTIAS</t>
  </si>
  <si>
    <t xml:space="preserve">LENTES DE SEGURIDAD
CARETA FACIAL
</t>
  </si>
  <si>
    <t>LAMPARA MINERA
PROTECTOR DE CABEZA (CASCO)
BARBIQUEJO
LENTES DE SEGURIDAD
RESPIRADOR CONTRA POLVO
TAPON AUDITIVO
GUANTES DE SEGURIDAD ( SHOWA, NITRILO , BADANA)
BOTAS DE SEGURIDAD
POLO MALLAMAS PANTALON CON CINTAS REFLECTIVAS.</t>
  </si>
  <si>
    <t>LAMPARA MINERA
PROTECTOR DE CABEZA (CASCO)
BARBIQUEJO
LENTES DE SEGURIDAD
RESPIRADOR CONTRA POLVO
TAPON AUDITIVO
GUANTES DE SEGURIDAD ( SHOWA, NITRILO , BADANA)
BOTAS DE SEGURIDAD
POLLO MALLA MAS PANTALON CON REFLECTIVAS.</t>
  </si>
  <si>
    <t>USO DE LENTES DE SEGURIDAD</t>
  </si>
  <si>
    <t>LAMPARA MINERA
PROTECTOR DE CABEZA (CASCO)
BARBIQUEJO
LENTES DE SEGURIDAD
RESPIRADOR CONTRA POLVO
TAPON AUDITIVO
GUANTES DE SEGURIDAD ( SHOWA, NITRILO , BADANA)
BOTAS DE SEGURIDAD
OVEROL CON CINTAS REFLECTIVAS.
TRAJE DESCARTABLE TYVECK</t>
  </si>
  <si>
    <t>LAVADO DE CAMIONETA</t>
  </si>
  <si>
    <t>INFOGRAFÍA EN EL USO RACIONAL DE USO DE AUA</t>
  </si>
  <si>
    <t>DELITIMITACIÓN DE ÁREA
REGLAS QUE SALVAN VIDAS
F.EHS.SA.001 PARE CON IPERC CONTINUO
REPORTE DE PELIGROS HAZARD AL EHS 360</t>
  </si>
  <si>
    <t xml:space="preserve">INFOGRAFÍA Y CAPACITACIÓN  ASPECTOS E IMPACTOS AMBIENTES
</t>
  </si>
  <si>
    <t xml:space="preserve">EQUIPO APAGADO </t>
  </si>
  <si>
    <t>PARQUE DE EQUIPOS CON TACOS Y CONOS Y DELIMITADO</t>
  </si>
  <si>
    <t>CAPACITACIÓN EN SISTEMAS PRESURIZADOS</t>
  </si>
  <si>
    <t>ASISTENCIA TÉCNICA DE EQUIPOS DE PERFORACIÓN</t>
  </si>
  <si>
    <t xml:space="preserve">MANTENIMIENTO DE MAQUINAS AFILADORAS
</t>
  </si>
  <si>
    <t>CARGA, TRASLADO DE ACEROS DE PERFORACIÓN  Y PERSONAL EN CAMIONETA</t>
  </si>
  <si>
    <t>CARGUÍO DE ACEROS DE PERFORACIÓN Y UBICARLOS EN LA TOLVA DE LA CAMIONETA</t>
  </si>
  <si>
    <t>GUARDAR LOS ACEROS DE PERFORACIÓN EN ALMACENAMIENTO CONSIGNADO.</t>
  </si>
  <si>
    <t>TRASLADO DE ACEROS DE PERFORACIÓN Y PERSONAL  A INTERIOR MINA</t>
  </si>
  <si>
    <t>REGISTRAR  LA ENTREGA DE ACEROS Y  RECEPCIONAR LOS ACEROS DEVUELTOS   POR LOS OPERADORES</t>
  </si>
  <si>
    <t>REGISTRAR CAMBIO DE ACEROS NO DEVUELTOS  Y CON IMÁGENES FOTOGRAFICAS LOS ACEROS DESCARTADOS</t>
  </si>
  <si>
    <t>CHECK LIST DE HERRAMIENTAS MAMNUALES  ( F.EHS.CL.16 )
REPORTE DE PELIGROS HAZARD AL EHS 360
F.EHS.SA.001 PARE CON IPERC CONTINUO
SOP-ANS-EHSQPS-03 _ R02_ Control de herramientas y equipos (1)</t>
  </si>
  <si>
    <t xml:space="preserve">CHECK LIST DE AMOLADORA RECTA
AUTORIZACIÓN EN HERRAMIENTAS DE PODER 
REPORTE DE PELIGROS HAZARD AL EHS 360
F.EHS.SA.001 PARE CON IPERC CONTINUO
SOP-ANS-EHSQPS-03 _ R02_ Control de herramientas y equipos </t>
  </si>
  <si>
    <t xml:space="preserve">CHECK LIST DE TORNILLO DE BANCO
REPORTE DE PELIGROS HAZARD AL EHS 360
FA-EHS-001 PARE CON IPERC CONTINUO
SOP-ANS-EHSQPS-03 _ R02_ Control de herramientas y equipos </t>
  </si>
  <si>
    <t>ENERGIA CERO / BLOQUEO Y TARJETEO
DELIMITAR AREA
REPORTE DE PELIGROS HAZARD AL EHS 360
F.EHS.SA.001PARE CON IPERC 
F.EHS.200 CCM Control de Energías</t>
  </si>
  <si>
    <t xml:space="preserve">ENERGIA CERO / BLOQUEO Y TARJETEO
DELIMITAR AREA
REPORTE DE PELIGROS HAZARD AL EHS 360
F.EHS.SA.001 PARE CON IPERC F.EHS.200 CCM Control de Energías
</t>
  </si>
  <si>
    <t xml:space="preserve">
REPORTE DE PELIGROS HAZARD AL EHS 360
F.EHS.SA.001 PARE CON IPERC CONTINUO
SOP-ANS-EHSQPS-03 _ R02_ Control de herramientas y equipos</t>
  </si>
  <si>
    <t>EHS_MTZ_001</t>
  </si>
  <si>
    <t>BOART LONGYEAR S.A.C.</t>
  </si>
  <si>
    <t xml:space="preserve">SUMINISTRO DE ACEROS DE PERFORACIÓN </t>
  </si>
  <si>
    <t>SUMINISTRO DE ACEROSDE PERFORACIÓN</t>
  </si>
  <si>
    <t>SUMINISTRO DE ACEROS DE PERFORACIÓN POR METRO PERFORADO</t>
  </si>
  <si>
    <t>IVAN ALLCCA</t>
  </si>
  <si>
    <t>FIORELA PAZ</t>
  </si>
  <si>
    <t>SHIRLEY CABALLON</t>
  </si>
  <si>
    <t>MAGNO VICTORIA</t>
  </si>
  <si>
    <t>DENNIS ESCLANTE</t>
  </si>
  <si>
    <t>SAMUEL HINCHO</t>
  </si>
  <si>
    <t>JUAN GOMEZ</t>
  </si>
  <si>
    <t>JESUS TAIPE</t>
  </si>
  <si>
    <t>LUIS VICTORIA</t>
  </si>
  <si>
    <t>ENTREGA Y CONTROL  DE ACEROS DE PERFORACIÓN</t>
  </si>
  <si>
    <t>ENTREGA Y CONTROL DE ACEROS DE PERFORACIÓN EN BODEGA Y LABOR</t>
  </si>
  <si>
    <t>SUMINISTRO DE ACEROS DE PERORACIÓN</t>
  </si>
  <si>
    <t>Elaborado: Magno Victoria
          Shirley Caballon</t>
  </si>
  <si>
    <t>Revisado: Shirley Caballon</t>
  </si>
  <si>
    <t>Revisado: Aldo Gomez</t>
  </si>
  <si>
    <t>Cargo: Supervisor Residente; Técnico de Campo</t>
  </si>
  <si>
    <t>Fecha: 05/07/2025</t>
  </si>
  <si>
    <t>Fecha: 27/06/2025</t>
  </si>
  <si>
    <t>Fecha: 07/07/2025</t>
  </si>
  <si>
    <t>Cargo: Supervisor de Contratos PPM</t>
  </si>
  <si>
    <t>Aprobado: Santiago Valdez</t>
  </si>
  <si>
    <t>Cargo: GTM Country Manager-Peru</t>
  </si>
  <si>
    <t>Cargo: EHS Supervisor Perú.</t>
  </si>
  <si>
    <t>SUPERVISOR TECNICO PPM/ 
TECNICO AFILADOR PPM</t>
  </si>
  <si>
    <t>SUPERVISOR TÉCNICO PPM/ 
TECNICO AFILADOR PPM</t>
  </si>
  <si>
    <t>SUPERVISOR TÉCNICO PPM/ 
TÉCNICO AFILADOR PPM</t>
  </si>
  <si>
    <t>SUPERVISOR TÉCNICO PPM/ TÉCNICO AFILADOR PPM</t>
  </si>
  <si>
    <t>SUPERVISOR TÉCNICO PPM/ TÉCNICO AFILADOR PPM
EHS SUPERVISOR</t>
  </si>
  <si>
    <t>EHS_MTZ 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</si>
</sst>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4"/>
      <name val="Arial"/>
      <family val="2"/>
    </font>
    <font>
      <sz val="10"/>
      <color rgb="FF000000"/>
      <name val="Mikro Light"/>
      <family val="3"/>
    </font>
    <font>
      <sz val="10"/>
      <color rgb="FFFFFFFF"/>
      <name val="Mikro Light"/>
      <family val="3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u/>
      <sz val="8"/>
      <name val="Mikro Light"/>
      <family val="3"/>
    </font>
    <font>
      <b/>
      <sz val="16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6"/>
      <color theme="1"/>
      <name val="Tahoma"/>
      <family val="2"/>
    </font>
    <font>
      <b/>
      <sz val="33"/>
      <name val="Arial"/>
      <family val="2"/>
    </font>
    <font>
      <sz val="15"/>
      <name val="Arial"/>
      <family val="2"/>
    </font>
    <font>
      <b/>
      <sz val="15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24"/>
      <name val="Mikro Light"/>
      <family val="3"/>
    </font>
    <font>
      <sz val="24"/>
      <color rgb="FF000000"/>
      <name val="Mikro Light"/>
      <family val="3"/>
    </font>
    <font>
      <sz val="24"/>
      <color theme="1"/>
      <name val="Mikro Light"/>
      <family val="3"/>
    </font>
    <font>
      <b/>
      <sz val="24"/>
      <name val="Mikro Medium"/>
      <family val="3"/>
    </font>
    <font>
      <b/>
      <sz val="24"/>
      <color theme="1"/>
      <name val="Mikro Light"/>
      <family val="3"/>
    </font>
    <font>
      <b/>
      <sz val="24"/>
      <color theme="1"/>
      <name val="Mikro Medium"/>
      <family val="3"/>
    </font>
    <font>
      <b/>
      <sz val="24"/>
      <color theme="0"/>
      <name val="Mikro Medium"/>
      <family val="3"/>
    </font>
    <font>
      <b/>
      <sz val="24"/>
      <color rgb="FF000000"/>
      <name val="Mikro Light"/>
      <family val="3"/>
    </font>
    <font>
      <sz val="24"/>
      <color rgb="FFFFFFFF"/>
      <name val="Mikro Light"/>
      <family val="3"/>
    </font>
    <font>
      <sz val="24"/>
      <color rgb="FF000000"/>
      <name val="Mikro Medium"/>
      <family val="3"/>
    </font>
    <font>
      <sz val="24"/>
      <color rgb="FFFFFFFF"/>
      <name val="Mikro Medium"/>
      <family val="3"/>
    </font>
    <font>
      <sz val="36"/>
      <name val="Mikro Light"/>
      <family val="3"/>
    </font>
    <font>
      <sz val="48"/>
      <color rgb="FF000000"/>
      <name val="Mikro Light"/>
      <family val="3"/>
    </font>
    <font>
      <sz val="48"/>
      <name val="Mikro Light"/>
      <family val="3"/>
    </font>
    <font>
      <sz val="48"/>
      <color rgb="FFFFFFFF"/>
      <name val="Mikro Light"/>
      <family val="3"/>
    </font>
    <font>
      <b/>
      <sz val="48"/>
      <color theme="1"/>
      <name val="Mikro Medium"/>
      <family val="3"/>
    </font>
    <font>
      <sz val="48"/>
      <color theme="1"/>
      <name val="Mikro Light"/>
      <family val="3"/>
    </font>
    <font>
      <sz val="48"/>
      <name val="Arial"/>
      <family val="2"/>
    </font>
    <font>
      <sz val="20"/>
      <name val="Arial"/>
      <family val="2"/>
    </font>
    <font>
      <sz val="20"/>
      <color rgb="FFFFFFFF"/>
      <name val="Arial"/>
      <family val="2"/>
    </font>
    <font>
      <b/>
      <sz val="20"/>
      <name val="Arial"/>
      <family val="2"/>
    </font>
    <font>
      <b/>
      <sz val="20"/>
      <color rgb="FF000000"/>
      <name val="Arial"/>
      <family val="2"/>
    </font>
    <font>
      <sz val="20"/>
      <color rgb="FF000000"/>
      <name val="Arial"/>
      <family val="2"/>
    </font>
    <font>
      <b/>
      <sz val="20"/>
      <color theme="0"/>
      <name val="Arial"/>
      <family val="2"/>
    </font>
    <font>
      <sz val="25"/>
      <name val="Mikro Light"/>
      <family val="3"/>
    </font>
    <font>
      <sz val="25"/>
      <color rgb="FF000000"/>
      <name val="Mikro Light"/>
      <family val="3"/>
    </font>
    <font>
      <sz val="25"/>
      <color rgb="FF000000"/>
      <name val="Century Gothic"/>
      <family val="2"/>
    </font>
    <font>
      <b/>
      <sz val="25"/>
      <color rgb="FF000000"/>
      <name val="Mikro Light"/>
    </font>
    <font>
      <b/>
      <sz val="25"/>
      <name val="Mikro Light"/>
    </font>
    <font>
      <sz val="25"/>
      <name val="Mikro Light"/>
    </font>
    <font>
      <sz val="25"/>
      <color rgb="FF000000"/>
      <name val="Mikro Light"/>
    </font>
    <font>
      <b/>
      <sz val="25"/>
      <color theme="1"/>
      <name val="Mikro Light"/>
    </font>
    <font>
      <b/>
      <sz val="25"/>
      <name val="Mikro Light"/>
      <family val="3"/>
    </font>
    <font>
      <sz val="25"/>
      <color theme="1"/>
      <name val="Mikro Light"/>
      <family val="3"/>
    </font>
    <font>
      <b/>
      <sz val="25"/>
      <name val="Mikro Medium"/>
      <family val="3"/>
    </font>
    <font>
      <b/>
      <sz val="25"/>
      <color theme="1"/>
      <name val="Mikro Light"/>
      <family val="3"/>
    </font>
    <font>
      <b/>
      <sz val="25"/>
      <color theme="1"/>
      <name val="Mikro Medium"/>
      <family val="3"/>
    </font>
    <font>
      <sz val="25"/>
      <name val="Mikro Medium"/>
      <family val="3"/>
    </font>
    <font>
      <sz val="25"/>
      <color rgb="FFFFFFFF"/>
      <name val="Mikro Light"/>
      <family val="3"/>
    </font>
    <font>
      <sz val="25"/>
      <color rgb="FF000000"/>
      <name val="Mikro Medium"/>
      <family val="3"/>
    </font>
    <font>
      <b/>
      <sz val="25"/>
      <color rgb="FF000000"/>
      <name val="Mikro Light"/>
      <family val="3"/>
    </font>
    <font>
      <sz val="25"/>
      <color rgb="FFFFFFFF"/>
      <name val="Mikro Medium"/>
      <family val="3"/>
    </font>
    <font>
      <b/>
      <sz val="25"/>
      <color theme="0"/>
      <name val="Mikro Medium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0" fontId="23" fillId="0" borderId="0"/>
    <xf numFmtId="0" fontId="7" fillId="0" borderId="0"/>
    <xf numFmtId="0" fontId="23" fillId="0" borderId="0"/>
    <xf numFmtId="0" fontId="6" fillId="0" borderId="0"/>
    <xf numFmtId="0" fontId="22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3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27" fillId="0" borderId="0" xfId="6" applyFont="1" applyAlignment="1" applyProtection="1">
      <alignment vertical="center"/>
      <protection hidden="1"/>
    </xf>
    <xf numFmtId="0" fontId="27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1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0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vertical="center" wrapText="1"/>
      <protection hidden="1"/>
    </xf>
    <xf numFmtId="0" fontId="29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29" fillId="0" borderId="0" xfId="6" applyFont="1" applyAlignment="1" applyProtection="1">
      <alignment horizontal="left" vertical="center" wrapText="1"/>
      <protection hidden="1"/>
    </xf>
    <xf numFmtId="0" fontId="23" fillId="0" borderId="0" xfId="9"/>
    <xf numFmtId="0" fontId="27" fillId="0" borderId="0" xfId="9" applyFont="1"/>
    <xf numFmtId="0" fontId="23" fillId="0" borderId="0" xfId="9" applyAlignment="1">
      <alignment horizontal="center"/>
    </xf>
    <xf numFmtId="0" fontId="23" fillId="0" borderId="0" xfId="9" applyAlignment="1">
      <alignment horizontal="center" vertical="center" textRotation="90"/>
    </xf>
    <xf numFmtId="0" fontId="37" fillId="4" borderId="0" xfId="9" applyFont="1" applyFill="1" applyAlignment="1">
      <alignment horizontal="center" vertical="center" wrapText="1"/>
    </xf>
    <xf numFmtId="0" fontId="32" fillId="16" borderId="0" xfId="9" applyFont="1" applyFill="1" applyAlignment="1">
      <alignment horizontal="center" vertical="center" wrapText="1"/>
    </xf>
    <xf numFmtId="0" fontId="0" fillId="7" borderId="0" xfId="0" applyFill="1"/>
    <xf numFmtId="0" fontId="31" fillId="0" borderId="20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20" xfId="0" applyFont="1" applyBorder="1" applyAlignment="1">
      <alignment vertical="center" wrapText="1"/>
    </xf>
    <xf numFmtId="0" fontId="35" fillId="0" borderId="20" xfId="0" applyFont="1" applyBorder="1" applyAlignment="1">
      <alignment vertical="center" wrapText="1"/>
    </xf>
    <xf numFmtId="0" fontId="29" fillId="0" borderId="21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20" fillId="17" borderId="4" xfId="2" applyFont="1" applyFill="1" applyBorder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1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6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6" fillId="0" borderId="4" xfId="2" applyFont="1" applyBorder="1" applyAlignment="1">
      <alignment horizontal="center" vertical="center"/>
    </xf>
    <xf numFmtId="0" fontId="41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29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29" fillId="18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vertical="center" wrapText="1"/>
    </xf>
    <xf numFmtId="0" fontId="42" fillId="0" borderId="20" xfId="0" applyFont="1" applyBorder="1" applyAlignment="1">
      <alignment vertical="center" wrapText="1"/>
    </xf>
    <xf numFmtId="0" fontId="29" fillId="21" borderId="20" xfId="0" applyFont="1" applyFill="1" applyBorder="1" applyAlignment="1">
      <alignment vertical="center" wrapText="1"/>
    </xf>
    <xf numFmtId="0" fontId="34" fillId="2" borderId="0" xfId="9" applyFont="1" applyFill="1" applyAlignment="1">
      <alignment horizontal="center" vertical="center"/>
    </xf>
    <xf numFmtId="0" fontId="44" fillId="32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44" fillId="34" borderId="20" xfId="9" applyFont="1" applyFill="1" applyBorder="1" applyAlignment="1">
      <alignment horizontal="center" vertical="center" wrapText="1" readingOrder="1"/>
    </xf>
    <xf numFmtId="0" fontId="44" fillId="35" borderId="20" xfId="9" applyFont="1" applyFill="1" applyBorder="1" applyAlignment="1">
      <alignment horizontal="center" vertical="center" wrapText="1" readingOrder="1"/>
    </xf>
    <xf numFmtId="0" fontId="44" fillId="33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38" fillId="36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3" fillId="0" borderId="20" xfId="9" applyBorder="1" applyAlignment="1">
      <alignment horizontal="center" vertical="center"/>
    </xf>
    <xf numFmtId="0" fontId="23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3" fillId="0" borderId="20" xfId="9" applyBorder="1"/>
    <xf numFmtId="0" fontId="45" fillId="2" borderId="20" xfId="9" applyFont="1" applyFill="1" applyBorder="1" applyAlignment="1">
      <alignment horizontal="justify" vertical="center"/>
    </xf>
    <xf numFmtId="0" fontId="45" fillId="2" borderId="20" xfId="9" applyFont="1" applyFill="1" applyBorder="1" applyAlignment="1">
      <alignment horizontal="justify" vertical="center" wrapText="1"/>
    </xf>
    <xf numFmtId="0" fontId="46" fillId="0" borderId="0" xfId="9" applyFont="1" applyAlignment="1">
      <alignment horizontal="center" vertical="center"/>
    </xf>
    <xf numFmtId="0" fontId="47" fillId="0" borderId="0" xfId="9" applyFont="1"/>
    <xf numFmtId="0" fontId="47" fillId="0" borderId="0" xfId="9" applyFont="1" applyAlignment="1">
      <alignment horizontal="center" vertical="center" readingOrder="1"/>
    </xf>
    <xf numFmtId="0" fontId="32" fillId="0" borderId="0" xfId="9" applyFont="1" applyAlignment="1">
      <alignment horizontal="center" vertical="center"/>
    </xf>
    <xf numFmtId="0" fontId="23" fillId="0" borderId="0" xfId="9" applyAlignment="1">
      <alignment horizontal="center" vertical="center" readingOrder="1"/>
    </xf>
    <xf numFmtId="0" fontId="50" fillId="2" borderId="20" xfId="9" applyFont="1" applyFill="1" applyBorder="1" applyAlignment="1">
      <alignment horizontal="center" vertical="center" wrapText="1"/>
    </xf>
    <xf numFmtId="0" fontId="51" fillId="2" borderId="20" xfId="9" applyFont="1" applyFill="1" applyBorder="1" applyAlignment="1">
      <alignment vertical="center" wrapText="1"/>
    </xf>
    <xf numFmtId="0" fontId="51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51" fillId="3" borderId="20" xfId="9" applyFont="1" applyFill="1" applyBorder="1" applyAlignment="1">
      <alignment horizontal="justify" vertical="center" wrapText="1"/>
    </xf>
    <xf numFmtId="0" fontId="23" fillId="0" borderId="0" xfId="9" applyAlignment="1">
      <alignment horizontal="left" vertical="center" wrapText="1"/>
    </xf>
    <xf numFmtId="49" fontId="51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36" fillId="32" borderId="20" xfId="9" applyFont="1" applyFill="1" applyBorder="1" applyAlignment="1">
      <alignment horizontal="center" vertical="center" wrapText="1" readingOrder="1"/>
    </xf>
    <xf numFmtId="0" fontId="27" fillId="10" borderId="20" xfId="9" applyFont="1" applyFill="1" applyBorder="1" applyAlignment="1">
      <alignment horizontal="center" vertical="center"/>
    </xf>
    <xf numFmtId="0" fontId="36" fillId="34" borderId="20" xfId="9" applyFont="1" applyFill="1" applyBorder="1" applyAlignment="1">
      <alignment horizontal="center" vertical="center" wrapText="1" readingOrder="1"/>
    </xf>
    <xf numFmtId="0" fontId="36" fillId="35" borderId="20" xfId="9" applyFont="1" applyFill="1" applyBorder="1" applyAlignment="1">
      <alignment horizontal="center" vertical="center" wrapText="1" readingOrder="1"/>
    </xf>
    <xf numFmtId="0" fontId="36" fillId="33" borderId="20" xfId="9" applyFont="1" applyFill="1" applyBorder="1" applyAlignment="1">
      <alignment horizontal="center" vertical="center" wrapText="1" readingOrder="1"/>
    </xf>
    <xf numFmtId="0" fontId="52" fillId="0" borderId="20" xfId="9" applyFont="1" applyBorder="1" applyAlignment="1" applyProtection="1">
      <alignment horizontal="center" vertical="center" wrapText="1"/>
      <protection locked="0"/>
    </xf>
    <xf numFmtId="0" fontId="27" fillId="2" borderId="20" xfId="9" applyFont="1" applyFill="1" applyBorder="1" applyAlignment="1">
      <alignment horizontal="center" vertical="center"/>
    </xf>
    <xf numFmtId="0" fontId="31" fillId="36" borderId="20" xfId="9" applyFont="1" applyFill="1" applyBorder="1" applyAlignment="1">
      <alignment horizontal="center" vertical="center"/>
    </xf>
    <xf numFmtId="0" fontId="54" fillId="0" borderId="20" xfId="9" applyFont="1" applyBorder="1" applyAlignment="1">
      <alignment horizontal="left" vertical="center" wrapText="1"/>
    </xf>
    <xf numFmtId="0" fontId="27" fillId="2" borderId="20" xfId="9" applyFont="1" applyFill="1" applyBorder="1" applyAlignment="1">
      <alignment vertical="center"/>
    </xf>
    <xf numFmtId="0" fontId="27" fillId="0" borderId="20" xfId="9" applyFont="1" applyBorder="1"/>
    <xf numFmtId="0" fontId="27" fillId="3" borderId="20" xfId="9" applyFont="1" applyFill="1" applyBorder="1" applyAlignment="1">
      <alignment horizontal="center" vertical="center"/>
    </xf>
    <xf numFmtId="0" fontId="31" fillId="3" borderId="20" xfId="9" applyFont="1" applyFill="1" applyBorder="1" applyAlignment="1">
      <alignment horizontal="center" vertical="center"/>
    </xf>
    <xf numFmtId="0" fontId="53" fillId="3" borderId="20" xfId="9" applyFont="1" applyFill="1" applyBorder="1" applyAlignment="1">
      <alignment horizontal="left" vertical="center" wrapText="1"/>
    </xf>
    <xf numFmtId="0" fontId="27" fillId="0" borderId="20" xfId="9" applyFont="1" applyBorder="1" applyAlignment="1">
      <alignment horizontal="center" vertical="center"/>
    </xf>
    <xf numFmtId="0" fontId="31" fillId="0" borderId="20" xfId="9" applyFont="1" applyBorder="1" applyAlignment="1">
      <alignment horizontal="center" vertical="center"/>
    </xf>
    <xf numFmtId="0" fontId="53" fillId="0" borderId="20" xfId="9" applyFont="1" applyBorder="1" applyAlignment="1">
      <alignment horizontal="left" vertical="center" wrapText="1"/>
    </xf>
    <xf numFmtId="0" fontId="27" fillId="0" borderId="20" xfId="9" applyFont="1" applyBorder="1" applyAlignment="1">
      <alignment vertical="center"/>
    </xf>
    <xf numFmtId="0" fontId="27" fillId="2" borderId="20" xfId="9" applyFont="1" applyFill="1" applyBorder="1" applyAlignment="1">
      <alignment horizontal="center" vertical="center" wrapText="1"/>
    </xf>
    <xf numFmtId="0" fontId="27" fillId="0" borderId="20" xfId="9" applyFont="1" applyBorder="1" applyAlignment="1">
      <alignment horizontal="center" vertical="center" wrapText="1"/>
    </xf>
    <xf numFmtId="0" fontId="53" fillId="0" borderId="20" xfId="0" applyFont="1" applyBorder="1" applyAlignment="1" applyProtection="1">
      <alignment horizontal="left" vertical="center" wrapText="1"/>
      <protection locked="0"/>
    </xf>
    <xf numFmtId="0" fontId="55" fillId="0" borderId="20" xfId="9" applyFont="1" applyBorder="1" applyAlignment="1">
      <alignment horizontal="center" vertical="center" wrapText="1"/>
    </xf>
    <xf numFmtId="0" fontId="27" fillId="0" borderId="20" xfId="9" applyFont="1" applyBorder="1" applyAlignment="1">
      <alignment wrapText="1"/>
    </xf>
    <xf numFmtId="0" fontId="53" fillId="0" borderId="20" xfId="0" applyFont="1" applyBorder="1" applyAlignment="1">
      <alignment horizontal="left" vertical="center" wrapText="1"/>
    </xf>
    <xf numFmtId="0" fontId="43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51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51" fillId="0" borderId="20" xfId="9" applyFont="1" applyBorder="1" applyAlignment="1">
      <alignment horizontal="justify" vertical="center" wrapText="1"/>
    </xf>
    <xf numFmtId="0" fontId="27" fillId="31" borderId="20" xfId="9" applyFont="1" applyFill="1" applyBorder="1" applyAlignment="1">
      <alignment horizontal="center" vertical="center" readingOrder="1"/>
    </xf>
    <xf numFmtId="0" fontId="27" fillId="38" borderId="20" xfId="9" applyFont="1" applyFill="1" applyBorder="1" applyAlignment="1">
      <alignment horizontal="center" vertical="center" readingOrder="1"/>
    </xf>
    <xf numFmtId="0" fontId="27" fillId="39" borderId="20" xfId="9" applyFont="1" applyFill="1" applyBorder="1" applyAlignment="1">
      <alignment horizontal="center" vertical="center" wrapText="1" readingOrder="1"/>
    </xf>
    <xf numFmtId="0" fontId="27" fillId="40" borderId="20" xfId="9" applyFont="1" applyFill="1" applyBorder="1" applyAlignment="1">
      <alignment horizontal="center" vertical="center" wrapText="1" readingOrder="1"/>
    </xf>
    <xf numFmtId="0" fontId="27" fillId="41" borderId="20" xfId="9" applyFont="1" applyFill="1" applyBorder="1" applyAlignment="1">
      <alignment horizontal="center" vertical="center" wrapText="1" readingOrder="1"/>
    </xf>
    <xf numFmtId="0" fontId="35" fillId="2" borderId="20" xfId="0" applyFont="1" applyFill="1" applyBorder="1" applyAlignment="1">
      <alignment vertical="center" wrapText="1"/>
    </xf>
    <xf numFmtId="0" fontId="21" fillId="2" borderId="4" xfId="6" applyFont="1" applyFill="1" applyBorder="1" applyAlignment="1" applyProtection="1">
      <alignment horizontal="center" vertical="center" wrapText="1"/>
      <protection hidden="1"/>
    </xf>
    <xf numFmtId="0" fontId="25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29" fillId="0" borderId="4" xfId="6" applyFont="1" applyBorder="1" applyAlignment="1" applyProtection="1">
      <alignment vertical="center"/>
      <protection hidden="1"/>
    </xf>
    <xf numFmtId="0" fontId="29" fillId="0" borderId="4" xfId="6" applyFont="1" applyBorder="1" applyAlignment="1" applyProtection="1">
      <alignment horizontal="center" vertical="center"/>
      <protection hidden="1"/>
    </xf>
    <xf numFmtId="0" fontId="56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56" fillId="20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56" fillId="20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center" vertical="center" wrapText="1"/>
    </xf>
    <xf numFmtId="0" fontId="56" fillId="21" borderId="20" xfId="0" applyFont="1" applyFill="1" applyBorder="1" applyAlignment="1">
      <alignment vertical="center"/>
    </xf>
    <xf numFmtId="0" fontId="56" fillId="21" borderId="20" xfId="0" applyFont="1" applyFill="1" applyBorder="1" applyAlignment="1">
      <alignment vertical="center" wrapText="1"/>
    </xf>
    <xf numFmtId="0" fontId="29" fillId="2" borderId="20" xfId="0" applyFont="1" applyFill="1" applyBorder="1" applyAlignment="1">
      <alignment vertical="center" wrapText="1"/>
    </xf>
    <xf numFmtId="0" fontId="29" fillId="21" borderId="20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27" fillId="0" borderId="20" xfId="0" applyFont="1" applyBorder="1" applyAlignment="1">
      <alignment vertical="center" wrapText="1"/>
    </xf>
    <xf numFmtId="0" fontId="29" fillId="2" borderId="21" xfId="0" applyFont="1" applyFill="1" applyBorder="1" applyAlignment="1">
      <alignment vertical="center" wrapText="1"/>
    </xf>
    <xf numFmtId="0" fontId="29" fillId="0" borderId="20" xfId="0" applyFont="1" applyBorder="1" applyAlignment="1">
      <alignment vertical="center"/>
    </xf>
    <xf numFmtId="0" fontId="61" fillId="2" borderId="0" xfId="9" applyFont="1" applyFill="1" applyAlignment="1">
      <alignment horizontal="left" vertical="center" wrapText="1"/>
    </xf>
    <xf numFmtId="0" fontId="61" fillId="2" borderId="0" xfId="9" applyFont="1" applyFill="1" applyAlignment="1">
      <alignment horizontal="left" vertical="top" wrapText="1"/>
    </xf>
    <xf numFmtId="0" fontId="65" fillId="2" borderId="4" xfId="0" applyFont="1" applyFill="1" applyBorder="1" applyAlignment="1" applyProtection="1">
      <alignment horizontal="left" vertical="center" wrapText="1" readingOrder="1"/>
      <protection locked="0"/>
    </xf>
    <xf numFmtId="0" fontId="66" fillId="0" borderId="4" xfId="0" applyFont="1" applyBorder="1" applyAlignment="1">
      <alignment horizontal="justify" vertical="center"/>
    </xf>
    <xf numFmtId="0" fontId="66" fillId="0" borderId="0" xfId="0" applyFont="1" applyAlignment="1">
      <alignment vertical="center"/>
    </xf>
    <xf numFmtId="0" fontId="65" fillId="0" borderId="4" xfId="9" applyFont="1" applyBorder="1" applyAlignment="1">
      <alignment horizontal="left" vertical="center"/>
    </xf>
    <xf numFmtId="0" fontId="65" fillId="0" borderId="4" xfId="9" applyFont="1" applyBorder="1" applyAlignment="1">
      <alignment horizontal="left" vertical="center" wrapText="1"/>
    </xf>
    <xf numFmtId="0" fontId="67" fillId="0" borderId="0" xfId="0" applyFont="1" applyProtection="1">
      <protection locked="0"/>
    </xf>
    <xf numFmtId="0" fontId="68" fillId="12" borderId="0" xfId="0" applyFont="1" applyFill="1" applyAlignment="1" applyProtection="1">
      <alignment horizontal="center" vertical="center" wrapText="1" readingOrder="1"/>
      <protection locked="0"/>
    </xf>
    <xf numFmtId="0" fontId="69" fillId="0" borderId="0" xfId="0" applyFont="1" applyProtection="1">
      <protection locked="0"/>
    </xf>
    <xf numFmtId="0" fontId="69" fillId="0" borderId="0" xfId="0" applyFont="1" applyAlignment="1" applyProtection="1">
      <alignment horizontal="center"/>
      <protection locked="0"/>
    </xf>
    <xf numFmtId="0" fontId="72" fillId="0" borderId="0" xfId="0" applyFont="1" applyAlignment="1" applyProtection="1">
      <alignment horizontal="center" vertical="center" wrapText="1"/>
      <protection locked="0"/>
    </xf>
    <xf numFmtId="0" fontId="72" fillId="2" borderId="0" xfId="0" applyFont="1" applyFill="1" applyAlignment="1" applyProtection="1">
      <alignment horizontal="center" vertical="center" wrapText="1"/>
      <protection locked="0"/>
    </xf>
    <xf numFmtId="0" fontId="73" fillId="2" borderId="0" xfId="0" applyFont="1" applyFill="1" applyAlignment="1" applyProtection="1">
      <alignment horizontal="center" vertical="center" wrapText="1"/>
      <protection locked="0"/>
    </xf>
    <xf numFmtId="49" fontId="71" fillId="2" borderId="0" xfId="0" applyNumberFormat="1" applyFont="1" applyFill="1" applyAlignment="1" applyProtection="1">
      <alignment horizontal="center" vertical="center" wrapText="1"/>
      <protection locked="0"/>
    </xf>
    <xf numFmtId="0" fontId="67" fillId="8" borderId="0" xfId="0" applyFont="1" applyFill="1" applyProtection="1"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74" fillId="26" borderId="0" xfId="0" applyFont="1" applyFill="1" applyAlignment="1" applyProtection="1">
      <alignment horizontal="center" vertical="center" wrapText="1" readingOrder="1"/>
      <protection locked="0"/>
    </xf>
    <xf numFmtId="0" fontId="67" fillId="2" borderId="0" xfId="0" applyFont="1" applyFill="1" applyProtection="1">
      <protection locked="0"/>
    </xf>
    <xf numFmtId="0" fontId="68" fillId="27" borderId="0" xfId="0" applyFont="1" applyFill="1" applyAlignment="1" applyProtection="1">
      <alignment horizontal="center" vertical="center" wrapText="1" readingOrder="1"/>
      <protection locked="0"/>
    </xf>
    <xf numFmtId="0" fontId="74" fillId="27" borderId="0" xfId="0" applyFont="1" applyFill="1" applyAlignment="1" applyProtection="1">
      <alignment horizontal="center" vertical="center" wrapText="1" readingOrder="1"/>
      <protection locked="0"/>
    </xf>
    <xf numFmtId="0" fontId="75" fillId="0" borderId="0" xfId="0" applyFont="1" applyAlignment="1" applyProtection="1">
      <alignment horizontal="center" vertical="center" wrapText="1" readingOrder="1"/>
      <protection locked="0"/>
    </xf>
    <xf numFmtId="0" fontId="68" fillId="0" borderId="0" xfId="0" applyFont="1" applyAlignment="1" applyProtection="1">
      <alignment horizontal="center" vertical="center" wrapText="1" readingOrder="1"/>
      <protection locked="0"/>
    </xf>
    <xf numFmtId="0" fontId="67" fillId="0" borderId="0" xfId="0" applyFont="1" applyAlignment="1" applyProtection="1">
      <alignment horizontal="center" vertical="center" wrapText="1" readingOrder="1"/>
      <protection locked="0"/>
    </xf>
    <xf numFmtId="0" fontId="77" fillId="0" borderId="0" xfId="0" applyFont="1" applyAlignment="1" applyProtection="1">
      <alignment horizontal="center" vertical="center" wrapText="1" readingOrder="1"/>
      <protection locked="0"/>
    </xf>
    <xf numFmtId="0" fontId="70" fillId="13" borderId="0" xfId="0" applyFont="1" applyFill="1" applyAlignment="1" applyProtection="1">
      <alignment horizontal="center" vertical="center" wrapText="1" readingOrder="1"/>
      <protection locked="0"/>
    </xf>
    <xf numFmtId="0" fontId="76" fillId="0" borderId="0" xfId="0" applyFont="1" applyAlignment="1" applyProtection="1">
      <alignment horizontal="center" vertical="center" wrapText="1" readingOrder="1"/>
      <protection locked="0"/>
    </xf>
    <xf numFmtId="9" fontId="67" fillId="0" borderId="0" xfId="0" applyNumberFormat="1" applyFont="1" applyProtection="1"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78" fillId="0" borderId="0" xfId="0" applyFont="1" applyProtection="1">
      <protection locked="0"/>
    </xf>
    <xf numFmtId="0" fontId="80" fillId="0" borderId="0" xfId="0" applyFont="1" applyProtection="1">
      <protection locked="0"/>
    </xf>
    <xf numFmtId="0" fontId="81" fillId="0" borderId="0" xfId="0" applyFont="1" applyAlignment="1" applyProtection="1">
      <alignment horizontal="center" vertical="center" wrapText="1" readingOrder="1"/>
      <protection locked="0"/>
    </xf>
    <xf numFmtId="0" fontId="79" fillId="12" borderId="0" xfId="0" applyFont="1" applyFill="1" applyAlignment="1" applyProtection="1">
      <alignment horizontal="center" vertical="center" wrapText="1" readingOrder="1"/>
      <protection locked="0"/>
    </xf>
    <xf numFmtId="0" fontId="82" fillId="0" borderId="0" xfId="0" applyFont="1" applyAlignment="1" applyProtection="1">
      <alignment horizontal="center" vertical="center" wrapText="1"/>
      <protection locked="0"/>
    </xf>
    <xf numFmtId="0" fontId="80" fillId="2" borderId="0" xfId="0" applyFont="1" applyFill="1" applyProtection="1">
      <protection locked="0"/>
    </xf>
    <xf numFmtId="0" fontId="83" fillId="0" borderId="0" xfId="0" applyFont="1" applyAlignment="1" applyProtection="1">
      <alignment horizontal="center"/>
      <protection locked="0"/>
    </xf>
    <xf numFmtId="0" fontId="79" fillId="27" borderId="0" xfId="0" applyFont="1" applyFill="1" applyAlignment="1" applyProtection="1">
      <alignment horizontal="center" vertical="center" wrapText="1" readingOrder="1"/>
      <protection locked="0"/>
    </xf>
    <xf numFmtId="0" fontId="84" fillId="0" borderId="0" xfId="0" applyFont="1" applyProtection="1">
      <protection locked="0"/>
    </xf>
    <xf numFmtId="9" fontId="84" fillId="0" borderId="0" xfId="0" applyNumberFormat="1" applyFont="1" applyProtection="1">
      <protection locked="0"/>
    </xf>
    <xf numFmtId="0" fontId="85" fillId="0" borderId="0" xfId="0" applyFont="1" applyProtection="1">
      <protection locked="0"/>
    </xf>
    <xf numFmtId="0" fontId="86" fillId="0" borderId="0" xfId="0" applyFont="1" applyAlignment="1" applyProtection="1">
      <alignment horizontal="center" vertical="center" wrapText="1" readingOrder="1"/>
      <protection locked="0"/>
    </xf>
    <xf numFmtId="0" fontId="85" fillId="0" borderId="0" xfId="0" applyFont="1" applyAlignment="1" applyProtection="1">
      <alignment horizontal="center" vertical="center" wrapText="1" readingOrder="1"/>
      <protection locked="0"/>
    </xf>
    <xf numFmtId="0" fontId="89" fillId="8" borderId="4" xfId="0" applyFont="1" applyFill="1" applyBorder="1" applyAlignment="1" applyProtection="1">
      <alignment horizontal="center" vertical="center" wrapText="1" readingOrder="1"/>
      <protection locked="0"/>
    </xf>
    <xf numFmtId="0" fontId="87" fillId="23" borderId="4" xfId="0" applyFont="1" applyFill="1" applyBorder="1" applyAlignment="1" applyProtection="1">
      <alignment horizontal="center" vertical="center" wrapText="1" readingOrder="1"/>
      <protection locked="0"/>
    </xf>
    <xf numFmtId="0" fontId="87" fillId="24" borderId="4" xfId="0" applyFont="1" applyFill="1" applyBorder="1" applyAlignment="1" applyProtection="1">
      <alignment horizontal="center" vertical="center" wrapText="1" readingOrder="1"/>
      <protection locked="0"/>
    </xf>
    <xf numFmtId="0" fontId="87" fillId="29" borderId="4" xfId="0" applyFont="1" applyFill="1" applyBorder="1" applyAlignment="1" applyProtection="1">
      <alignment horizontal="center" vertical="center" wrapText="1" readingOrder="1"/>
      <protection locked="0"/>
    </xf>
    <xf numFmtId="0" fontId="87" fillId="14" borderId="4" xfId="0" applyFont="1" applyFill="1" applyBorder="1" applyAlignment="1" applyProtection="1">
      <alignment horizontal="center" vertical="center" wrapText="1" readingOrder="1"/>
      <protection locked="0"/>
    </xf>
    <xf numFmtId="0" fontId="87" fillId="15" borderId="4" xfId="0" applyFont="1" applyFill="1" applyBorder="1" applyAlignment="1" applyProtection="1">
      <alignment horizontal="center" vertical="center" wrapText="1" readingOrder="1"/>
      <protection locked="0"/>
    </xf>
    <xf numFmtId="0" fontId="90" fillId="11" borderId="4" xfId="0" applyFont="1" applyFill="1" applyBorder="1" applyAlignment="1" applyProtection="1">
      <alignment horizontal="center" vertical="center" wrapText="1" readingOrder="1"/>
      <protection locked="0"/>
    </xf>
    <xf numFmtId="0" fontId="87" fillId="25" borderId="4" xfId="0" applyFont="1" applyFill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4" fillId="0" borderId="22" xfId="0" applyFont="1" applyBorder="1" applyAlignment="1">
      <alignment horizontal="center" vertical="center" wrapText="1" readingOrder="1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96" fillId="0" borderId="11" xfId="0" applyFont="1" applyBorder="1" applyAlignment="1" applyProtection="1">
      <alignment horizontal="left" vertical="center" wrapText="1"/>
      <protection locked="0"/>
    </xf>
    <xf numFmtId="0" fontId="97" fillId="0" borderId="11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 applyProtection="1">
      <alignment horizontal="left" vertical="center" wrapText="1" readingOrder="1"/>
      <protection locked="0"/>
    </xf>
    <xf numFmtId="0" fontId="97" fillId="0" borderId="8" xfId="0" applyFont="1" applyBorder="1" applyAlignment="1" applyProtection="1">
      <alignment horizontal="left" vertical="center" wrapText="1" readingOrder="1"/>
      <protection locked="0"/>
    </xf>
    <xf numFmtId="0" fontId="98" fillId="0" borderId="4" xfId="0" applyFont="1" applyBorder="1" applyAlignment="1" applyProtection="1">
      <alignment horizontal="center" vertical="center" wrapText="1"/>
      <protection locked="0"/>
    </xf>
    <xf numFmtId="0" fontId="97" fillId="0" borderId="4" xfId="0" applyFont="1" applyBorder="1" applyAlignment="1" applyProtection="1">
      <alignment horizontal="center" vertical="center" wrapText="1" readingOrder="1"/>
      <protection locked="0"/>
    </xf>
    <xf numFmtId="0" fontId="98" fillId="2" borderId="4" xfId="0" applyFont="1" applyFill="1" applyBorder="1" applyAlignment="1" applyProtection="1">
      <alignment horizontal="center" vertical="center" wrapText="1"/>
      <protection hidden="1"/>
    </xf>
    <xf numFmtId="9" fontId="96" fillId="0" borderId="11" xfId="4" quotePrefix="1" applyFont="1" applyBorder="1" applyAlignment="1" applyProtection="1">
      <alignment horizontal="center" vertical="center" wrapText="1"/>
      <protection locked="0"/>
    </xf>
    <xf numFmtId="9" fontId="96" fillId="0" borderId="4" xfId="4" quotePrefix="1" applyFont="1" applyBorder="1" applyAlignment="1" applyProtection="1">
      <alignment horizontal="center" vertical="center" wrapText="1"/>
      <protection locked="0"/>
    </xf>
    <xf numFmtId="0" fontId="98" fillId="2" borderId="11" xfId="0" applyFont="1" applyFill="1" applyBorder="1" applyAlignment="1" applyProtection="1">
      <alignment horizontal="center" vertical="center" wrapText="1"/>
      <protection hidden="1"/>
    </xf>
    <xf numFmtId="9" fontId="97" fillId="0" borderId="4" xfId="4" applyFont="1" applyFill="1" applyBorder="1" applyAlignment="1" applyProtection="1">
      <alignment horizontal="center" vertical="center" wrapText="1" readingOrder="1"/>
      <protection hidden="1"/>
    </xf>
    <xf numFmtId="0" fontId="95" fillId="0" borderId="4" xfId="0" applyFont="1" applyBorder="1" applyAlignment="1" applyProtection="1">
      <alignment horizontal="center" vertical="center" wrapText="1"/>
      <protection locked="0"/>
    </xf>
    <xf numFmtId="0" fontId="94" fillId="0" borderId="0" xfId="0" applyFont="1" applyAlignment="1">
      <alignment horizontal="center" vertical="center" wrapText="1" readingOrder="1"/>
    </xf>
    <xf numFmtId="0" fontId="96" fillId="0" borderId="11" xfId="0" applyFont="1" applyBorder="1" applyAlignment="1" applyProtection="1">
      <alignment horizontal="center" vertical="center" wrapText="1"/>
      <protection locked="0"/>
    </xf>
    <xf numFmtId="0" fontId="96" fillId="0" borderId="4" xfId="0" applyFont="1" applyBorder="1" applyAlignment="1" applyProtection="1">
      <alignment horizontal="left" vertical="center"/>
      <protection locked="0"/>
    </xf>
    <xf numFmtId="0" fontId="97" fillId="0" borderId="4" xfId="0" applyFont="1" applyBorder="1" applyAlignment="1" applyProtection="1">
      <alignment horizontal="left" wrapText="1" readingOrder="1"/>
      <protection locked="0"/>
    </xf>
    <xf numFmtId="0" fontId="97" fillId="2" borderId="11" xfId="0" applyFont="1" applyFill="1" applyBorder="1" applyAlignment="1" applyProtection="1">
      <alignment horizontal="left" vertical="center" wrapText="1" readingOrder="1"/>
      <protection locked="0"/>
    </xf>
    <xf numFmtId="0" fontId="97" fillId="0" borderId="4" xfId="0" applyFont="1" applyBorder="1" applyAlignment="1" applyProtection="1">
      <alignment horizontal="left" vertical="center" wrapText="1" readingOrder="1"/>
      <protection locked="0"/>
    </xf>
    <xf numFmtId="0" fontId="97" fillId="2" borderId="4" xfId="0" applyFont="1" applyFill="1" applyBorder="1" applyAlignment="1" applyProtection="1">
      <alignment horizontal="left" vertical="center" wrapText="1" readingOrder="1"/>
      <protection locked="0"/>
    </xf>
    <xf numFmtId="0" fontId="78" fillId="0" borderId="0" xfId="0" applyFont="1" applyAlignment="1" applyProtection="1">
      <alignment horizontal="center"/>
      <protection locked="0"/>
    </xf>
    <xf numFmtId="0" fontId="91" fillId="0" borderId="0" xfId="0" applyFont="1" applyAlignment="1" applyProtection="1">
      <alignment horizontal="center" vertical="center"/>
      <protection locked="0"/>
    </xf>
    <xf numFmtId="0" fontId="92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93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left" vertical="center" wrapText="1" readingOrder="1"/>
      <protection locked="0"/>
    </xf>
    <xf numFmtId="0" fontId="95" fillId="0" borderId="0" xfId="0" applyFont="1" applyAlignment="1" applyProtection="1">
      <alignment horizontal="center" vertical="center" wrapText="1"/>
      <protection locked="0"/>
    </xf>
    <xf numFmtId="0" fontId="96" fillId="0" borderId="0" xfId="0" applyFont="1" applyAlignment="1" applyProtection="1">
      <alignment horizontal="left" vertical="center" wrapText="1"/>
      <protection locked="0"/>
    </xf>
    <xf numFmtId="0" fontId="97" fillId="0" borderId="0" xfId="0" applyFont="1" applyAlignment="1" applyProtection="1">
      <alignment horizontal="center" vertical="center" wrapText="1" readingOrder="1"/>
      <protection locked="0"/>
    </xf>
    <xf numFmtId="0" fontId="97" fillId="0" borderId="0" xfId="0" applyFont="1" applyAlignment="1" applyProtection="1">
      <alignment horizontal="left" vertical="center" wrapText="1" readingOrder="1"/>
      <protection locked="0"/>
    </xf>
    <xf numFmtId="0" fontId="98" fillId="0" borderId="0" xfId="0" applyFont="1" applyAlignment="1" applyProtection="1">
      <alignment horizontal="center" vertical="center" wrapText="1"/>
      <protection locked="0"/>
    </xf>
    <xf numFmtId="0" fontId="98" fillId="2" borderId="0" xfId="0" applyFont="1" applyFill="1" applyAlignment="1" applyProtection="1">
      <alignment horizontal="center" vertical="center" wrapText="1"/>
      <protection hidden="1"/>
    </xf>
    <xf numFmtId="0" fontId="97" fillId="2" borderId="0" xfId="0" applyFont="1" applyFill="1" applyAlignment="1" applyProtection="1">
      <alignment horizontal="left" vertical="center" wrapText="1" readingOrder="1"/>
      <protection locked="0"/>
    </xf>
    <xf numFmtId="9" fontId="96" fillId="0" borderId="0" xfId="4" quotePrefix="1" applyFont="1" applyBorder="1" applyAlignment="1" applyProtection="1">
      <alignment horizontal="center" vertical="center" wrapText="1"/>
      <protection locked="0"/>
    </xf>
    <xf numFmtId="9" fontId="97" fillId="0" borderId="0" xfId="4" applyFont="1" applyFill="1" applyBorder="1" applyAlignment="1" applyProtection="1">
      <alignment horizontal="center" vertical="center" wrapText="1" readingOrder="1"/>
      <protection hidden="1"/>
    </xf>
    <xf numFmtId="0" fontId="99" fillId="0" borderId="4" xfId="0" applyFont="1" applyBorder="1" applyAlignment="1" applyProtection="1">
      <alignment horizontal="center" vertical="center"/>
      <protection locked="0"/>
    </xf>
    <xf numFmtId="0" fontId="100" fillId="0" borderId="5" xfId="0" applyFont="1" applyBorder="1" applyProtection="1">
      <protection locked="0"/>
    </xf>
    <xf numFmtId="0" fontId="100" fillId="2" borderId="17" xfId="0" applyFont="1" applyFill="1" applyBorder="1" applyProtection="1">
      <protection locked="0"/>
    </xf>
    <xf numFmtId="0" fontId="100" fillId="2" borderId="6" xfId="0" applyFont="1" applyFill="1" applyBorder="1" applyProtection="1">
      <protection locked="0"/>
    </xf>
    <xf numFmtId="0" fontId="101" fillId="0" borderId="4" xfId="0" applyFont="1" applyBorder="1" applyAlignment="1" applyProtection="1">
      <alignment horizontal="center" vertical="center" wrapText="1"/>
      <protection locked="0"/>
    </xf>
    <xf numFmtId="0" fontId="102" fillId="0" borderId="4" xfId="0" applyFont="1" applyBorder="1" applyAlignment="1" applyProtection="1">
      <alignment horizontal="center" vertical="center" wrapText="1"/>
      <protection locked="0"/>
    </xf>
    <xf numFmtId="0" fontId="100" fillId="0" borderId="15" xfId="0" applyFont="1" applyBorder="1" applyProtection="1">
      <protection locked="0"/>
    </xf>
    <xf numFmtId="0" fontId="100" fillId="2" borderId="0" xfId="0" applyFont="1" applyFill="1" applyProtection="1">
      <protection locked="0"/>
    </xf>
    <xf numFmtId="0" fontId="100" fillId="2" borderId="14" xfId="0" applyFont="1" applyFill="1" applyBorder="1" applyProtection="1">
      <protection locked="0"/>
    </xf>
    <xf numFmtId="49" fontId="102" fillId="0" borderId="4" xfId="0" applyNumberFormat="1" applyFont="1" applyBorder="1" applyAlignment="1" applyProtection="1">
      <alignment horizontal="center" vertical="center" wrapText="1"/>
      <protection locked="0"/>
    </xf>
    <xf numFmtId="0" fontId="100" fillId="0" borderId="7" xfId="0" applyFont="1" applyBorder="1" applyProtection="1">
      <protection locked="0"/>
    </xf>
    <xf numFmtId="0" fontId="100" fillId="2" borderId="18" xfId="0" applyFont="1" applyFill="1" applyBorder="1" applyProtection="1">
      <protection locked="0"/>
    </xf>
    <xf numFmtId="0" fontId="100" fillId="2" borderId="8" xfId="0" applyFont="1" applyFill="1" applyBorder="1" applyProtection="1">
      <protection locked="0"/>
    </xf>
    <xf numFmtId="0" fontId="92" fillId="0" borderId="3" xfId="0" applyFont="1" applyBorder="1" applyAlignment="1" applyProtection="1">
      <alignment horizontal="center" vertical="center" wrapText="1" readingOrder="1"/>
      <protection locked="0"/>
    </xf>
    <xf numFmtId="0" fontId="92" fillId="0" borderId="1" xfId="0" applyFont="1" applyBorder="1" applyAlignment="1" applyProtection="1">
      <alignment horizontal="center" vertical="center" wrapText="1" readingOrder="1"/>
      <protection locked="0"/>
    </xf>
    <xf numFmtId="0" fontId="105" fillId="0" borderId="1" xfId="0" applyFont="1" applyBorder="1" applyAlignment="1" applyProtection="1">
      <alignment horizontal="center" vertical="center" wrapText="1" readingOrder="1"/>
      <protection locked="0"/>
    </xf>
    <xf numFmtId="0" fontId="101" fillId="22" borderId="29" xfId="0" applyFont="1" applyFill="1" applyBorder="1" applyAlignment="1" applyProtection="1">
      <alignment horizontal="right" vertical="center" wrapText="1" readingOrder="1"/>
      <protection locked="0"/>
    </xf>
    <xf numFmtId="0" fontId="92" fillId="0" borderId="2" xfId="0" applyFont="1" applyBorder="1" applyAlignment="1" applyProtection="1">
      <alignment horizontal="center" vertical="center" wrapText="1" readingOrder="1"/>
      <protection locked="0"/>
    </xf>
    <xf numFmtId="0" fontId="107" fillId="0" borderId="4" xfId="0" applyFont="1" applyBorder="1" applyAlignment="1" applyProtection="1">
      <alignment horizontal="center" vertical="center" wrapText="1" readingOrder="1"/>
      <protection locked="0"/>
    </xf>
    <xf numFmtId="0" fontId="101" fillId="22" borderId="28" xfId="0" applyFont="1" applyFill="1" applyBorder="1" applyAlignment="1" applyProtection="1">
      <alignment horizontal="right" vertical="center" wrapText="1" readingOrder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right" vertical="center" wrapText="1" readingOrder="1"/>
      <protection locked="0"/>
    </xf>
    <xf numFmtId="0" fontId="105" fillId="0" borderId="0" xfId="0" applyFont="1" applyAlignment="1" applyProtection="1">
      <alignment horizontal="center"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91" fillId="0" borderId="0" xfId="0" applyFont="1" applyProtection="1">
      <protection locked="0"/>
    </xf>
    <xf numFmtId="0" fontId="101" fillId="0" borderId="0" xfId="0" applyFont="1" applyAlignment="1" applyProtection="1">
      <alignment vertical="center" wrapText="1" readingOrder="1"/>
      <protection locked="0"/>
    </xf>
    <xf numFmtId="0" fontId="101" fillId="13" borderId="0" xfId="0" applyFont="1" applyFill="1" applyAlignment="1" applyProtection="1">
      <alignment horizontal="center" vertical="center" wrapText="1" readingOrder="1"/>
      <protection locked="0"/>
    </xf>
    <xf numFmtId="0" fontId="106" fillId="0" borderId="0" xfId="0" applyFont="1" applyAlignment="1" applyProtection="1">
      <alignment horizontal="center" vertical="center" wrapText="1" readingOrder="1"/>
      <protection locked="0"/>
    </xf>
    <xf numFmtId="0" fontId="104" fillId="28" borderId="4" xfId="0" applyFont="1" applyFill="1" applyBorder="1" applyAlignment="1" applyProtection="1">
      <alignment horizontal="left" vertical="center" wrapText="1" readingOrder="1"/>
      <protection locked="0"/>
    </xf>
    <xf numFmtId="0" fontId="106" fillId="0" borderId="4" xfId="0" applyFont="1" applyBorder="1" applyAlignment="1" applyProtection="1">
      <alignment horizontal="center" vertical="center" wrapText="1" readingOrder="1"/>
      <protection locked="0"/>
    </xf>
    <xf numFmtId="0" fontId="106" fillId="0" borderId="11" xfId="0" applyFont="1" applyBorder="1" applyAlignment="1" applyProtection="1">
      <alignment horizontal="center" vertical="center" wrapText="1" readingOrder="1"/>
      <protection locked="0"/>
    </xf>
    <xf numFmtId="0" fontId="94" fillId="0" borderId="4" xfId="0" applyFont="1" applyBorder="1" applyAlignment="1">
      <alignment horizontal="center" vertical="center" wrapText="1" readingOrder="1"/>
    </xf>
    <xf numFmtId="0" fontId="96" fillId="2" borderId="11" xfId="0" applyFont="1" applyFill="1" applyBorder="1" applyAlignment="1" applyProtection="1">
      <alignment horizontal="left" vertical="center" wrapText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>
      <alignment horizontal="center" vertical="center" wrapText="1" readingOrder="1"/>
    </xf>
    <xf numFmtId="0" fontId="62" fillId="0" borderId="13" xfId="9" applyFont="1" applyBorder="1" applyAlignment="1">
      <alignment horizontal="center" vertical="center"/>
    </xf>
    <xf numFmtId="0" fontId="62" fillId="0" borderId="9" xfId="9" applyFont="1" applyBorder="1" applyAlignment="1">
      <alignment horizontal="center" vertical="center"/>
    </xf>
    <xf numFmtId="0" fontId="62" fillId="0" borderId="10" xfId="9" applyFont="1" applyBorder="1" applyAlignment="1">
      <alignment horizontal="center" vertical="center"/>
    </xf>
    <xf numFmtId="0" fontId="58" fillId="9" borderId="4" xfId="9" applyFont="1" applyFill="1" applyBorder="1" applyAlignment="1">
      <alignment horizontal="center" vertical="center"/>
    </xf>
    <xf numFmtId="0" fontId="58" fillId="9" borderId="9" xfId="9" applyFont="1" applyFill="1" applyBorder="1" applyAlignment="1">
      <alignment horizontal="center" vertical="center"/>
    </xf>
    <xf numFmtId="0" fontId="63" fillId="0" borderId="12" xfId="0" applyFont="1" applyBorder="1" applyAlignment="1" applyProtection="1">
      <alignment horizontal="center" vertical="center" wrapText="1" readingOrder="1"/>
      <protection locked="0"/>
    </xf>
    <xf numFmtId="0" fontId="63" fillId="0" borderId="16" xfId="0" applyFont="1" applyBorder="1" applyAlignment="1" applyProtection="1">
      <alignment horizontal="center" vertical="center" wrapText="1" readingOrder="1"/>
      <protection locked="0"/>
    </xf>
    <xf numFmtId="0" fontId="63" fillId="0" borderId="11" xfId="0" applyFont="1" applyBorder="1" applyAlignment="1" applyProtection="1">
      <alignment horizontal="center" vertical="center" wrapText="1" readingOrder="1"/>
      <protection locked="0"/>
    </xf>
    <xf numFmtId="0" fontId="59" fillId="2" borderId="16" xfId="9" applyFont="1" applyFill="1" applyBorder="1" applyAlignment="1">
      <alignment horizontal="center" vertical="center" textRotation="90"/>
    </xf>
    <xf numFmtId="0" fontId="63" fillId="0" borderId="4" xfId="0" applyFont="1" applyBorder="1" applyAlignment="1" applyProtection="1">
      <alignment horizontal="center" vertical="center" wrapText="1" readingOrder="1"/>
      <protection locked="0"/>
    </xf>
    <xf numFmtId="0" fontId="32" fillId="2" borderId="12" xfId="9" applyFont="1" applyFill="1" applyBorder="1" applyAlignment="1">
      <alignment horizontal="center" vertical="center"/>
    </xf>
    <xf numFmtId="0" fontId="32" fillId="2" borderId="16" xfId="9" applyFont="1" applyFill="1" applyBorder="1" applyAlignment="1">
      <alignment horizontal="center" vertical="center"/>
    </xf>
    <xf numFmtId="0" fontId="32" fillId="2" borderId="11" xfId="9" applyFont="1" applyFill="1" applyBorder="1" applyAlignment="1">
      <alignment horizontal="center" vertical="center"/>
    </xf>
    <xf numFmtId="0" fontId="59" fillId="0" borderId="12" xfId="9" applyFont="1" applyBorder="1" applyAlignment="1">
      <alignment horizontal="center" vertical="center" textRotation="90" wrapText="1"/>
    </xf>
    <xf numFmtId="0" fontId="59" fillId="0" borderId="16" xfId="9" applyFont="1" applyBorder="1" applyAlignment="1">
      <alignment horizontal="center" vertical="center" textRotation="90" wrapText="1"/>
    </xf>
    <xf numFmtId="0" fontId="60" fillId="2" borderId="12" xfId="9" applyFont="1" applyFill="1" applyBorder="1" applyAlignment="1">
      <alignment horizontal="center" vertical="center" textRotation="90"/>
    </xf>
    <xf numFmtId="0" fontId="60" fillId="2" borderId="16" xfId="9" applyFont="1" applyFill="1" applyBorder="1" applyAlignment="1">
      <alignment horizontal="center" vertical="center" textRotation="90"/>
    </xf>
    <xf numFmtId="0" fontId="64" fillId="0" borderId="12" xfId="9" applyFont="1" applyBorder="1" applyAlignment="1">
      <alignment horizontal="center" vertical="center" wrapText="1"/>
    </xf>
    <xf numFmtId="0" fontId="64" fillId="0" borderId="16" xfId="9" applyFont="1" applyBorder="1" applyAlignment="1">
      <alignment horizontal="center" vertical="center" wrapText="1"/>
    </xf>
    <xf numFmtId="0" fontId="63" fillId="2" borderId="12" xfId="0" applyFont="1" applyFill="1" applyBorder="1" applyAlignment="1" applyProtection="1">
      <alignment horizontal="center" vertical="center" wrapText="1" readingOrder="1"/>
      <protection locked="0"/>
    </xf>
    <xf numFmtId="0" fontId="63" fillId="2" borderId="16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3" xfId="0" applyFont="1" applyFill="1" applyBorder="1" applyAlignment="1" applyProtection="1">
      <alignment horizontal="right" vertical="center" wrapText="1" readingOrder="1"/>
      <protection locked="0"/>
    </xf>
    <xf numFmtId="0" fontId="101" fillId="22" borderId="10" xfId="0" applyFont="1" applyFill="1" applyBorder="1" applyAlignment="1" applyProtection="1">
      <alignment horizontal="right" vertical="center" wrapText="1" readingOrder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center" vertical="center" wrapText="1" readingOrder="1"/>
      <protection locked="0"/>
    </xf>
    <xf numFmtId="0" fontId="92" fillId="0" borderId="4" xfId="0" applyFont="1" applyBorder="1" applyAlignment="1" applyProtection="1">
      <alignment horizontal="center" vertical="center" textRotation="90" wrapText="1" readingOrder="1"/>
      <protection locked="0"/>
    </xf>
    <xf numFmtId="0" fontId="91" fillId="0" borderId="12" xfId="0" applyFont="1" applyBorder="1" applyAlignment="1" applyProtection="1">
      <alignment horizontal="center" vertical="center"/>
      <protection locked="0"/>
    </xf>
    <xf numFmtId="0" fontId="91" fillId="0" borderId="16" xfId="0" applyFont="1" applyBorder="1" applyAlignment="1" applyProtection="1">
      <alignment horizontal="center" vertical="center"/>
      <protection locked="0"/>
    </xf>
    <xf numFmtId="0" fontId="91" fillId="0" borderId="11" xfId="0" applyFont="1" applyBorder="1" applyAlignment="1" applyProtection="1">
      <alignment horizontal="center" vertical="center"/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left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92" fillId="0" borderId="12" xfId="0" applyFont="1" applyBorder="1" applyAlignment="1" applyProtection="1">
      <alignment horizontal="left" vertical="center" wrapText="1" readingOrder="1"/>
      <protection locked="0"/>
    </xf>
    <xf numFmtId="0" fontId="95" fillId="0" borderId="12" xfId="0" applyFont="1" applyBorder="1" applyAlignment="1" applyProtection="1">
      <alignment horizontal="center" vertical="center" wrapText="1"/>
      <protection locked="0"/>
    </xf>
    <xf numFmtId="0" fontId="95" fillId="0" borderId="16" xfId="0" applyFont="1" applyBorder="1" applyAlignment="1" applyProtection="1">
      <alignment horizontal="center" vertical="center" wrapText="1"/>
      <protection locked="0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93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93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3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4" fillId="0" borderId="16" xfId="0" applyFont="1" applyBorder="1" applyAlignment="1">
      <alignment horizontal="center" vertical="center" wrapText="1" readingOrder="1"/>
    </xf>
    <xf numFmtId="0" fontId="99" fillId="0" borderId="4" xfId="0" applyFont="1" applyBorder="1" applyAlignment="1" applyProtection="1">
      <alignment horizontal="center" vertical="center"/>
      <protection locked="0"/>
    </xf>
    <xf numFmtId="0" fontId="67" fillId="0" borderId="13" xfId="0" applyFont="1" applyBorder="1" applyAlignment="1" applyProtection="1">
      <alignment horizontal="center"/>
      <protection locked="0"/>
    </xf>
    <xf numFmtId="0" fontId="67" fillId="0" borderId="9" xfId="0" applyFont="1" applyBorder="1" applyAlignment="1" applyProtection="1">
      <alignment horizontal="center"/>
      <protection locked="0"/>
    </xf>
    <xf numFmtId="0" fontId="67" fillId="0" borderId="10" xfId="0" applyFont="1" applyBorder="1" applyAlignment="1" applyProtection="1">
      <alignment horizontal="center"/>
      <protection locked="0"/>
    </xf>
    <xf numFmtId="0" fontId="99" fillId="0" borderId="13" xfId="0" applyFont="1" applyBorder="1" applyAlignment="1" applyProtection="1">
      <alignment vertical="center" wrapText="1"/>
      <protection locked="0"/>
    </xf>
    <xf numFmtId="0" fontId="99" fillId="0" borderId="9" xfId="0" applyFont="1" applyBorder="1" applyAlignment="1" applyProtection="1">
      <alignment vertical="center" wrapText="1"/>
      <protection locked="0"/>
    </xf>
    <xf numFmtId="0" fontId="99" fillId="0" borderId="10" xfId="0" applyFont="1" applyBorder="1" applyAlignment="1" applyProtection="1">
      <alignment vertical="center" wrapText="1"/>
      <protection locked="0"/>
    </xf>
    <xf numFmtId="0" fontId="99" fillId="0" borderId="13" xfId="0" applyFont="1" applyBorder="1" applyAlignment="1" applyProtection="1">
      <alignment horizontal="center" vertical="center"/>
      <protection locked="0"/>
    </xf>
    <xf numFmtId="0" fontId="99" fillId="0" borderId="9" xfId="0" applyFont="1" applyBorder="1" applyAlignment="1" applyProtection="1">
      <alignment horizontal="center" vertical="center"/>
      <protection locked="0"/>
    </xf>
    <xf numFmtId="0" fontId="99" fillId="0" borderId="10" xfId="0" applyFont="1" applyBorder="1" applyAlignment="1" applyProtection="1">
      <alignment horizontal="center" vertical="center"/>
      <protection locked="0"/>
    </xf>
    <xf numFmtId="0" fontId="99" fillId="0" borderId="4" xfId="0" applyFont="1" applyBorder="1" applyAlignment="1" applyProtection="1">
      <alignment horizontal="center" vertical="center" wrapText="1"/>
      <protection locked="0"/>
    </xf>
    <xf numFmtId="0" fontId="99" fillId="0" borderId="13" xfId="0" applyFont="1" applyBorder="1" applyAlignment="1" applyProtection="1">
      <alignment horizontal="left" vertical="center" wrapText="1"/>
      <protection locked="0"/>
    </xf>
    <xf numFmtId="0" fontId="99" fillId="0" borderId="9" xfId="0" applyFont="1" applyBorder="1" applyAlignment="1" applyProtection="1">
      <alignment horizontal="left" vertical="center"/>
      <protection locked="0"/>
    </xf>
    <xf numFmtId="0" fontId="99" fillId="0" borderId="10" xfId="0" applyFont="1" applyBorder="1" applyAlignment="1" applyProtection="1">
      <alignment horizontal="left" vertical="center"/>
      <protection locked="0"/>
    </xf>
    <xf numFmtId="0" fontId="67" fillId="0" borderId="5" xfId="0" applyFont="1" applyBorder="1" applyAlignment="1" applyProtection="1">
      <alignment horizontal="center"/>
      <protection locked="0"/>
    </xf>
    <xf numFmtId="0" fontId="67" fillId="0" borderId="17" xfId="0" applyFont="1" applyBorder="1" applyAlignment="1" applyProtection="1">
      <alignment horizontal="center"/>
      <protection locked="0"/>
    </xf>
    <xf numFmtId="0" fontId="67" fillId="0" borderId="6" xfId="0" applyFont="1" applyBorder="1" applyAlignment="1" applyProtection="1">
      <alignment horizontal="center"/>
      <protection locked="0"/>
    </xf>
    <xf numFmtId="0" fontId="107" fillId="0" borderId="13" xfId="0" applyFont="1" applyBorder="1" applyAlignment="1" applyProtection="1">
      <alignment horizontal="left" vertical="center" wrapText="1" readingOrder="1"/>
      <protection locked="0"/>
    </xf>
    <xf numFmtId="0" fontId="107" fillId="0" borderId="10" xfId="0" applyFont="1" applyBorder="1" applyAlignment="1" applyProtection="1">
      <alignment horizontal="left" vertical="center" wrapText="1" readingOrder="1"/>
      <protection locked="0"/>
    </xf>
    <xf numFmtId="0" fontId="106" fillId="0" borderId="31" xfId="0" applyFont="1" applyBorder="1" applyAlignment="1" applyProtection="1">
      <alignment horizontal="left" vertical="center" wrapText="1" readingOrder="1"/>
      <protection locked="0"/>
    </xf>
    <xf numFmtId="0" fontId="104" fillId="0" borderId="9" xfId="0" applyFont="1" applyBorder="1" applyAlignment="1" applyProtection="1">
      <alignment horizontal="left" vertical="top" wrapText="1"/>
      <protection locked="0"/>
    </xf>
    <xf numFmtId="0" fontId="104" fillId="0" borderId="10" xfId="0" applyFont="1" applyBorder="1" applyAlignment="1" applyProtection="1">
      <alignment horizontal="left" vertical="top" wrapText="1"/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101" fillId="14" borderId="28" xfId="0" applyFont="1" applyFill="1" applyBorder="1" applyAlignment="1" applyProtection="1">
      <alignment horizontal="center" vertical="center" wrapText="1" readingOrder="1"/>
      <protection locked="0"/>
    </xf>
    <xf numFmtId="0" fontId="101" fillId="14" borderId="9" xfId="0" applyFont="1" applyFill="1" applyBorder="1" applyAlignment="1" applyProtection="1">
      <alignment horizontal="center" vertical="center" wrapText="1" readingOrder="1"/>
      <protection locked="0"/>
    </xf>
    <xf numFmtId="0" fontId="104" fillId="9" borderId="9" xfId="0" applyFont="1" applyFill="1" applyBorder="1" applyAlignment="1" applyProtection="1">
      <alignment vertical="top" wrapText="1"/>
      <protection locked="0"/>
    </xf>
    <xf numFmtId="0" fontId="104" fillId="9" borderId="10" xfId="0" applyFont="1" applyFill="1" applyBorder="1" applyAlignment="1" applyProtection="1">
      <alignment vertical="top" wrapText="1"/>
      <protection locked="0"/>
    </xf>
    <xf numFmtId="0" fontId="99" fillId="7" borderId="13" xfId="0" applyFont="1" applyFill="1" applyBorder="1" applyAlignment="1" applyProtection="1">
      <alignment horizontal="center" vertical="center" wrapText="1"/>
      <protection locked="0"/>
    </xf>
    <xf numFmtId="0" fontId="99" fillId="7" borderId="9" xfId="0" applyFont="1" applyFill="1" applyBorder="1" applyAlignment="1" applyProtection="1">
      <alignment horizontal="center" vertical="center" wrapText="1"/>
      <protection locked="0"/>
    </xf>
    <xf numFmtId="0" fontId="99" fillId="7" borderId="10" xfId="0" applyFont="1" applyFill="1" applyBorder="1" applyAlignment="1" applyProtection="1">
      <alignment horizontal="center" vertical="center" wrapText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108" fillId="0" borderId="19" xfId="0" applyFont="1" applyBorder="1" applyAlignment="1" applyProtection="1">
      <alignment horizontal="center" vertical="center" wrapText="1" readingOrder="1"/>
      <protection locked="0"/>
    </xf>
    <xf numFmtId="0" fontId="67" fillId="0" borderId="0" xfId="0" applyFont="1" applyProtection="1">
      <protection locked="0"/>
    </xf>
    <xf numFmtId="0" fontId="101" fillId="9" borderId="10" xfId="0" applyFont="1" applyFill="1" applyBorder="1" applyAlignment="1" applyProtection="1">
      <alignment horizontal="center" vertical="center"/>
      <protection locked="0"/>
    </xf>
    <xf numFmtId="0" fontId="101" fillId="9" borderId="4" xfId="0" applyFont="1" applyFill="1" applyBorder="1" applyAlignment="1" applyProtection="1">
      <alignment horizontal="center" vertical="center"/>
      <protection locked="0"/>
    </xf>
    <xf numFmtId="0" fontId="103" fillId="0" borderId="10" xfId="0" applyFont="1" applyBorder="1" applyAlignment="1" applyProtection="1">
      <alignment horizontal="center" vertical="center" wrapText="1"/>
      <protection locked="0"/>
    </xf>
    <xf numFmtId="0" fontId="103" fillId="0" borderId="4" xfId="0" applyFont="1" applyBorder="1" applyAlignment="1" applyProtection="1">
      <alignment horizontal="center" vertical="center" wrapText="1"/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67" fillId="8" borderId="0" xfId="0" applyFont="1" applyFill="1" applyProtection="1">
      <protection locked="0"/>
    </xf>
    <xf numFmtId="0" fontId="101" fillId="22" borderId="11" xfId="0" applyFont="1" applyFill="1" applyBorder="1" applyAlignment="1" applyProtection="1">
      <alignment horizontal="center" vertical="center" wrapText="1" readingOrder="1"/>
      <protection locked="0"/>
    </xf>
    <xf numFmtId="0" fontId="104" fillId="22" borderId="4" xfId="0" applyFont="1" applyFill="1" applyBorder="1" applyAlignment="1" applyProtection="1">
      <alignment horizontal="center" vertical="center" wrapText="1" readingOrder="1"/>
      <protection locked="0"/>
    </xf>
    <xf numFmtId="0" fontId="106" fillId="0" borderId="29" xfId="0" applyFont="1" applyBorder="1" applyAlignment="1" applyProtection="1">
      <alignment horizontal="left" vertical="center" wrapText="1" readingOrder="1"/>
      <protection locked="0"/>
    </xf>
    <xf numFmtId="0" fontId="104" fillId="0" borderId="0" xfId="0" applyFont="1" applyAlignment="1" applyProtection="1">
      <alignment horizontal="left" vertical="top" wrapText="1"/>
      <protection locked="0"/>
    </xf>
    <xf numFmtId="0" fontId="104" fillId="0" borderId="30" xfId="0" applyFont="1" applyBorder="1" applyAlignment="1" applyProtection="1">
      <alignment horizontal="left" vertical="top" wrapText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6" fillId="0" borderId="27" xfId="0" applyFont="1" applyBorder="1" applyAlignment="1" applyProtection="1">
      <alignment horizontal="left" vertical="center" wrapText="1" readingOrder="1"/>
      <protection locked="0"/>
    </xf>
    <xf numFmtId="0" fontId="104" fillId="0" borderId="26" xfId="0" applyFont="1" applyBorder="1" applyAlignment="1" applyProtection="1">
      <alignment horizontal="left" vertical="top" wrapText="1"/>
      <protection locked="0"/>
    </xf>
    <xf numFmtId="0" fontId="104" fillId="0" borderId="27" xfId="0" applyFont="1" applyBorder="1" applyAlignment="1" applyProtection="1">
      <alignment horizontal="left" vertical="top" wrapText="1"/>
      <protection locked="0"/>
    </xf>
    <xf numFmtId="0" fontId="101" fillId="13" borderId="9" xfId="0" applyFont="1" applyFill="1" applyBorder="1" applyAlignment="1" applyProtection="1">
      <alignment horizontal="left" vertical="center" wrapText="1" readingOrder="1"/>
      <protection locked="0"/>
    </xf>
    <xf numFmtId="0" fontId="101" fillId="13" borderId="10" xfId="0" applyFont="1" applyFill="1" applyBorder="1" applyAlignment="1" applyProtection="1">
      <alignment horizontal="left" vertical="center" wrapText="1" readingOrder="1"/>
      <protection locked="0"/>
    </xf>
    <xf numFmtId="49" fontId="101" fillId="13" borderId="9" xfId="0" applyNumberFormat="1" applyFont="1" applyFill="1" applyBorder="1" applyAlignment="1" applyProtection="1">
      <alignment horizontal="left" vertical="center" wrapText="1" readingOrder="1"/>
      <protection locked="0"/>
    </xf>
    <xf numFmtId="49" fontId="101" fillId="13" borderId="10" xfId="0" applyNumberFormat="1" applyFont="1" applyFill="1" applyBorder="1" applyAlignment="1" applyProtection="1">
      <alignment horizontal="left" vertical="center" wrapText="1" readingOrder="1"/>
      <protection locked="0"/>
    </xf>
    <xf numFmtId="14" fontId="101" fillId="13" borderId="13" xfId="0" applyNumberFormat="1" applyFont="1" applyFill="1" applyBorder="1" applyAlignment="1" applyProtection="1">
      <alignment horizontal="left" vertical="center" wrapText="1" readingOrder="1"/>
      <protection locked="0"/>
    </xf>
    <xf numFmtId="0" fontId="101" fillId="13" borderId="13" xfId="0" applyFont="1" applyFill="1" applyBorder="1" applyAlignment="1" applyProtection="1">
      <alignment horizontal="left" vertical="center" wrapText="1" readingOrder="1"/>
      <protection locked="0"/>
    </xf>
    <xf numFmtId="0" fontId="106" fillId="0" borderId="13" xfId="0" applyFont="1" applyBorder="1" applyAlignment="1" applyProtection="1">
      <alignment horizontal="left" vertical="center" wrapText="1" readingOrder="1"/>
      <protection locked="0"/>
    </xf>
    <xf numFmtId="0" fontId="106" fillId="0" borderId="10" xfId="0" applyFont="1" applyBorder="1" applyAlignment="1" applyProtection="1">
      <alignment horizontal="left" vertical="center" wrapText="1" readingOrder="1"/>
      <protection locked="0"/>
    </xf>
    <xf numFmtId="0" fontId="85" fillId="8" borderId="13" xfId="0" applyFont="1" applyFill="1" applyBorder="1" applyAlignment="1" applyProtection="1">
      <alignment horizontal="center" vertical="center" wrapText="1" readingOrder="1"/>
      <protection locked="0"/>
    </xf>
    <xf numFmtId="0" fontId="85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37" borderId="18" xfId="0" applyFont="1" applyFill="1" applyBorder="1" applyAlignment="1" applyProtection="1">
      <alignment horizontal="center" vertical="center"/>
      <protection locked="0"/>
    </xf>
    <xf numFmtId="0" fontId="101" fillId="22" borderId="12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6" xfId="0" applyFont="1" applyFill="1" applyBorder="1" applyAlignment="1" applyProtection="1">
      <alignment horizontal="center" vertical="center" wrapText="1" readingOrder="1"/>
      <protection locked="0"/>
    </xf>
    <xf numFmtId="0" fontId="87" fillId="30" borderId="13" xfId="0" applyFont="1" applyFill="1" applyBorder="1" applyAlignment="1" applyProtection="1">
      <alignment horizontal="center" vertical="center" wrapText="1" readingOrder="1"/>
      <protection locked="0"/>
    </xf>
    <xf numFmtId="0" fontId="87" fillId="30" borderId="10" xfId="0" applyFont="1" applyFill="1" applyBorder="1" applyAlignment="1" applyProtection="1">
      <alignment horizontal="center" vertical="center" wrapText="1" readingOrder="1"/>
      <protection locked="0"/>
    </xf>
    <xf numFmtId="0" fontId="109" fillId="13" borderId="0" xfId="0" applyFont="1" applyFill="1" applyAlignment="1" applyProtection="1">
      <alignment horizontal="left" vertical="center" wrapText="1" readingOrder="1"/>
      <protection locked="0"/>
    </xf>
    <xf numFmtId="0" fontId="87" fillId="30" borderId="9" xfId="0" applyFont="1" applyFill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vertical="center" wrapText="1" readingOrder="1"/>
      <protection locked="0"/>
    </xf>
    <xf numFmtId="0" fontId="106" fillId="0" borderId="10" xfId="0" applyFont="1" applyBorder="1" applyAlignment="1" applyProtection="1">
      <alignment vertical="center" wrapText="1" readingOrder="1"/>
      <protection locked="0"/>
    </xf>
    <xf numFmtId="0" fontId="104" fillId="0" borderId="0" xfId="0" applyFont="1" applyAlignment="1" applyProtection="1">
      <alignment vertical="top" wrapText="1"/>
      <protection locked="0"/>
    </xf>
    <xf numFmtId="0" fontId="101" fillId="13" borderId="18" xfId="0" applyFont="1" applyFill="1" applyBorder="1" applyAlignment="1" applyProtection="1">
      <alignment horizontal="left" vertical="center" wrapText="1" readingOrder="1"/>
      <protection locked="0"/>
    </xf>
    <xf numFmtId="0" fontId="87" fillId="8" borderId="13" xfId="0" applyFont="1" applyFill="1" applyBorder="1" applyAlignment="1" applyProtection="1">
      <alignment horizontal="center" vertical="center" wrapText="1" readingOrder="1"/>
      <protection locked="0"/>
    </xf>
    <xf numFmtId="0" fontId="87" fillId="8" borderId="9" xfId="0" applyFont="1" applyFill="1" applyBorder="1" applyAlignment="1" applyProtection="1">
      <alignment horizontal="center" vertical="center" wrapText="1" readingOrder="1"/>
      <protection locked="0"/>
    </xf>
    <xf numFmtId="0" fontId="87" fillId="8" borderId="10" xfId="0" applyFont="1" applyFill="1" applyBorder="1" applyAlignment="1" applyProtection="1">
      <alignment horizontal="center" vertical="center" wrapText="1" readingOrder="1"/>
      <protection locked="0"/>
    </xf>
    <xf numFmtId="0" fontId="80" fillId="0" borderId="0" xfId="0" applyFont="1" applyAlignment="1" applyProtection="1">
      <alignment horizontal="center" vertical="top"/>
      <protection locked="0"/>
    </xf>
    <xf numFmtId="0" fontId="67" fillId="0" borderId="4" xfId="0" applyFont="1" applyBorder="1" applyAlignment="1" applyProtection="1">
      <alignment horizontal="center"/>
      <protection locked="0"/>
    </xf>
    <xf numFmtId="0" fontId="87" fillId="9" borderId="4" xfId="0" applyFont="1" applyFill="1" applyBorder="1" applyAlignment="1" applyProtection="1">
      <alignment horizontal="center" vertical="center" wrapText="1" readingOrder="1"/>
      <protection locked="0"/>
    </xf>
    <xf numFmtId="0" fontId="88" fillId="8" borderId="13" xfId="0" applyFont="1" applyFill="1" applyBorder="1" applyAlignment="1" applyProtection="1">
      <alignment horizontal="center" vertical="center" wrapText="1" readingOrder="1"/>
      <protection locked="0"/>
    </xf>
    <xf numFmtId="0" fontId="88" fillId="8" borderId="9" xfId="0" applyFont="1" applyFill="1" applyBorder="1" applyAlignment="1" applyProtection="1">
      <alignment horizontal="center" vertical="center" wrapText="1" readingOrder="1"/>
      <protection locked="0"/>
    </xf>
    <xf numFmtId="0" fontId="88" fillId="8" borderId="10" xfId="0" applyFont="1" applyFill="1" applyBorder="1" applyAlignment="1" applyProtection="1">
      <alignment horizontal="center" vertical="center" wrapText="1" readingOrder="1"/>
      <protection locked="0"/>
    </xf>
    <xf numFmtId="0" fontId="91" fillId="0" borderId="12" xfId="0" applyFont="1" applyBorder="1" applyAlignment="1" applyProtection="1">
      <alignment horizontal="left" vertical="center" wrapText="1"/>
      <protection locked="0"/>
    </xf>
    <xf numFmtId="0" fontId="91" fillId="0" borderId="16" xfId="0" applyFont="1" applyBorder="1" applyAlignment="1" applyProtection="1">
      <alignment horizontal="left" vertical="center" wrapText="1"/>
      <protection locked="0"/>
    </xf>
    <xf numFmtId="0" fontId="91" fillId="0" borderId="11" xfId="0" applyFont="1" applyBorder="1" applyAlignment="1" applyProtection="1">
      <alignment horizontal="left" vertical="center" wrapText="1"/>
      <protection locked="0"/>
    </xf>
    <xf numFmtId="0" fontId="92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41" fillId="0" borderId="13" xfId="2" applyFont="1" applyBorder="1" applyAlignment="1">
      <alignment horizontal="center" vertical="center"/>
    </xf>
    <xf numFmtId="0" fontId="41" fillId="0" borderId="9" xfId="2" applyFont="1" applyBorder="1" applyAlignment="1">
      <alignment horizontal="center" vertical="center"/>
    </xf>
    <xf numFmtId="0" fontId="41" fillId="0" borderId="10" xfId="2" applyFont="1" applyBorder="1" applyAlignment="1">
      <alignment horizontal="center" vertical="center"/>
    </xf>
    <xf numFmtId="0" fontId="26" fillId="0" borderId="13" xfId="2" applyFont="1" applyBorder="1" applyAlignment="1">
      <alignment horizontal="left" vertical="center" wrapText="1"/>
    </xf>
    <xf numFmtId="0" fontId="26" fillId="0" borderId="9" xfId="2" applyFont="1" applyBorder="1" applyAlignment="1">
      <alignment horizontal="left" vertical="center" wrapText="1"/>
    </xf>
    <xf numFmtId="0" fontId="26" fillId="0" borderId="10" xfId="2" applyFont="1" applyBorder="1" applyAlignment="1">
      <alignment horizontal="left" vertical="center" wrapText="1"/>
    </xf>
    <xf numFmtId="0" fontId="40" fillId="17" borderId="4" xfId="2" applyFont="1" applyFill="1" applyBorder="1" applyAlignment="1">
      <alignment horizontal="center" vertical="center" wrapText="1"/>
    </xf>
    <xf numFmtId="0" fontId="39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textRotation="90" wrapText="1"/>
    </xf>
    <xf numFmtId="0" fontId="33" fillId="4" borderId="4" xfId="2" applyFont="1" applyFill="1" applyBorder="1" applyAlignment="1">
      <alignment horizontal="center" vertical="center" textRotation="90"/>
    </xf>
    <xf numFmtId="0" fontId="41" fillId="0" borderId="13" xfId="2" applyFont="1" applyBorder="1" applyAlignment="1">
      <alignment horizontal="center" vertical="center" wrapText="1"/>
    </xf>
    <xf numFmtId="0" fontId="41" fillId="0" borderId="10" xfId="2" applyFont="1" applyBorder="1" applyAlignment="1">
      <alignment horizontal="center" vertical="center" wrapText="1"/>
    </xf>
    <xf numFmtId="0" fontId="28" fillId="6" borderId="4" xfId="6" applyFont="1" applyFill="1" applyBorder="1" applyAlignment="1" applyProtection="1">
      <alignment horizontal="center" vertical="center" wrapText="1"/>
      <protection hidden="1"/>
    </xf>
    <xf numFmtId="0" fontId="36" fillId="33" borderId="23" xfId="9" applyFont="1" applyFill="1" applyBorder="1" applyAlignment="1">
      <alignment horizontal="center" vertical="center" wrapText="1" readingOrder="1"/>
    </xf>
    <xf numFmtId="0" fontId="36" fillId="33" borderId="24" xfId="9" applyFont="1" applyFill="1" applyBorder="1" applyAlignment="1">
      <alignment horizontal="center" vertical="center" wrapText="1" readingOrder="1"/>
    </xf>
    <xf numFmtId="0" fontId="36" fillId="33" borderId="25" xfId="9" applyFont="1" applyFill="1" applyBorder="1" applyAlignment="1">
      <alignment horizontal="center" vertical="center" wrapText="1" readingOrder="1"/>
    </xf>
    <xf numFmtId="0" fontId="36" fillId="32" borderId="20" xfId="9" applyFont="1" applyFill="1" applyBorder="1" applyAlignment="1">
      <alignment horizontal="center" vertical="center" wrapText="1" readingOrder="1"/>
    </xf>
    <xf numFmtId="0" fontId="44" fillId="33" borderId="23" xfId="9" applyFont="1" applyFill="1" applyBorder="1" applyAlignment="1">
      <alignment horizontal="center" vertical="center" wrapText="1" readingOrder="1"/>
    </xf>
    <xf numFmtId="0" fontId="44" fillId="33" borderId="24" xfId="9" applyFont="1" applyFill="1" applyBorder="1" applyAlignment="1">
      <alignment horizontal="center" vertical="center" wrapText="1" readingOrder="1"/>
    </xf>
    <xf numFmtId="0" fontId="44" fillId="33" borderId="25" xfId="9" applyFont="1" applyFill="1" applyBorder="1" applyAlignment="1">
      <alignment horizontal="center" vertical="center" wrapText="1" readingOrder="1"/>
    </xf>
    <xf numFmtId="0" fontId="44" fillId="32" borderId="20" xfId="9" applyFont="1" applyFill="1" applyBorder="1" applyAlignment="1">
      <alignment horizontal="center" vertical="center" wrapText="1" readingOrder="1"/>
    </xf>
    <xf numFmtId="0" fontId="58" fillId="9" borderId="12" xfId="9" applyFont="1" applyFill="1" applyBorder="1" applyAlignment="1">
      <alignment horizontal="center" vertical="center"/>
    </xf>
    <xf numFmtId="0" fontId="59" fillId="2" borderId="12" xfId="9" applyFont="1" applyFill="1" applyBorder="1" applyAlignment="1">
      <alignment horizontal="center" vertical="center" textRotation="90"/>
    </xf>
    <xf numFmtId="0" fontId="59" fillId="2" borderId="11" xfId="9" applyFont="1" applyFill="1" applyBorder="1" applyAlignment="1">
      <alignment horizontal="center" vertical="center" textRotation="90"/>
    </xf>
    <xf numFmtId="0" fontId="87" fillId="23" borderId="12" xfId="0" applyFont="1" applyFill="1" applyBorder="1" applyAlignment="1" applyProtection="1">
      <alignment horizontal="center" vertical="center" wrapText="1" readingOrder="1"/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ercent" xfId="4" builtinId="5"/>
    <cellStyle name="Porcentual 2" xfId="5" xr:uid="{48389B72-80D5-4AE3-B067-DAF4C3BA8976}"/>
  </cellStyles>
  <dxfs count="58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121227</xdr:colOff>
      <xdr:row>0</xdr:row>
      <xdr:rowOff>259773</xdr:rowOff>
    </xdr:from>
    <xdr:to>
      <xdr:col>2</xdr:col>
      <xdr:colOff>116722</xdr:colOff>
      <xdr:row>0</xdr:row>
      <xdr:rowOff>983961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38300E37-A013-42BC-BFD6-DCD220398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27" y="259773"/>
          <a:ext cx="2870313" cy="7273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1037070</xdr:colOff>
      <xdr:row>1</xdr:row>
      <xdr:rowOff>109393</xdr:rowOff>
    </xdr:from>
    <xdr:to>
      <xdr:col>3</xdr:col>
      <xdr:colOff>2332555</xdr:colOff>
      <xdr:row>3</xdr:row>
      <xdr:rowOff>654916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902D78E-ECEE-4B44-A123-531F098D8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8615" y="888711"/>
          <a:ext cx="6979024" cy="177828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3276600</xdr:colOff>
      <xdr:row>206</xdr:row>
      <xdr:rowOff>216670</xdr:rowOff>
    </xdr:from>
    <xdr:to>
      <xdr:col>5</xdr:col>
      <xdr:colOff>876300</xdr:colOff>
      <xdr:row>206</xdr:row>
      <xdr:rowOff>3017177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597F0E1-4F86-3CE1-845D-7282FBE987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261" t="15074" r="20202" b="7104"/>
        <a:stretch/>
      </xdr:blipFill>
      <xdr:spPr bwMode="auto">
        <a:xfrm>
          <a:off x="14097000" y="814947070"/>
          <a:ext cx="2743200" cy="280050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6</xdr:col>
      <xdr:colOff>1371600</xdr:colOff>
      <xdr:row>206</xdr:row>
      <xdr:rowOff>266700</xdr:rowOff>
    </xdr:from>
    <xdr:to>
      <xdr:col>8</xdr:col>
      <xdr:colOff>2122105</xdr:colOff>
      <xdr:row>206</xdr:row>
      <xdr:rowOff>2933700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49F5A82-3BD6-2106-D115-D2855F30C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55100" y="814997100"/>
          <a:ext cx="4217605" cy="2667000"/>
        </a:xfrm>
        <a:prstGeom prst="rect">
          <a:avLst/>
        </a:prstGeom>
      </xdr:spPr>
    </xdr:pic>
    <xdr:clientData/>
  </xdr:twoCellAnchor>
  <xdr:twoCellAnchor editAs="oneCell">
    <xdr:from>
      <xdr:col>10</xdr:col>
      <xdr:colOff>609600</xdr:colOff>
      <xdr:row>206</xdr:row>
      <xdr:rowOff>609600</xdr:rowOff>
    </xdr:from>
    <xdr:to>
      <xdr:col>11</xdr:col>
      <xdr:colOff>1369291</xdr:colOff>
      <xdr:row>206</xdr:row>
      <xdr:rowOff>2971800</xdr:rowOff>
    </xdr:to>
    <xdr:pic>
      <xdr:nvPicPr>
        <xdr:cNvPr id="8" name="Imagen 26" descr="Texto, Carta&#10;&#10;Descripción generada automáticamente con confianza media">
          <a:extLst>
            <a:ext uri="{FF2B5EF4-FFF2-40B4-BE49-F238E27FC236}">
              <a16:creationId xmlns:a16="http://schemas.microsoft.com/office/drawing/2014/main" id="{BF5826C3-6B0F-B1BC-E449-BE450DE7F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94600" y="815340000"/>
          <a:ext cx="4760191" cy="2362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2439756</xdr:colOff>
      <xdr:row>206</xdr:row>
      <xdr:rowOff>152400</xdr:rowOff>
    </xdr:from>
    <xdr:to>
      <xdr:col>3</xdr:col>
      <xdr:colOff>228600</xdr:colOff>
      <xdr:row>206</xdr:row>
      <xdr:rowOff>3057751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8B9BD926-C47D-DC48-C54F-24591EE6F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735156" y="814882800"/>
          <a:ext cx="3465744" cy="29053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andvik-my.sharepoint.com/personal/viviana_sandoval_sandvik_com/Documents/Documents/SANDVIK/Alpayana/IPERC/IPERC%20Linea%20Base%20Tools.xlsx" TargetMode="External"/><Relationship Id="rId1" Type="http://schemas.openxmlformats.org/officeDocument/2006/relationships/externalLinkPath" Target="/personal/viviana_sandoval_sandvik_com/Documents/Documents/SANDVIK/Alpayana/IPERC/IPERC%20Linea%20Base%20Too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agrama Procesos"/>
      <sheetName val="IPERC"/>
      <sheetName val="Peligros_Aspectos"/>
      <sheetName val="Riesgo"/>
      <sheetName val="Valoración de Riesgo"/>
      <sheetName val="Controles MA"/>
      <sheetName val="Controles SA"/>
      <sheetName val="Controles SE"/>
      <sheetName val="DATA"/>
    </sheetNames>
    <sheetDataSet>
      <sheetData sheetId="0" refreshError="1"/>
      <sheetData sheetId="1" refreshError="1"/>
      <sheetData sheetId="2" refreshError="1">
        <row r="1">
          <cell r="A1"/>
          <cell r="B1"/>
          <cell r="C1"/>
          <cell r="D1"/>
        </row>
        <row r="2">
          <cell r="A2" t="str">
            <v>Peligro SS / Aspecto Ambiental o Social</v>
          </cell>
          <cell r="B2" t="str">
            <v>Riesgo / Impacto Ambiental o Social</v>
          </cell>
          <cell r="C2" t="str">
            <v>Consecuencia</v>
          </cell>
          <cell r="D2" t="str">
            <v>TIPO</v>
          </cell>
        </row>
        <row r="3">
          <cell r="A3" t="str">
            <v>Construcción de infraesctura sin contar con permisos ni controles ambientales</v>
          </cell>
          <cell r="B3" t="str">
            <v>Alteración de la medio físico, social y biológico</v>
          </cell>
          <cell r="C3" t="str">
            <v>Procesos administrativos sancionadores, multas, afectación a la reputación de la empresa.</v>
          </cell>
          <cell r="D3" t="str">
            <v>NO SIGNIFICATIVO</v>
          </cell>
        </row>
        <row r="4">
          <cell r="A4" t="str">
            <v>Consumo de agregados</v>
          </cell>
          <cell r="B4" t="str">
            <v>Agotamiento de recursos Naturales</v>
          </cell>
          <cell r="C4" t="str">
            <v>Afectación de generaciones futuras
Afectación de ecosistemas
Incremento en el reporte de huella de carbono de la organización.</v>
          </cell>
          <cell r="D4" t="str">
            <v>NO SIGNIFICATIVO</v>
          </cell>
        </row>
        <row r="5">
          <cell r="A5" t="str">
            <v>Consumo de Agua</v>
          </cell>
          <cell r="B5" t="str">
            <v>Disminución de la disponibilidad hídrica</v>
          </cell>
          <cell r="C5" t="str">
            <v>Afectación de generaciones futuras
Afectación de ecosistemas
Incremento en el reporte de huella de carbono de la organización.</v>
          </cell>
          <cell r="D5" t="str">
            <v>SIGNIFICATIVO</v>
          </cell>
        </row>
        <row r="6">
          <cell r="A6" t="str">
            <v>Consumo de Agua para uso industrial / doméstico</v>
          </cell>
          <cell r="B6" t="str">
            <v>Disminución de la disponibilidad hídrica</v>
          </cell>
          <cell r="C6" t="str">
            <v>Afectación de generaciones futuras
Afectación de ecosistemas
Incremento en el reporte de huella de carbono de la organización.</v>
          </cell>
          <cell r="D6" t="str">
            <v>SIGNIFICATIVO</v>
          </cell>
        </row>
        <row r="7">
          <cell r="A7" t="str">
            <v>Consumo de alimentos</v>
          </cell>
          <cell r="B7" t="str">
            <v>Agotamiento de recursos Naturales</v>
          </cell>
          <cell r="C7" t="str">
            <v>Afectación de generaciones futuras
Afectación de ecosistemas
Incremento en el reporte de huella de carbono de la organización.</v>
          </cell>
          <cell r="D7" t="str">
            <v>NO SIGNIFICATIVO</v>
          </cell>
        </row>
        <row r="8">
          <cell r="A8" t="str">
            <v>Consumo de energía eléctrica</v>
          </cell>
          <cell r="B8" t="str">
            <v>Agotamiento de recursos Naturales</v>
          </cell>
          <cell r="C8" t="str">
            <v>Afectación de generaciones futuras
Afectación de ecosistemas
Incremento en el reporte de huella de carbono de la organización.</v>
          </cell>
          <cell r="D8" t="str">
            <v>NO SIGNIFICATIVO</v>
          </cell>
        </row>
        <row r="9">
          <cell r="A9" t="str">
            <v>Consumo de hidrocarburos</v>
          </cell>
          <cell r="B9" t="str">
            <v>Agotamiento de fuente de combustibles de fósiles</v>
          </cell>
          <cell r="C9" t="str">
            <v>Afectación de generaciones futuras
Afectación de ecosistemas
Incremento en el reporte de huella de carbono de la organización.</v>
          </cell>
          <cell r="D9" t="str">
            <v>SIGNIFICATIVO</v>
          </cell>
        </row>
        <row r="10">
          <cell r="A10" t="str">
            <v>Consumo de hidrocarburos (gases GLP Propano)</v>
          </cell>
          <cell r="B10" t="str">
            <v>Agotamiento de fuente de combustibles de fósiles</v>
          </cell>
          <cell r="C10" t="str">
            <v>Afectación de generaciones futuras
Afectación de ecosistemas
Incremento en el reporte de huella de carbono de la organización.</v>
          </cell>
          <cell r="D10" t="str">
            <v>SIGNIFICATIVO</v>
          </cell>
        </row>
        <row r="11">
          <cell r="A11" t="str">
            <v>Consumo de madera</v>
          </cell>
          <cell r="B11" t="str">
            <v>Agotamiento de recursos Naturales</v>
          </cell>
          <cell r="C11" t="str">
            <v>Afectación de generaciones futuras
Afectación de ecosistemas
Incremento en el reporte de huella de carbono de la organización.</v>
          </cell>
          <cell r="D11" t="str">
            <v>NO SIGNIFICATIVO</v>
          </cell>
        </row>
        <row r="12">
          <cell r="A12" t="str">
            <v>Consumo de papel (glassine, Kraft)</v>
          </cell>
          <cell r="B12" t="str">
            <v>Agotamiento de recursos Naturales</v>
          </cell>
          <cell r="C12" t="str">
            <v>Afectación de generaciones futuras
Afectación de ecosistemas
Incremento en el reporte de huella de carbono de la organización.</v>
          </cell>
          <cell r="D12" t="str">
            <v>NO SIGNIFICATIVO</v>
          </cell>
        </row>
        <row r="13">
          <cell r="A13" t="str">
            <v>Consumo de papel y cartón</v>
          </cell>
          <cell r="B13" t="str">
            <v>Agotamiento de recursos Naturales</v>
          </cell>
          <cell r="C13" t="str">
            <v>Afectación de generaciones futuras
Afectación de ecosistemas
Incremento en el reporte de huella de carbono de la organización.</v>
          </cell>
          <cell r="D13" t="str">
            <v>NO SIGNIFICATIVO</v>
          </cell>
        </row>
        <row r="14">
          <cell r="A14" t="str">
            <v>Consumo de top soil</v>
          </cell>
          <cell r="B14" t="str">
            <v>Agotamiento de recursos Naturales</v>
          </cell>
          <cell r="C14" t="str">
            <v>Afectación de generaciones futuras
Afectación de ecosistemas
Incremento en el reporte de huella de carbono de la organización.</v>
          </cell>
          <cell r="D14" t="str">
            <v>NO SIGNIFICATIVO</v>
          </cell>
        </row>
        <row r="15">
          <cell r="A15" t="str">
            <v>Generación de agua con concentrado</v>
          </cell>
          <cell r="B15" t="str">
            <v>Potencial contaminación del agua
Potencial contaminación del suelo</v>
          </cell>
          <cell r="C15" t="str">
            <v>Cambio en la composición del suelo y/o agua, 
Eutrofización, 
Agotamiento de oxígeno en cuerpos receptores, 
Afectación a fauna acuática, Presencia de malos olores</v>
          </cell>
          <cell r="D15" t="str">
            <v>SIGNIFICATIVO</v>
          </cell>
        </row>
        <row r="16">
          <cell r="A16" t="str">
            <v>Generación de agua con sedimentos, lodo (mineral con agua)</v>
          </cell>
          <cell r="B16" t="str">
            <v>Potencial contaminación del agua
Potencial contaminación del suelo</v>
          </cell>
          <cell r="C16" t="str">
            <v>Cambio en la composición del suelo y/o agua, 
Eutrofización, 
Agotamiento de oxígeno en cuerpos receptores, 
Afectación a fauna acuática, Presencia de malos olores</v>
          </cell>
          <cell r="D16" t="str">
            <v>SIGNIFICATIVO</v>
          </cell>
        </row>
        <row r="17">
          <cell r="A17" t="str">
            <v>Generación de agua de lavado de vehículos</v>
          </cell>
          <cell r="B17" t="str">
            <v>Potencial contaminación del agua
Potencial contaminación del suelo</v>
          </cell>
          <cell r="C17" t="str">
            <v>Cambio en la composición del suelo y/o agua, 
Eutrofización, 
Agotamiento de oxígeno en cuerpos receptores, 
Afectación a fauna acuática, Presencia de malos olores</v>
          </cell>
          <cell r="D17" t="str">
            <v>SIGNIFICATIVO</v>
          </cell>
        </row>
        <row r="18">
          <cell r="A18" t="str">
            <v>Generación de agua de proceso</v>
          </cell>
          <cell r="B18" t="str">
            <v>Potencial contaminación del agua
Potencial contaminación del suelo</v>
          </cell>
          <cell r="C18" t="str">
            <v>Cambio en la composición del suelo y/o agua
Presencia de metales
Cambio de pH
Agotamiento de oxígeno en cuerpos receptores
Afectación a fauna acuática (bioacumulación de metales)
Presencia de malos olores</v>
          </cell>
          <cell r="D18" t="str">
            <v>SIGNIFICATIVO</v>
          </cell>
        </row>
        <row r="19">
          <cell r="A19" t="str">
            <v>Generación de aguas con insumos químicos</v>
          </cell>
          <cell r="B19" t="str">
            <v>Potencial contaminación del agua
Potencial contaminación del suelo</v>
          </cell>
          <cell r="C19" t="str">
            <v>Cambio en la composición del suelo y/o agua, 
Eutrofización, 
Agotamiento de oxígeno en cuerpos receptores, 
Afectación a fauna acuática, Presencia de malos olores</v>
          </cell>
          <cell r="D19" t="str">
            <v>SIGNIFICATIVO</v>
          </cell>
        </row>
        <row r="20">
          <cell r="A20" t="str">
            <v>Generación de aguas oleosas</v>
          </cell>
          <cell r="B20" t="str">
            <v>Potencial contaminación del agua
Potencial contaminación del suelo</v>
          </cell>
          <cell r="C20" t="str">
            <v>Cambio en la composición del suelo y/o agua, 
Eutrofización, 
Agotamiento de oxígeno en cuerpos receptores, 
Afectación a fauna acuática, Presencia de malos olores</v>
          </cell>
          <cell r="D20" t="str">
            <v>SIGNIFICATIVO</v>
          </cell>
        </row>
        <row r="21">
          <cell r="A21" t="str">
            <v>Generación de aguas residuales de talleres</v>
          </cell>
          <cell r="B21" t="str">
            <v>Potencial contaminación del agua
Potencial contaminación del suelo</v>
          </cell>
          <cell r="C21" t="str">
            <v>Cambio en la composición del suelo y/o agua, 
Eutrofización, 
Agotamiento de oxígeno en cuerpos receptores, 
Afectación a fauna acuática, Presencia de malos olores</v>
          </cell>
          <cell r="D21" t="str">
            <v>SIGNIFICATIVO</v>
          </cell>
        </row>
        <row r="22">
          <cell r="A22" t="str">
            <v>Generación de desmonte</v>
          </cell>
          <cell r="B22" t="str">
            <v>Alteración del paisaje natural
Cambio en la calidad de suelo, cursos de agua, aire y paisaje</v>
          </cell>
          <cell r="C22" t="str">
            <v>Cambio en la composición del suelo y/o agua, 
Distribución de nuevas áreas, Afectación de microfauna del suelo, Afectación de flora y/o cultivos</v>
          </cell>
          <cell r="D22" t="str">
            <v>NO SIGNIFICATIVO</v>
          </cell>
        </row>
        <row r="23">
          <cell r="A23" t="str">
            <v>Generación de efluente con aceites residuales</v>
          </cell>
          <cell r="B23" t="str">
            <v>Potencial contaminación del agua
Potencial contaminación del suelo</v>
          </cell>
          <cell r="C23" t="str">
            <v>Cambio en la composición del suelo y/o agua, 
Eutrofización, 
Agotamiento de oxígeno en cuerpos receptores, 
Afectación a fauna acuática, Presencia de malos olores</v>
          </cell>
          <cell r="D23" t="str">
            <v>SIGNIFICATIVO</v>
          </cell>
        </row>
        <row r="24">
          <cell r="A24" t="str">
            <v>Generación de efluente con aceites y grasas</v>
          </cell>
          <cell r="B24" t="str">
            <v>Potencial contaminación del agua
Potencial contaminación del suelo</v>
          </cell>
          <cell r="C24" t="str">
            <v>Cambio en la composición del suelo y/o agua, 
Eutrofización, 
Agotamiento de oxígeno en cuerpos receptores, 
Afectación a fauna acuática, Presencia de malos olores</v>
          </cell>
          <cell r="D24" t="str">
            <v>SIGNIFICATIVO</v>
          </cell>
        </row>
        <row r="25">
          <cell r="A25" t="str">
            <v>Generación de efluentes con sólidos</v>
          </cell>
          <cell r="B25" t="str">
            <v>Potencial contaminación del agua
Potencial contaminación del suelo</v>
          </cell>
          <cell r="C25" t="str">
            <v>Cambio en la composición del suelo y/o agua, 
Eutrofización, 
Agotamiento de oxígeno en cuerpos receptores, 
Afectación a fauna acuática, Presencia de malos olores</v>
          </cell>
          <cell r="D25" t="str">
            <v>NO SIGNIFICATIVO</v>
          </cell>
        </row>
        <row r="26">
          <cell r="A26" t="str">
            <v>Generación de efluentes de operaciones mineras</v>
          </cell>
          <cell r="B26" t="str">
            <v>Potencial contaminación del agua
Potencial contaminación del suelo</v>
          </cell>
          <cell r="C26" t="str">
            <v>Cambio en la composición del suelo y/o agua, 
Eutrofización, 
Agotamiento de oxígeno en cuerpos receptores, 
Afectación a fauna acuática, Presencia de malos olores</v>
          </cell>
          <cell r="D26" t="str">
            <v>NO SIGNIFICATIVO</v>
          </cell>
        </row>
        <row r="27">
          <cell r="A27" t="str">
            <v>Generación de gases de combustión</v>
          </cell>
          <cell r="B27" t="str">
            <v>Afectación a la calidad de Aire</v>
          </cell>
          <cell r="C27" t="str">
            <v>Lluvia ácida, 
Cambio climático
Afectación del cultivo, 
Afectación de fauna, 
Afectación a personas externas.
Incremento en el reporte de huella de carbono de la organización.</v>
          </cell>
          <cell r="D27" t="str">
            <v>SIGNIFICATIVO</v>
          </cell>
        </row>
        <row r="28">
          <cell r="A28" t="str">
            <v>Generación de gases de combustión (equipos de soldadura)</v>
          </cell>
          <cell r="B28" t="str">
            <v>Afectación a la calidad de Aire</v>
          </cell>
          <cell r="C28" t="str">
            <v>Lluvia ácida, 
Cambio climático
Afectación del cultivo, 
Afectación de fauna, 
Afectación a personas externas.
Incremento en el reporte de huella de carbono de la organización.</v>
          </cell>
          <cell r="D28" t="str">
            <v>SIGNIFICATIVO</v>
          </cell>
        </row>
        <row r="29">
          <cell r="A29" t="str">
            <v>Generación de gases de combustión ( voladura)</v>
          </cell>
          <cell r="B29" t="str">
            <v>Afectación a la calidad de Aire</v>
          </cell>
          <cell r="C29" t="str">
            <v>Lluvia ácida, 
Cambio climático
Afectación del cultivo, 
Afectación de fauna, 
Afectación a personas externas.
Incremento en el reporte de huella de carbono de la organización.</v>
          </cell>
          <cell r="D29" t="str">
            <v>NO SIGNIFICATIVO</v>
          </cell>
        </row>
        <row r="30">
          <cell r="A30" t="str">
            <v>Generación de gases de combustión (incendio / explosión)</v>
          </cell>
          <cell r="B30" t="str">
            <v>Afectación a la calidad de Aire</v>
          </cell>
          <cell r="C30" t="str">
            <v>Lluvia ácida, 
Cambio climático
Afectación del cultivo, 
Afectación de fauna, 
Afectación a personas externas.
Incremento en el reporte de huella de carbono de la organización.</v>
          </cell>
          <cell r="D30" t="str">
            <v>SIGNIFICATIVO</v>
          </cell>
        </row>
        <row r="31">
          <cell r="A31" t="str">
            <v>Generación de gases de combustión (Proceso metalúrgico)</v>
          </cell>
          <cell r="B31" t="str">
            <v>Afectación a la calidad de Aire</v>
          </cell>
          <cell r="C31" t="str">
            <v>Lluvia ácida, 
Cambio climático
Afectación del cultivo, 
Afectación de fauna, 
Afectación a personas externas.
Incremento en el reporte de huella de carbono de la organización.</v>
          </cell>
          <cell r="D31" t="str">
            <v>SIGNIFICATIVO</v>
          </cell>
        </row>
        <row r="32">
          <cell r="A32" t="str">
            <v>Generación de gases de combustión (vehículos, equipos, motores, grupos electrógenos, y otros)</v>
          </cell>
          <cell r="B32" t="str">
            <v>Afectación a la calidad de Aire</v>
          </cell>
          <cell r="C32" t="str">
            <v>Lluvia ácida, 
Cambio climático
Afectación del cultivo, 
Afectación de fauna, 
Afectación a personas externas.
Incremento en el reporte de huella de carbono de la organización.</v>
          </cell>
          <cell r="D32" t="str">
            <v>SIGNIFICATIVO</v>
          </cell>
        </row>
        <row r="33">
          <cell r="A33" t="str">
            <v>Generación de gases de efecto invernadero (GEI)</v>
          </cell>
          <cell r="B33" t="str">
            <v>Agotamiento de la capa de Ozono</v>
          </cell>
          <cell r="C33" t="str">
            <v>Debilitación de la Capa de ozono
Cambio climático
Incremento en el reporte de huella de carbono de la organización.</v>
          </cell>
          <cell r="D33" t="str">
            <v>SIGNIFICATIVO</v>
          </cell>
        </row>
        <row r="34">
          <cell r="A34" t="str">
            <v>Generación de lodos</v>
          </cell>
          <cell r="B34" t="str">
            <v>Potencial contaminación del agua
Potencial contaminación del suelo</v>
          </cell>
          <cell r="C34" t="str">
            <v>Cambio en la composición del suelo y/o agua, 
Eutrofización, 
Agotamiento de oxígeno en cuerpos receptores, 
Afectación a fauna acuática, Presencia de malos olores</v>
          </cell>
          <cell r="D34" t="str">
            <v>SIGNIFICATIVO</v>
          </cell>
        </row>
        <row r="35">
          <cell r="A35" t="str">
            <v>Generación de lodos de perforación</v>
          </cell>
          <cell r="B35" t="str">
            <v>Potencial contaminación del agua
Potencial contaminación del suelo</v>
          </cell>
          <cell r="C35" t="str">
            <v>Cambio en la composición del suelo y/o agua, 
Eutrofización, 
Agotamiento de oxígeno en cuerpos receptores, 
Afectación a fauna acuática, Presencia de malos olores</v>
          </cell>
          <cell r="D35" t="str">
            <v>SIGNIFICATIVO</v>
          </cell>
        </row>
        <row r="36">
          <cell r="A36" t="str">
            <v>Generación de material particulado</v>
          </cell>
          <cell r="B36" t="str">
            <v>Afectación a la calidad de Aire</v>
          </cell>
          <cell r="C36" t="str">
            <v>Lluvia ácida, 
Cambio climático
Afectación del cultivo, 
Afectación de fauna, 
Afectación a personas externas.
Incremento en el reporte de huella de carbono de la organización.</v>
          </cell>
          <cell r="D36" t="str">
            <v>SIGNIFICATIVO</v>
          </cell>
        </row>
        <row r="37">
          <cell r="A37" t="str">
            <v>Generación de material particulado (proceso metalúrgico-chancadoras)</v>
          </cell>
          <cell r="B37" t="str">
            <v>Afectación a la calidad de Aire</v>
          </cell>
          <cell r="C37" t="str">
            <v>Lluvia ácida, 
Cambio climático
Afectación del cultivo, 
Afectación de fauna, 
Afectación a personas externas.
Incremento en el reporte de huella de carbono de la organización.</v>
          </cell>
          <cell r="D37" t="str">
            <v>SIGNIFICATIVO</v>
          </cell>
        </row>
        <row r="38">
          <cell r="A38" t="str">
            <v>Generación de material particulado (transporte y movimiento de vehículos y equipos)</v>
          </cell>
          <cell r="B38" t="str">
            <v>Afectación a la calidad de Aire</v>
          </cell>
          <cell r="C38" t="str">
            <v>Lluvia ácida, 
Cambio climático
Afectación del cultivo, 
Afectación de fauna, 
Afectación a personas externas.
Incremento en el reporte de huella de carbono de la organización.</v>
          </cell>
          <cell r="D38" t="str">
            <v>SIGNIFICATIVO</v>
          </cell>
        </row>
        <row r="39">
          <cell r="A39" t="str">
            <v>Generación de radiación  ionizante</v>
          </cell>
          <cell r="B39" t="str">
            <v>Afectación a la calidad de Aire</v>
          </cell>
          <cell r="C39" t="str">
            <v>Lluvia ácida, 
Cambio climático
Afectación del cultivo, 
Afectación de fauna, 
Afectación a personas externas.
Incremento en el reporte de huella de carbono de la organización.</v>
          </cell>
          <cell r="D39" t="str">
            <v>SIGNIFICATIVO</v>
          </cell>
        </row>
        <row r="40">
          <cell r="A40" t="str">
            <v>Generación de radiación no ionizante</v>
          </cell>
          <cell r="B40" t="str">
            <v>Afectación a la calidad de Aire</v>
          </cell>
          <cell r="C40" t="str">
            <v>Lluvia ácida, 
Cambio climático
Afectación del cultivo, 
Afectación de fauna, 
Afectación a personas externas.
Incremento en el reporte de huella de carbono de la organización.</v>
          </cell>
          <cell r="D40" t="str">
            <v>NO SIGNIFICATIVO</v>
          </cell>
        </row>
        <row r="41">
          <cell r="A41" t="str">
            <v>Generación de radiación por uso de fuentes radiactivas</v>
          </cell>
          <cell r="B41" t="str">
            <v>Afectación a la calidad de Aire</v>
          </cell>
          <cell r="C41" t="str">
            <v>Lluvia ácida, 
Cambio climático
Afectación del cultivo, 
Afectación de fauna, 
Afectación a personas externas.
Incremento en el reporte de huella de carbono de la organización.</v>
          </cell>
          <cell r="D41" t="str">
            <v>SIGNIFICATIVO</v>
          </cell>
        </row>
        <row r="42">
          <cell r="A42" t="str">
            <v>Generación de residuos aparatos eléctricos (RAE)</v>
          </cell>
          <cell r="B42" t="str">
            <v>Cambio en la calidad de suelo, cursos de agua, aire y paisaje</v>
          </cell>
          <cell r="C42" t="str">
            <v>Afectación de flora y/o cultivos, Cambio en la composición del suelo y/o agua, 
Afectación de microfauna del suelo</v>
          </cell>
          <cell r="D42" t="str">
            <v>SIGNIFICATIVO</v>
          </cell>
        </row>
        <row r="43">
          <cell r="A43" t="str">
            <v>Generación de residuos aparatos eléctricos-RAE (Baterías)</v>
          </cell>
          <cell r="B43" t="str">
            <v>Cambio en la calidad de suelo, cursos de agua, aire y paisaje</v>
          </cell>
          <cell r="C43" t="str">
            <v>Afectación de flora y/o cultivos, Cambio en la composición del suelo y/o agua, 
Afectación de microfauna del suelo</v>
          </cell>
          <cell r="D43" t="str">
            <v>SIGNIFICATIVO</v>
          </cell>
        </row>
        <row r="44">
          <cell r="A44" t="str">
            <v>Generación de residuos aparatos eléctricos-RAE (computadoras, teclados, lavadoras, horno microondas, etc.)</v>
          </cell>
          <cell r="B44" t="str">
            <v>Cambio en la calidad de suelo, cursos de agua, aire y paisaje</v>
          </cell>
          <cell r="C44" t="str">
            <v>Afectación de flora y/o cultivos, Cambio en la composición del suelo y/o agua, 
Afectación de microfauna del suelo</v>
          </cell>
          <cell r="D44" t="str">
            <v>SIGNIFICATIVO</v>
          </cell>
        </row>
        <row r="45">
          <cell r="A45" t="str">
            <v>Generación de residuos aparatos eléctricos-RAE (tóner, tintas, impresora, etc.)</v>
          </cell>
          <cell r="B45" t="str">
            <v>Cambio en la calidad de suelo, cursos de agua, aire y paisaje</v>
          </cell>
          <cell r="C45" t="str">
            <v>Afectación de flora y/o cultivos, Cambio en la composición del suelo y/o agua, 
Afectación de microfauna del suelo</v>
          </cell>
          <cell r="D45" t="str">
            <v>SIGNIFICATIVO</v>
          </cell>
        </row>
        <row r="46">
          <cell r="A46" t="str">
            <v>Generación de residuos biocontaminados</v>
          </cell>
          <cell r="B46" t="str">
            <v>Cambio en la calidad de suelo, cursos de agua, aire y paisaje</v>
          </cell>
          <cell r="C46" t="str">
            <v xml:space="preserve">Afectación de flora y/o cultivos
Cambio en la composición del suelo y/o agua
Afectación de microfauna del suelo. 
Multas y/o sanciones por organismos del estado. </v>
          </cell>
          <cell r="D46" t="str">
            <v>SIGNIFICATIVO</v>
          </cell>
        </row>
        <row r="47">
          <cell r="A47" t="str">
            <v>Generación de residuos sólidos no peligrosos</v>
          </cell>
          <cell r="B47" t="str">
            <v>Cambio en la calidad de suelo, cursos de agua, aire y paisaje</v>
          </cell>
          <cell r="C47" t="str">
            <v>Afectación de flora y/o cultivos, Cambio en la composición del suelo y/o agua, 
Afectación de microfauna del suelo</v>
          </cell>
          <cell r="D47" t="str">
            <v>NO SIGNIFICATIVO</v>
          </cell>
        </row>
        <row r="48">
          <cell r="A48" t="str">
            <v>Generación de residuos sólidos no peligrosos (chatarra liviana: pernos de sostenimiento,restos de clavos, alambres, etc.)</v>
          </cell>
          <cell r="B48" t="str">
            <v>Cambio en la calidad de suelo, cursos de agua, aire y paisaje</v>
          </cell>
          <cell r="C48" t="str">
            <v>Afectación de flora y/o cultivos, Cambio en la composición del suelo y/o agua, 
Afectación de microfauna del suelo</v>
          </cell>
          <cell r="D48" t="str">
            <v>NO SIGNIFICATIVO</v>
          </cell>
        </row>
        <row r="49">
          <cell r="A49" t="str">
            <v xml:space="preserve">Generación de residuos sólidos no peligrosos (chatarra pesada: estructuras, campanas, chaquetas, rieles, vigas,etc.) </v>
          </cell>
          <cell r="B49" t="str">
            <v>Cambio en la calidad de suelo, cursos de agua, aire y paisaje</v>
          </cell>
          <cell r="C49" t="str">
            <v>Afectación de flora y/o cultivos, Cambio en la composición del suelo y/o agua, 
Afectación de microfauna del suelo</v>
          </cell>
          <cell r="D49" t="str">
            <v>NO SIGNIFICATIVO</v>
          </cell>
        </row>
        <row r="50">
          <cell r="A50" t="str">
            <v>Generación de residuos sólidos no peligrosos (plástico)</v>
          </cell>
          <cell r="B50" t="str">
            <v>Cambio en la calidad de suelo, cursos de agua, aire y paisaje</v>
          </cell>
          <cell r="C50" t="str">
            <v>Afectación de flora y/o cultivos, Cambio en la composición del suelo y/o agua, 
Afectación de microfauna del suelo</v>
          </cell>
          <cell r="D50" t="str">
            <v>NO SIGNIFICATIVO</v>
          </cell>
        </row>
        <row r="51">
          <cell r="A51" t="str">
            <v>Generación de residuos sólidos no peligrosos (restos de concreto, cemento vencido, residuos de demolición, y otros)</v>
          </cell>
          <cell r="B51" t="str">
            <v>Cambio en la calidad de suelo, cursos de agua, aire y paisaje</v>
          </cell>
          <cell r="C51" t="str">
            <v>Afectación de flora y/o cultivos, Cambio en la composición del suelo y/o agua, 
Afectación de microfauna del suelo</v>
          </cell>
          <cell r="D51" t="str">
            <v>NO SIGNIFICATIVO</v>
          </cell>
        </row>
        <row r="52">
          <cell r="A52" t="str">
            <v>Generación de residuos sólidos no peligrosos (vidrio)</v>
          </cell>
          <cell r="B52" t="str">
            <v>Cambio en la calidad de suelo, cursos de agua, aire y paisaje</v>
          </cell>
          <cell r="C52" t="str">
            <v>Afectación de flora y/o cultivos, Cambio en la composición del suelo y/o agua, 
Afectación de microfauna del suelo</v>
          </cell>
          <cell r="D52" t="str">
            <v>NO SIGNIFICATIVO</v>
          </cell>
        </row>
        <row r="53">
          <cell r="A53" t="str">
            <v>Generación de residuos sólidos no reaprovechables (llantas)</v>
          </cell>
          <cell r="B53" t="str">
            <v>Cambio en la calidad de suelo, cursos de agua, aire y paisaje</v>
          </cell>
          <cell r="C53" t="str">
            <v>Afectación de flora y/o cultivos, Cambio en la composición del suelo y/o agua, 
Afectación de microfauna del suelo</v>
          </cell>
          <cell r="D53" t="str">
            <v>NO SIGNIFICATIVO</v>
          </cell>
        </row>
        <row r="54">
          <cell r="A54" t="str">
            <v>Generación de residuos sólidos peligrosos</v>
          </cell>
          <cell r="B54" t="str">
            <v>Cambio en la calidad de suelo, cursos de agua, aire y paisaje</v>
          </cell>
          <cell r="C54" t="str">
            <v>Afectación de flora y/o cultivos, Cambio en la composición del suelo y/o agua, 
Afectación de microfauna del suelo</v>
          </cell>
          <cell r="D54" t="str">
            <v>SIGNIFICATIVO</v>
          </cell>
        </row>
        <row r="55">
          <cell r="A55" t="str">
            <v>Generación de residuos sólidos peligrosos ( lixiviados)</v>
          </cell>
          <cell r="B55" t="str">
            <v>Cambio en la calidad de suelo, cursos de agua, aire y paisaje</v>
          </cell>
          <cell r="C55" t="str">
            <v>Afectación de flora y/o cultivos, Cambio en la composición del suelo y/o agua, 
Afectación de microfauna del suelo</v>
          </cell>
          <cell r="D55" t="str">
            <v>SIGNIFICATIVO</v>
          </cell>
        </row>
        <row r="56">
          <cell r="A56" t="str">
            <v>Generación de residuos sólidos peligrosos (envases de sustancias químicas, envases de MIBC, big bag, cilindros de cianuro, etc.)</v>
          </cell>
          <cell r="B56" t="str">
            <v>Cambio en la calidad de suelo, cursos de agua, aire y paisaje</v>
          </cell>
          <cell r="C56" t="str">
            <v>Afectación de flora y/o cultivos, Cambio en la composición del suelo y/o agua, 
Afectación de microfauna del suelo</v>
          </cell>
          <cell r="D56" t="str">
            <v>SIGNIFICATIVO</v>
          </cell>
        </row>
        <row r="57">
          <cell r="A57" t="str">
            <v>Generación de residuos sólidos peligrosos (filtros de aceite, filtros de combustible, mangueras hidráulicas)</v>
          </cell>
          <cell r="B57" t="str">
            <v>Cambio en la calidad de suelo, cursos de agua, aire y paisaje</v>
          </cell>
          <cell r="C57" t="str">
            <v>Afectación de flora y/o cultivos, Cambio en la composición del suelo y/o agua, 
Afectación de microfauna del suelo</v>
          </cell>
          <cell r="D57" t="str">
            <v>SIGNIFICATIVO</v>
          </cell>
        </row>
        <row r="58">
          <cell r="A58" t="str">
            <v>Generación de residuos sólidos peligrosos (filtros de aire)</v>
          </cell>
          <cell r="B58" t="str">
            <v>Cambio en la calidad de suelo, cursos de agua, aire y paisaje</v>
          </cell>
          <cell r="C58" t="str">
            <v>Afectación de flora y/o cultivos, Cambio en la composición del suelo y/o agua, 
Afectación de microfauna del suelo</v>
          </cell>
          <cell r="D58" t="str">
            <v>SIGNIFICATIVO</v>
          </cell>
        </row>
        <row r="59">
          <cell r="A59" t="str">
            <v>Generación de residuos sólidos peligrosos (hospitalarios: jeringas, guantes, envases de medicamentos, etc.)</v>
          </cell>
          <cell r="B59" t="str">
            <v>Cambio en la calidad de suelo, cursos de agua, aire y paisaje</v>
          </cell>
          <cell r="C59" t="str">
            <v>Afectación de flora y/o cultivos, Cambio en la composición del suelo y/o agua, 
Afectación de microfauna del suelo</v>
          </cell>
          <cell r="D59" t="str">
            <v>SIGNIFICATIVO</v>
          </cell>
        </row>
        <row r="60">
          <cell r="A60" t="str">
            <v>Generación de residuos sólidos peligrosos (mangas de ventilación)</v>
          </cell>
          <cell r="B60" t="str">
            <v>Cambio en la calidad de suelo, cursos de agua, aire y paisaje</v>
          </cell>
          <cell r="C60" t="str">
            <v>Afectación de flora y/o cultivos, Cambio en la composición del suelo y/o agua, 
Afectación de microfauna del suelo</v>
          </cell>
          <cell r="D60" t="str">
            <v>SIGNIFICATIVO</v>
          </cell>
        </row>
        <row r="61">
          <cell r="A61" t="str">
            <v>Generación de residuos sólidos peligrosos (pintura, aerosoles)</v>
          </cell>
          <cell r="B61" t="str">
            <v>Cambio en la calidad de suelo, cursos de agua, aire y paisaje</v>
          </cell>
          <cell r="C61" t="str">
            <v>Afectación de flora y/o cultivos, Cambio en la composición del suelo y/o agua, 
Afectación de microfauna del suelo</v>
          </cell>
          <cell r="D61" t="str">
            <v>SIGNIFICATIVO</v>
          </cell>
        </row>
        <row r="62">
          <cell r="A62" t="str">
            <v>Generación de residuos sólidos peligrosos (residuos COVID-19: mascarillas, guantes)</v>
          </cell>
          <cell r="B62" t="str">
            <v>Cambio en la calidad de suelo, cursos de agua, aire y paisaje</v>
          </cell>
          <cell r="C62" t="str">
            <v>Afectación de flora y/o cultivos, Cambio en la composición del suelo y/o agua, 
Afectación de microfauna del suelo</v>
          </cell>
          <cell r="D62" t="str">
            <v>SIGNIFICATIVO</v>
          </cell>
        </row>
        <row r="63">
          <cell r="A63" t="str">
            <v>Generación de residuos sólidos peligrosos (residuos de sostenimiento: Sika, acelerantes, etc.)</v>
          </cell>
          <cell r="B63" t="str">
            <v>Cambio en la calidad de suelo, cursos de agua, aire y paisaje</v>
          </cell>
          <cell r="C63" t="str">
            <v>Afectación de flora y/o cultivos, Cambio en la composición del suelo y/o agua, 
Afectación de microfauna del suelo</v>
          </cell>
          <cell r="D63" t="str">
            <v>SIGNIFICATIVO</v>
          </cell>
        </row>
        <row r="64">
          <cell r="A64" t="str">
            <v>Generación de residuos sólidos peligrosos (residuos de voladura: cartón de explosivos, sacos de ANFO, etc.)</v>
          </cell>
          <cell r="B64" t="str">
            <v>Cambio en la calidad de suelo, cursos de agua, aire y paisaje</v>
          </cell>
          <cell r="C64" t="str">
            <v>Afectación de flora y/o cultivos, Cambio en la composición del suelo y/o agua, 
Afectación de microfauna del suelo</v>
          </cell>
          <cell r="D64" t="str">
            <v>SIGNIFICATIVO</v>
          </cell>
        </row>
        <row r="65">
          <cell r="A65" t="str">
            <v>Generación de residuos sólidos peligrosos (residuos impregnado con hidrocarburos)</v>
          </cell>
          <cell r="B65" t="str">
            <v>Cambio en la calidad de suelo, cursos de agua, aire y paisaje</v>
          </cell>
          <cell r="C65" t="str">
            <v>Afectación de flora y/o cultivos, Cambio en la composición del suelo y/o agua, 
Afectación de microfauna del suelo</v>
          </cell>
          <cell r="D65" t="str">
            <v>SIGNIFICATIVO</v>
          </cell>
        </row>
        <row r="66">
          <cell r="A66" t="str">
            <v>Generación de residuos sólidos peligrosos (trapos industriales)</v>
          </cell>
          <cell r="B66" t="str">
            <v>Cambio en la calidad de suelo, cursos de agua, aire y paisaje</v>
          </cell>
          <cell r="C66" t="str">
            <v>Afectación de flora y/o cultivos, Cambio en la composición del suelo y/o agua, 
Afectación de microfauna del suelo</v>
          </cell>
          <cell r="D66" t="str">
            <v>SIGNIFICATIVO</v>
          </cell>
        </row>
        <row r="67">
          <cell r="A67" t="str">
            <v>Generación de Ruido y vibraciones</v>
          </cell>
          <cell r="B67" t="str">
            <v>Alteración del nivel sonoro</v>
          </cell>
          <cell r="C67" t="str">
            <v>Afectación de fauna, 
Afectación a personas externas</v>
          </cell>
          <cell r="D67" t="str">
            <v>SIGNIFICATIVO</v>
          </cell>
        </row>
        <row r="68">
          <cell r="A68" t="str">
            <v>Interacción con Fauna silvestre / hidrobilógicos</v>
          </cell>
          <cell r="B68" t="str">
            <v>Afectación a la fauna silvestre.</v>
          </cell>
          <cell r="C68" t="str">
            <v>Afectación a personas externas
Afectación de flora y/o cultivos
Reducción/Extinción de especies</v>
          </cell>
          <cell r="D68" t="str">
            <v>NO SIGNIFICATIVO</v>
          </cell>
        </row>
        <row r="69">
          <cell r="A69" t="str">
            <v>Potencial derrame de agua con concreto</v>
          </cell>
          <cell r="B69" t="str">
            <v>Cambio en la calidad de cursos de agua y suelo</v>
          </cell>
          <cell r="C6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69" t="str">
            <v>NO SIGNIFICATIVO</v>
          </cell>
        </row>
        <row r="70">
          <cell r="A70" t="str">
            <v>Potencial derrame de agua de contacto</v>
          </cell>
          <cell r="B70" t="str">
            <v>Cambio en la calidad de cursos de agua y suelo</v>
          </cell>
          <cell r="C7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0" t="str">
            <v>NO SIGNIFICATIVO</v>
          </cell>
        </row>
        <row r="71">
          <cell r="A71" t="str">
            <v>Potencial Derrame de agua de proceso</v>
          </cell>
          <cell r="B71" t="str">
            <v>Cambio en la calidad de cursos de agua y suelo</v>
          </cell>
          <cell r="C7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1" t="str">
            <v>SIGNIFICATIVO</v>
          </cell>
        </row>
        <row r="72">
          <cell r="A72" t="str">
            <v>Potencial derrame de agua residual (falla de bombas, falla de válvulas, etc.)</v>
          </cell>
          <cell r="B72" t="str">
            <v>Cambio en la calidad de cursos de agua y suelo</v>
          </cell>
          <cell r="C7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2" t="str">
            <v>NO SIGNIFICATIVO</v>
          </cell>
        </row>
        <row r="73">
          <cell r="A73" t="str">
            <v>Potencial derrame de agua residual (ruptura de tuberías)</v>
          </cell>
          <cell r="B73" t="str">
            <v>Cambio en la calidad de cursos de agua y suelo</v>
          </cell>
          <cell r="C7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3" t="str">
            <v>NO SIGNIFICATIVO</v>
          </cell>
        </row>
        <row r="74">
          <cell r="A74" t="str">
            <v>Potencial derrame de aguas servidas</v>
          </cell>
          <cell r="B74" t="str">
            <v>Cambio en la calidad de cursos de agua y suelo</v>
          </cell>
          <cell r="C7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4" t="str">
            <v>NO SIGNIFICATIVO</v>
          </cell>
        </row>
        <row r="75">
          <cell r="A75" t="str">
            <v>Potencial derrame de concentrado</v>
          </cell>
          <cell r="B75" t="str">
            <v>Cambio en la calidad de cursos de agua y suelo</v>
          </cell>
          <cell r="C7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5" t="str">
            <v>SIGNIFICATIVO</v>
          </cell>
        </row>
        <row r="76">
          <cell r="A76" t="str">
            <v>Potencial derrame de Floculante</v>
          </cell>
          <cell r="B76" t="str">
            <v>Cambio en la calidad de cursos de agua y suelo</v>
          </cell>
          <cell r="C7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6" t="str">
            <v>NO SIGNIFICATIVO</v>
          </cell>
        </row>
        <row r="77">
          <cell r="A77" t="str">
            <v>Potencial derrame de Hidrocarburos</v>
          </cell>
          <cell r="B77" t="str">
            <v>Cambio en la calidad de cursos de agua y suelo</v>
          </cell>
          <cell r="C7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7" t="str">
            <v>SIGNIFICATIVO</v>
          </cell>
        </row>
        <row r="78">
          <cell r="A78" t="str">
            <v>Potencial derrame de Hidrocarburos (diesel, gasolina)</v>
          </cell>
          <cell r="B78" t="str">
            <v>Cambio en la calidad de cursos de agua y suelo</v>
          </cell>
          <cell r="C7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8" t="str">
            <v>SIGNIFICATIVO</v>
          </cell>
        </row>
        <row r="79">
          <cell r="A79" t="str">
            <v>Potencial derrame de insumos químicos (cianuro, xantatos, etc.)</v>
          </cell>
          <cell r="B79" t="str">
            <v>Cambio en la calidad de cursos de agua y suelo</v>
          </cell>
          <cell r="C7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9" t="str">
            <v>SIGNIFICATIVO</v>
          </cell>
        </row>
        <row r="80">
          <cell r="A80" t="str">
            <v>Potencial derrame de insumos químicos (reactivos químicos de laboratorio)</v>
          </cell>
          <cell r="B80" t="str">
            <v>Cambio en la calidad de cursos de agua y suelo</v>
          </cell>
          <cell r="C8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0" t="str">
            <v>SIGNIFICATIVO</v>
          </cell>
        </row>
        <row r="81">
          <cell r="A81" t="str">
            <v>Potencial derrame de lodos</v>
          </cell>
          <cell r="B81" t="str">
            <v>Cambio en la calidad de cursos de agua y suelo</v>
          </cell>
          <cell r="C8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1" t="str">
            <v>SIGNIFICATIVO</v>
          </cell>
        </row>
        <row r="82">
          <cell r="A82" t="str">
            <v>Potencial derrame de lubricantes</v>
          </cell>
          <cell r="B82" t="str">
            <v>Cambio en la calidad de cursos de agua y suelo</v>
          </cell>
          <cell r="C8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2" t="str">
            <v>NO SIGNIFICATIVO</v>
          </cell>
        </row>
        <row r="83">
          <cell r="A83" t="str">
            <v>Potencial derrame de mineral chancado (transporte de mineral)</v>
          </cell>
          <cell r="B83" t="str">
            <v>Cambio en la calidad de cursos de agua y suelo</v>
          </cell>
          <cell r="C8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3" t="str">
            <v>NO SIGNIFICATIVO</v>
          </cell>
        </row>
        <row r="84">
          <cell r="A84" t="str">
            <v>Potencial Derrame de pulpa mineralizada</v>
          </cell>
          <cell r="B84" t="str">
            <v>Cambio en la calidad de cursos de agua y suelo</v>
          </cell>
          <cell r="C8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4" t="str">
            <v>SIGNIFICATIVO</v>
          </cell>
        </row>
        <row r="85">
          <cell r="A85" t="str">
            <v>Potencial derrame de relave</v>
          </cell>
          <cell r="B85" t="str">
            <v>Cambio en la calidad de cursos de agua y suelo</v>
          </cell>
          <cell r="C8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5" t="str">
            <v>SIGNIFICATIVO</v>
          </cell>
        </row>
        <row r="86">
          <cell r="A86" t="str">
            <v>Potencial derrame de relave (colapso de presa de relaves)</v>
          </cell>
          <cell r="B86" t="str">
            <v>Cambio en la calidad de cursos de agua y suelo</v>
          </cell>
          <cell r="C8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6" t="str">
            <v>SIGNIFICATIVO</v>
          </cell>
        </row>
        <row r="87">
          <cell r="A87" t="str">
            <v>Potencial derrame de relave (derrame de pulpa de relave: tratamiento, transporte)</v>
          </cell>
          <cell r="B87" t="str">
            <v>Cambio en la calidad de cursos de agua y suelo</v>
          </cell>
          <cell r="C8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7" t="str">
            <v>SIGNIFICATIVO</v>
          </cell>
        </row>
        <row r="88">
          <cell r="A88" t="str">
            <v>Potencial derrame de relave (manejo inadecuado de la presa de relaves)</v>
          </cell>
          <cell r="B88" t="str">
            <v>Cambio en la calidad de cursos de agua y suelo</v>
          </cell>
          <cell r="C8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8" t="str">
            <v>SIGNIFICATIVO</v>
          </cell>
        </row>
        <row r="89">
          <cell r="A89" t="str">
            <v>Potencial derrame de sustancias químicas peligrosos</v>
          </cell>
          <cell r="B89" t="str">
            <v>Cambio en la calidad de cursos de agua y suelo</v>
          </cell>
          <cell r="C8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9" t="str">
            <v>SIGNIFICATIVO</v>
          </cell>
        </row>
        <row r="90">
          <cell r="A90" t="str">
            <v>Potencial derrame residuos peligroso (grasa)</v>
          </cell>
          <cell r="B90" t="str">
            <v>Cambio en la calidad de cursos de agua y suelo</v>
          </cell>
          <cell r="C9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90" t="str">
            <v>SIGNIFICATIVO</v>
          </cell>
        </row>
        <row r="91">
          <cell r="A91" t="str">
            <v>Potencial fuga de gases refrigerantes</v>
          </cell>
          <cell r="B91" t="str">
            <v>Agotamiento de la capa de Ozono</v>
          </cell>
          <cell r="C91" t="str">
            <v>Debilitación de la Capa de ozono, Cambio climático</v>
          </cell>
          <cell r="D91" t="str">
            <v>SIGNIFICATIVO</v>
          </cell>
        </row>
        <row r="92">
          <cell r="A92" t="str">
            <v>Potencial quema de pastizales</v>
          </cell>
          <cell r="B92" t="str">
            <v>Cambio en la calidad de suelo, cursos de agua, aire, pérdida de biodiversidad y paisaje</v>
          </cell>
          <cell r="C92" t="str">
            <v xml:space="preserve">Afectación de flora y fauna, Cambio en la composición del suelo y/o agua, Afectación de ecosistemas, Afectación de generaciones futuras
Reporte a OEFA por emergencias ambientales. </v>
          </cell>
          <cell r="D92" t="str">
            <v>NO SIGNIFICATIVO</v>
          </cell>
        </row>
        <row r="93">
          <cell r="A93" t="str">
            <v>Resto arqueológicos</v>
          </cell>
          <cell r="B93" t="str">
            <v>Afectación al resto arqueológico</v>
          </cell>
          <cell r="C93" t="str">
            <v>Pérdida del patrimonio cultural</v>
          </cell>
          <cell r="D93" t="str">
            <v>SIGNIFICATIVO</v>
          </cell>
        </row>
        <row r="94">
          <cell r="A94" t="str">
            <v>Uso de suelo</v>
          </cell>
          <cell r="B94" t="str">
            <v>Incumplimiento con el diseño de desbroce
Mezcla de suelo orgánico con material inadecuado.
Alteración topográfica del terreno</v>
          </cell>
          <cell r="C94" t="str">
            <v>Pérdida de suelo orgánico, 
Alteración de medios bióticos (flora y fauna sensible) Afectación de hábitat.
Afectación de flora y/o cultivos.
Afectación a personas externas.</v>
          </cell>
          <cell r="D94" t="str">
            <v>NO SIGNIFICATIVO</v>
          </cell>
        </row>
        <row r="95">
          <cell r="A95" t="str">
            <v>Disturbios sociales directos / indirectos</v>
          </cell>
          <cell r="B95" t="str">
            <v>Agresión física o verbal, vandalismo, robos</v>
          </cell>
          <cell r="C95" t="str">
            <v>Múltiples Fatalidades, Lesiones Graves, Daños a la Propiedad, Detención del proceso productivo</v>
          </cell>
          <cell r="D95"/>
        </row>
        <row r="96">
          <cell r="A96" t="str">
            <v>Encuentro con personas hostiles de comunidades</v>
          </cell>
          <cell r="B96" t="str">
            <v>Agresión física</v>
          </cell>
          <cell r="C96" t="str">
            <v>Lesiones graves</v>
          </cell>
          <cell r="D96"/>
        </row>
        <row r="97">
          <cell r="A97" t="str">
            <v>Encuentro con personas hostiles de comunidades</v>
          </cell>
          <cell r="B97" t="str">
            <v>secuestro de personas, vehículos y equipos de trabajo</v>
          </cell>
          <cell r="C97" t="str">
            <v>Lesiones graves</v>
          </cell>
          <cell r="D97"/>
        </row>
        <row r="98">
          <cell r="A98" t="str">
            <v>Instalación de cabañas, casas, en propiedad de Alpayana</v>
          </cell>
          <cell r="B98" t="str">
            <v>Invasión a la propiedad</v>
          </cell>
          <cell r="C98" t="str">
            <v>Daños a la propiedad y salud de las personas</v>
          </cell>
          <cell r="D98"/>
        </row>
        <row r="99">
          <cell r="A99" t="str">
            <v>Rotura de enmallado</v>
          </cell>
          <cell r="B99" t="str">
            <v>Incursión a la propiedad</v>
          </cell>
          <cell r="C99" t="str">
            <v>Daño a la propiedad</v>
          </cell>
          <cell r="D99"/>
        </row>
        <row r="100">
          <cell r="A100" t="str">
            <v>Incumplimiento de compromisos sociales y ambientales</v>
          </cell>
          <cell r="B100" t="str">
            <v>Reclamos por indemnización</v>
          </cell>
          <cell r="C100" t="str">
            <v>Bloqueo de vías y accesos</v>
          </cell>
          <cell r="D100"/>
        </row>
        <row r="101">
          <cell r="A101"/>
          <cell r="B101"/>
          <cell r="C101"/>
          <cell r="D101"/>
        </row>
        <row r="102">
          <cell r="A102" t="str">
            <v>*************     SALUD        ***************</v>
          </cell>
          <cell r="B102"/>
          <cell r="C102"/>
          <cell r="D102"/>
        </row>
        <row r="103">
          <cell r="A103" t="str">
            <v>Transtorno psicosocial por enefermedades en pandemia (virus Sars-cov 2)</v>
          </cell>
          <cell r="B103" t="str">
            <v>Doble Presencia
Alteración Emocional (Miedo)
Inseguridad Laboral
Estigmatización
Sobrecarga de trabajo (horas de trabajo) 
Victimización , acoso (bullying)</v>
          </cell>
          <cell r="C103" t="str">
            <v>Estrés
Fatiga
Ansiedad
Irritabilidad
Depresión</v>
          </cell>
          <cell r="D103"/>
        </row>
        <row r="104">
          <cell r="A104" t="str">
            <v>Sobrecarga de trabajo / Trabajos prolongados</v>
          </cell>
          <cell r="B104" t="str">
            <v>Psicosocial</v>
          </cell>
          <cell r="C104" t="str">
            <v>Estrés, depresion, Bourn out, Mobbing, fatiga y somnolencia, falta de concentración</v>
          </cell>
          <cell r="D104"/>
        </row>
        <row r="105">
          <cell r="A105" t="str">
            <v>Agotamiento Mental</v>
          </cell>
          <cell r="B105" t="str">
            <v xml:space="preserve">Fatiga mental, sobre esfuerzo mental
</v>
          </cell>
          <cell r="C105" t="str">
            <v xml:space="preserve">Carga mental, estrés Laboral, bajo rendimiento, problemas cardiovasculares y neurologicos, somnolencia.
</v>
          </cell>
          <cell r="D105"/>
        </row>
        <row r="106">
          <cell r="A106" t="str">
            <v>Agotamiento Visual</v>
          </cell>
          <cell r="B106" t="str">
            <v>Fatiga Visual, sobre esfuerzo Visual</v>
          </cell>
          <cell r="C106" t="str">
            <v>Agotamiento visual, Irritación conjuntival, ametropÍa, cefalea.</v>
          </cell>
          <cell r="D106"/>
        </row>
        <row r="107">
          <cell r="A107" t="str">
            <v>Hostigamiento Laboral</v>
          </cell>
          <cell r="B107" t="str">
            <v>Psicosocial</v>
          </cell>
          <cell r="C107" t="str">
            <v>Estrés, depresión, ausentismo laboral, ansiedad, conducta agresiva o violenta, bullyng, burn out</v>
          </cell>
          <cell r="D107"/>
        </row>
        <row r="108">
          <cell r="A108" t="str">
            <v>Acoso Sexual</v>
          </cell>
          <cell r="B108" t="str">
            <v>Psicosocial</v>
          </cell>
          <cell r="C108" t="str">
            <v>Depresion, ansiedad, disfunsión social, ausentismo</v>
          </cell>
          <cell r="D108"/>
        </row>
        <row r="109">
          <cell r="A109" t="str">
            <v>Monotonía Laboral</v>
          </cell>
          <cell r="B109" t="str">
            <v>Trabajo repetitivos</v>
          </cell>
          <cell r="C109" t="str">
            <v>Estrés, fatiga en el trabajo, cefaleas.</v>
          </cell>
          <cell r="D109"/>
        </row>
        <row r="110">
          <cell r="A110" t="str">
            <v>Material particulado (Polvo)</v>
          </cell>
          <cell r="B110" t="str">
            <v>Inhalación o exposición a</v>
          </cell>
          <cell r="C110" t="str">
            <v>Neumoconiosis</v>
          </cell>
          <cell r="D110"/>
        </row>
        <row r="111">
          <cell r="A111" t="str">
            <v>Material particulado (Plomo)</v>
          </cell>
          <cell r="B111" t="str">
            <v>Inhalación o exposición a plomo y sus derivados</v>
          </cell>
          <cell r="C111" t="str">
            <v>Irritación en la piel, ojos y tracto respiratorio. Afecta hígado y riñones. Daña los tejidos</v>
          </cell>
          <cell r="D111"/>
        </row>
        <row r="112">
          <cell r="A112" t="str">
            <v>Material particulado (Silice cristalina)</v>
          </cell>
          <cell r="B112" t="str">
            <v>Inhalación o exposición a silice cristalina</v>
          </cell>
          <cell r="C112" t="str">
            <v>Silicosis</v>
          </cell>
          <cell r="D112"/>
        </row>
        <row r="113">
          <cell r="A113" t="str">
            <v>Material particulado (Asbesto / Amianto)</v>
          </cell>
          <cell r="B113" t="str">
            <v>Exposición asbesto / Amianto</v>
          </cell>
          <cell r="C113" t="str">
            <v>Asbestosis</v>
          </cell>
          <cell r="D113"/>
        </row>
        <row r="114">
          <cell r="A114" t="str">
            <v>Sustancias o productos químicos</v>
          </cell>
          <cell r="B114" t="str">
            <v>Contacto con sustancias quimicas</v>
          </cell>
          <cell r="C114" t="str">
            <v>Dermatitis, Quemadura Química, queratitis, intoxicación</v>
          </cell>
          <cell r="D114"/>
        </row>
        <row r="115">
          <cell r="A115" t="str">
            <v>Gases de combustión</v>
          </cell>
          <cell r="B115" t="str">
            <v xml:space="preserve">Exposición o inhalación de gases de  combustión 
</v>
          </cell>
          <cell r="C115" t="str">
            <v>Enfermedades respiratorias
Irritacion de las vias respiratorias, irritación conjuntival, desmayo</v>
          </cell>
          <cell r="D115"/>
        </row>
        <row r="116">
          <cell r="A116" t="str">
            <v>Gases tóxicos</v>
          </cell>
          <cell r="B116" t="str">
            <v xml:space="preserve">Exposición o inhalación de gases toxicos
</v>
          </cell>
          <cell r="C116" t="str">
            <v>Intoxicacón, irritación vias respiratorias, naúseas, desmayos fatalidad.</v>
          </cell>
          <cell r="D116"/>
        </row>
        <row r="117">
          <cell r="A117" t="str">
            <v>Humos metálicos (soldaduras y fundición)</v>
          </cell>
          <cell r="B117" t="str">
            <v>Inhalación o exposición a</v>
          </cell>
          <cell r="C117" t="str">
            <v>Neumoconiosis, Asfixia, Alergias, neuropatias, hepatotoxicidad, nefratoxicidad, carcinoma.</v>
          </cell>
          <cell r="D117"/>
        </row>
        <row r="118">
          <cell r="A118" t="str">
            <v>Condiciones ergonómicas inadecuadas</v>
          </cell>
          <cell r="B118" t="str">
            <v>Posturas inadecuadas / sobre esfuerzos durante la labor</v>
          </cell>
          <cell r="C118" t="str">
            <v>Lumbalgias, dorsalgías, inflamación de tendones, Mialgias, Dolor de cuello en región cervical, Síndrome de Túnel Carpiano, Tensión muscular</v>
          </cell>
          <cell r="D118"/>
        </row>
        <row r="119">
          <cell r="A119" t="str">
            <v>Ergonómicos, sobre esfuerzo de levantamiento de objetos pesado</v>
          </cell>
          <cell r="B119" t="str">
            <v>Manipulación manual de cargas</v>
          </cell>
          <cell r="C119" t="str">
            <v>Lumbalgia, cervicalgias, dorsalgias, hernias</v>
          </cell>
          <cell r="D119"/>
        </row>
        <row r="120">
          <cell r="A120" t="str">
            <v>Ergonómicos, Espacios de trabajo</v>
          </cell>
          <cell r="B120" t="str">
            <v>Posturas forzadas</v>
          </cell>
          <cell r="C120" t="str">
            <v>Transtornos musculoesqueleticos</v>
          </cell>
          <cell r="D120"/>
        </row>
        <row r="121">
          <cell r="A121" t="str">
            <v>Bipedestación prolongada (Permanecer de pie prolongado)</v>
          </cell>
          <cell r="B121" t="str">
            <v>Problemas en las articulaciones de la columna, caderas, rodillas y pies</v>
          </cell>
          <cell r="C121" t="str">
            <v>transtornos osteo musculares, ligamentos , articulaciones, tendones y varices</v>
          </cell>
          <cell r="D121"/>
        </row>
        <row r="122">
          <cell r="A122" t="str">
            <v>Movimientos repetitivos</v>
          </cell>
          <cell r="B122" t="str">
            <v>Movimientos repetitivos  prolongados</v>
          </cell>
          <cell r="C122" t="str">
            <v>Lesiones osteoarticulares, lumbalgia, escoliosis, golpes y contusiones</v>
          </cell>
        </row>
        <row r="123">
          <cell r="A123" t="str">
            <v>Ruido Ocupacional</v>
          </cell>
          <cell r="B123" t="str">
            <v>Exposición a ruido continuo o de impacto por encima de LMP</v>
          </cell>
          <cell r="C123" t="str">
            <v>Hipoacucia, sordera profesional, trauma acústico</v>
          </cell>
          <cell r="D123"/>
        </row>
        <row r="124">
          <cell r="A124" t="str">
            <v>Iluminación deficiente o inadecuada</v>
          </cell>
          <cell r="B124" t="str">
            <v>Exposición a iluminación alta / baja</v>
          </cell>
          <cell r="C124" t="str">
            <v>Fatiga Visual, Cefaléas, Vértigos, bajo rendimiento laboral</v>
          </cell>
          <cell r="D124"/>
        </row>
        <row r="125">
          <cell r="A125" t="str">
            <v>Vibración cuerpo entero</v>
          </cell>
          <cell r="B125" t="str">
            <v>Exposición a la vibración  de cuerpo entero</v>
          </cell>
          <cell r="C125" t="str">
            <v xml:space="preserve"> Discopatías de columna, transtronos osteomusculares y articulares.</v>
          </cell>
          <cell r="D125"/>
        </row>
        <row r="126">
          <cell r="A126" t="str">
            <v>Vibración Mano brazo</v>
          </cell>
          <cell r="B126" t="str">
            <v>Exposición a la vibración  de mano brazo</v>
          </cell>
          <cell r="C126" t="str">
            <v xml:space="preserve"> Alteraciones osteoarticulares, neuropatias, afectación vascular.</v>
          </cell>
          <cell r="D126"/>
        </row>
        <row r="127">
          <cell r="A127" t="str">
            <v>Disconfort Térmico</v>
          </cell>
          <cell r="B127" t="str">
            <v>Exposición a condiciones climáticas , trabajo nocturno, trabajos a la interperie</v>
          </cell>
          <cell r="C127" t="str">
            <v>Deshidratación, cansancio
Desmayo, nauseas, cefaléas, calambres.</v>
          </cell>
          <cell r="D127"/>
        </row>
        <row r="128">
          <cell r="A128" t="str">
            <v>Temperaturas extremas</v>
          </cell>
          <cell r="B128" t="str">
            <v>Estrés Térmico por calor o frío</v>
          </cell>
          <cell r="C128" t="str">
            <v>Deshidratación, hipertermia, hipotermia</v>
          </cell>
          <cell r="D128"/>
        </row>
        <row r="129">
          <cell r="A129" t="str">
            <v>Condiciones adversas de clima (Temperatura, viento, humedad)</v>
          </cell>
          <cell r="B129" t="str">
            <v>variación térmica</v>
          </cell>
          <cell r="C129" t="str">
            <v>Enfermedades respiratorias, osteomusculares.</v>
          </cell>
          <cell r="D129"/>
        </row>
        <row r="130">
          <cell r="A130" t="str">
            <v>Radiación solar</v>
          </cell>
          <cell r="B130" t="str">
            <v>Exposición a Radiación UV</v>
          </cell>
          <cell r="C130" t="str">
            <v>Cáncer a la Piel, Deshidratación, Insolación, desmayo.</v>
          </cell>
        </row>
        <row r="131">
          <cell r="A131" t="str">
            <v>Radiación no ionizante (electromagnética)</v>
          </cell>
          <cell r="B131" t="str">
            <v>Operación equipos eléctricos</v>
          </cell>
          <cell r="C131" t="str">
            <v>Lipoatrofia semicircular.</v>
          </cell>
          <cell r="D131"/>
        </row>
        <row r="132">
          <cell r="A132" t="str">
            <v>Destello de soldadura (Radiación no ionizante)</v>
          </cell>
          <cell r="B132" t="str">
            <v>Exposición Directa a Radiación</v>
          </cell>
          <cell r="C132" t="str">
            <v xml:space="preserve">Quemaduras de retina, fotoconjuntivitis, cataratas, </v>
          </cell>
          <cell r="D132"/>
        </row>
        <row r="133">
          <cell r="A133" t="str">
            <v>Radiación ionizante (elementos radioactivos)</v>
          </cell>
          <cell r="B133" t="str">
            <v>Exposición directa a</v>
          </cell>
          <cell r="C133" t="str">
            <v>Daños a los tejidos del cuerpo, alopesia, naúseas, cáncer, esterilidad</v>
          </cell>
          <cell r="D133"/>
        </row>
        <row r="134">
          <cell r="A134" t="str">
            <v>Residuos sólidos peligrosos (Hospital / Laboratorios / Planta / Mantenimiento)</v>
          </cell>
          <cell r="B134" t="str">
            <v>Exposición a, contacto con</v>
          </cell>
          <cell r="C134" t="str">
            <v>Intoxicaciones, Quemaduras, enfermedades infectocontagiosas, fatalidad</v>
          </cell>
          <cell r="D134"/>
        </row>
        <row r="135">
          <cell r="A135" t="str">
            <v>Alimentos en mal estado o vencidos</v>
          </cell>
          <cell r="B135" t="str">
            <v>Ingesta de alimentos en mal estado o vencidos</v>
          </cell>
          <cell r="C135" t="str">
            <v>Infecciones gastrointestinales, Intoxicaciones</v>
          </cell>
          <cell r="D135"/>
        </row>
        <row r="136">
          <cell r="A136" t="str">
            <v>Agentes biológicos patógenos  corporales</v>
          </cell>
          <cell r="B136" t="str">
            <v>Contacto con secreciones</v>
          </cell>
          <cell r="C136" t="str">
            <v>Infecciones cronicas</v>
          </cell>
          <cell r="D136"/>
        </row>
        <row r="137">
          <cell r="A137" t="str">
            <v>Agentes biológicos ambientales (virus, levaduras,  bacterias)</v>
          </cell>
          <cell r="B137" t="str">
            <v>Exposición a agentes biológicos patógenos</v>
          </cell>
          <cell r="C137" t="str">
            <v>Infecciones</v>
          </cell>
          <cell r="D137"/>
        </row>
        <row r="138">
          <cell r="A138" t="str">
            <v>Agentes infecciosos
(SARS-Cov-2 )</v>
          </cell>
          <cell r="B138" t="str">
            <v>Exposición o contacto con agentes infecciósos</v>
          </cell>
          <cell r="C138" t="str">
            <v>Infección , fatalidad</v>
          </cell>
          <cell r="D138"/>
        </row>
        <row r="139">
          <cell r="A139"/>
          <cell r="B139"/>
          <cell r="C139"/>
          <cell r="D139"/>
        </row>
        <row r="140">
          <cell r="A140" t="str">
            <v>**************        SEGURIDAD       **********************</v>
          </cell>
          <cell r="B140"/>
          <cell r="C140"/>
          <cell r="D140"/>
        </row>
        <row r="141">
          <cell r="A141" t="str">
            <v xml:space="preserve"> Rocas o material suelto</v>
          </cell>
          <cell r="B141" t="str">
            <v>Caída o deslizamiento de</v>
          </cell>
          <cell r="C141" t="str">
            <v>Fatalidad (Atrapamiento por material), asfixia, daño a la propiedad, detención del proceso productivo.</v>
          </cell>
          <cell r="D141"/>
        </row>
        <row r="142">
          <cell r="A142" t="str">
            <v xml:space="preserve"> Trabajos en espacio confinado</v>
          </cell>
          <cell r="B142" t="str">
            <v>Trabajos en, exposición a gases, líquidos y temperaturas altas, ventilación insuficiente</v>
          </cell>
          <cell r="C142" t="str">
            <v>Fatalidad, asfixia, caídas, sofocación, explosión</v>
          </cell>
          <cell r="D142"/>
        </row>
        <row r="143">
          <cell r="A143" t="str">
            <v>Accesorios de voladura</v>
          </cell>
          <cell r="B143" t="str">
            <v>Iniciación de explosión</v>
          </cell>
          <cell r="C143" t="str">
            <v>Lesiones Graves por explosión, Fatalidad</v>
          </cell>
          <cell r="D143"/>
        </row>
        <row r="144">
          <cell r="A144" t="str">
            <v>Amago de incendio por corto circuito</v>
          </cell>
          <cell r="B144" t="str">
            <v>Quemaduras, daño material</v>
          </cell>
          <cell r="C144" t="str">
            <v>Lesiones/ asfixia/ fatalidad</v>
          </cell>
          <cell r="D144"/>
        </row>
        <row r="145">
          <cell r="A145" t="str">
            <v xml:space="preserve">Animales salvajes/ Insectos </v>
          </cell>
          <cell r="B145" t="str">
            <v>Ataque / Mordedura / Picadura de</v>
          </cell>
          <cell r="C145" t="str">
            <v>Fatalidad, Infecciones, Intoxicación</v>
          </cell>
          <cell r="D145"/>
        </row>
        <row r="146">
          <cell r="A146" t="str">
            <v>Apilamiento de Materiales y Cargas</v>
          </cell>
          <cell r="B146" t="str">
            <v>Desplome de materiales u objetos</v>
          </cell>
          <cell r="C146" t="str">
            <v>Fatalidad, incapacidad total, lesiones graves, lesiones leves, daño a la propiedad</v>
          </cell>
          <cell r="D146"/>
        </row>
        <row r="147">
          <cell r="A147" t="str">
            <v>Arco eléctrico</v>
          </cell>
          <cell r="B147" t="str">
            <v>Exposición a arco eléctrico</v>
          </cell>
          <cell r="C147" t="str">
            <v>Fatalidad, Quemaduras 1ero, 2do y 3er grado</v>
          </cell>
          <cell r="D147"/>
        </row>
        <row r="148">
          <cell r="A148" t="str">
            <v>Armas de fuego</v>
          </cell>
          <cell r="B148" t="str">
            <v>Explosión, Disparo fortuito</v>
          </cell>
          <cell r="C148" t="str">
            <v>Fatalidad, Lesión Grave</v>
          </cell>
          <cell r="D148"/>
        </row>
        <row r="149">
          <cell r="A149" t="str">
            <v>Barreras inadecuadas de RH</v>
          </cell>
          <cell r="B149" t="str">
            <v>Colapso/inundacion</v>
          </cell>
          <cell r="C149" t="str">
            <v>Lesiones Graves por explosión, Fatalidad</v>
          </cell>
          <cell r="D149"/>
        </row>
        <row r="150">
          <cell r="A150" t="str">
            <v>Carga / descarga de materiales en plataformas</v>
          </cell>
          <cell r="B150" t="str">
            <v>Caída de objetos, caída de personas, vuelco de equipo (material pesado)</v>
          </cell>
          <cell r="C150" t="str">
            <v>Aplastamiento, Atrapamiento (miembros superiores o inferiores), Daño a la propiedad</v>
          </cell>
          <cell r="D150"/>
        </row>
        <row r="151">
          <cell r="A151" t="str">
            <v>Carga suspendida en Izaje</v>
          </cell>
          <cell r="B151" t="str">
            <v>Caída de objetos</v>
          </cell>
          <cell r="C151" t="str">
            <v>Fatalidad (Aplastamiento), Lesiones Graves, Daño a la Propiedad</v>
          </cell>
          <cell r="D151"/>
        </row>
        <row r="152">
          <cell r="A152" t="str">
            <v>Cargas suspendidas</v>
          </cell>
          <cell r="B152" t="str">
            <v>Caída de cargas suspendidas</v>
          </cell>
          <cell r="C152" t="str">
            <v>Fatalidad (Aplastamiento), Lesiones Graves, Daño a la Propiedad</v>
          </cell>
          <cell r="D152"/>
        </row>
        <row r="153">
          <cell r="A153" t="str">
            <v>Colocación y/o retiro de conservadores y bandejas gastronómicas</v>
          </cell>
          <cell r="B153" t="str">
            <v>Atrapamiento por o entre las bandejas o conservadores</v>
          </cell>
          <cell r="C153" t="str">
            <v>Golpe, cortes, raspones</v>
          </cell>
          <cell r="D153"/>
        </row>
        <row r="154">
          <cell r="A154" t="str">
            <v>Condiciones climáticas adversas (tormenta, lluvia intensa, granizada, neblina, nevada)</v>
          </cell>
          <cell r="B154" t="str">
            <v>Descargas eléctricas, Inundaciones, Deslizamientos de material, baja visibilidad, superficies resbalosas</v>
          </cell>
          <cell r="C154" t="str">
            <v xml:space="preserve">Fatalidad, Incapacidad total, lesiones graves, lesiones leves, Daño a la propiedad, Detención del proceso productivo. </v>
          </cell>
          <cell r="D154"/>
        </row>
        <row r="155">
          <cell r="A155" t="str">
            <v>Delincuencia</v>
          </cell>
          <cell r="B155" t="str">
            <v>Secuestro / Robos / Vandalismo</v>
          </cell>
          <cell r="C155" t="str">
            <v>Múltiples Fatalidades, Lesiones Graves, Daños a la Propiedad</v>
          </cell>
          <cell r="D155"/>
        </row>
        <row r="156">
          <cell r="A156" t="str">
            <v>Diques de agua / Presas de Relaves / Pozas de raffinato o PLS</v>
          </cell>
          <cell r="B156" t="str">
            <v>Caída a, colapso de</v>
          </cell>
          <cell r="C156" t="str">
            <v>Ahogamiento, Intoxicación, Daño a la propiedad, Detención del proceso productivo</v>
          </cell>
          <cell r="D156"/>
        </row>
        <row r="157">
          <cell r="A157" t="str">
            <v>Disturbios sociales directos / indirectos</v>
          </cell>
          <cell r="B157" t="str">
            <v>Agresión física o verbal, vandalismo, robos</v>
          </cell>
          <cell r="C157" t="str">
            <v>Múltiples Fatalidades, Lesiones Graves, Daños a la Propiedad, Detención del proceso productivo</v>
          </cell>
          <cell r="D157"/>
        </row>
        <row r="158">
          <cell r="A158" t="str">
            <v>Efectos adversos de voladura en superficie</v>
          </cell>
          <cell r="B158" t="str">
            <v>Caída, colapso de taludes, infraestructura, procesos</v>
          </cell>
          <cell r="C158" t="str">
            <v>Daños a propiedades de la unidad minera y  de la comunidad</v>
          </cell>
          <cell r="D158"/>
        </row>
        <row r="159">
          <cell r="A159" t="str">
            <v>Encuentro con personas hostiles de comunidades</v>
          </cell>
          <cell r="B159" t="str">
            <v>Agresión física
secuestro de personas, vehículos y equipos de trabajo</v>
          </cell>
          <cell r="C159" t="str">
            <v>Lesiones graves</v>
          </cell>
          <cell r="D159"/>
        </row>
        <row r="160">
          <cell r="A160" t="str">
            <v>Energía residual (neumática, eléctrica, hidráulica, estática)</v>
          </cell>
          <cell r="B160" t="str">
            <v>Exposición y/o contacto con energía residual, Aplastamientos, Incendios</v>
          </cell>
          <cell r="C160" t="str">
            <v>Fatalidad, Lesiones Graves, Shock Eléctrico</v>
          </cell>
          <cell r="D160"/>
        </row>
        <row r="161">
          <cell r="A161" t="str">
            <v>Equipos y/o Superficies con alta / baja temperatura (objeto caliente)</v>
          </cell>
          <cell r="B161" t="str">
            <v>Contacto con</v>
          </cell>
          <cell r="C161" t="str">
            <v xml:space="preserve">Quemadura, Lesion Leve, Lesion Grave. </v>
          </cell>
          <cell r="D161"/>
        </row>
        <row r="162">
          <cell r="A162" t="str">
            <v>Espacio confinado</v>
          </cell>
          <cell r="B162" t="str">
            <v>Trabajos en, exposición a gases o líquidos, ventilación insuficiente</v>
          </cell>
          <cell r="C162" t="str">
            <v>Fatalidad, asfixia, caídas, sofocación, explosión</v>
          </cell>
          <cell r="D162"/>
        </row>
        <row r="163">
          <cell r="A163" t="str">
            <v>Espacios reducidos</v>
          </cell>
          <cell r="B163" t="str">
            <v>Contacto con persona y/o equipo móvil</v>
          </cell>
          <cell r="C163" t="str">
            <v>Fatalidad, Golpes, caídas entre personal de trabajo de la misma área</v>
          </cell>
          <cell r="D163"/>
        </row>
        <row r="164">
          <cell r="A164" t="str">
            <v>Esquirlas de la Soldadura, corte, esmerilado</v>
          </cell>
          <cell r="B164" t="str">
            <v>Contacto con</v>
          </cell>
          <cell r="C164" t="str">
            <v>Quemaduras, Cortes, lesiones leves</v>
          </cell>
          <cell r="D164"/>
        </row>
        <row r="165">
          <cell r="A165" t="str">
            <v>Excavación</v>
          </cell>
          <cell r="B165" t="str">
            <v>Caída de personas, Deslizamiento de material</v>
          </cell>
          <cell r="C165" t="str">
            <v>Fatalidad (Atrapamiento por material), asfixia</v>
          </cell>
          <cell r="D165"/>
        </row>
        <row r="166">
          <cell r="A166" t="str">
            <v>Excesivo apilamiento de la carga del rimado en el pie RB</v>
          </cell>
          <cell r="B166" t="str">
            <v>Atoro de carga al interior del RB</v>
          </cell>
          <cell r="C166" t="str">
            <v>Perdida en el proceso</v>
          </cell>
          <cell r="D166"/>
        </row>
        <row r="167">
          <cell r="A167" t="str">
            <v>Exposicion a delincuencia y manifestaciones sindicales</v>
          </cell>
          <cell r="B167" t="str">
            <v>Agresion</v>
          </cell>
          <cell r="C167" t="str">
            <v>Lesiones</v>
          </cell>
          <cell r="D167"/>
        </row>
        <row r="168">
          <cell r="A168" t="str">
            <v>Falta de orden y limpieza</v>
          </cell>
          <cell r="B168" t="str">
            <v>Caida al mismo nivel</v>
          </cell>
          <cell r="C168" t="str">
            <v>Fractura/Heridas / Excoriaciones / Rasguños</v>
          </cell>
          <cell r="D168"/>
        </row>
        <row r="169">
          <cell r="A169" t="str">
            <v>Falta de señalización del area de trabajo (diarios)</v>
          </cell>
          <cell r="B169" t="str">
            <v>Exposición a áreas de peligro</v>
          </cell>
          <cell r="C169" t="str">
            <v>Lesiones Graves y/o Fatalidad, Daños a la propiedad</v>
          </cell>
          <cell r="D169"/>
        </row>
        <row r="170">
          <cell r="A170" t="str">
            <v>Falta de señalización en instalaciones</v>
          </cell>
          <cell r="B170" t="str">
            <v>Exposición a áreas de peligro</v>
          </cell>
          <cell r="C170" t="str">
            <v>Lesiones Graves y/o Fatalidad, Daños a la propiedad</v>
          </cell>
          <cell r="D170"/>
        </row>
        <row r="171">
          <cell r="A171" t="str">
            <v>Falta de señalización en vías</v>
          </cell>
          <cell r="B171" t="str">
            <v>Colisiones, Volcaduras, Despistes</v>
          </cell>
          <cell r="C171" t="str">
            <v>Fatalidad, incapacidad total, lesiones graves, lesiones leves</v>
          </cell>
          <cell r="D171"/>
        </row>
        <row r="172">
          <cell r="A172" t="str">
            <v>Fuente de energía neumática, eléctrica, mecánica, hidráulica, estática y cinética.</v>
          </cell>
          <cell r="B172" t="str">
            <v>Exposición y/o Contacto con</v>
          </cell>
          <cell r="C172" t="str">
            <v>Fatalidad, Shock eléctrico, Lesiones Graves, Amputaciones, Lesiones leves</v>
          </cell>
          <cell r="D172"/>
        </row>
        <row r="173">
          <cell r="A173" t="str">
            <v>Fuga de gas propano</v>
          </cell>
          <cell r="B173" t="str">
            <v xml:space="preserve">Inhalacion de gas </v>
          </cell>
          <cell r="C173" t="str">
            <v>Intoxicación, alergias, desmayos</v>
          </cell>
          <cell r="D173"/>
        </row>
        <row r="174">
          <cell r="A174" t="str">
            <v>Herramientas o maquinas sin guarda</v>
          </cell>
          <cell r="B174" t="str">
            <v>Atrapamiento/ Contacto con herramientas o maquinas sin guarda</v>
          </cell>
          <cell r="C174" t="str">
            <v>Heridas/Amputación/Contusión/Fractura/Muerte</v>
          </cell>
          <cell r="D174"/>
        </row>
        <row r="175">
          <cell r="A175" t="str">
            <v>Incendio</v>
          </cell>
          <cell r="B175" t="str">
            <v>Exposición al fuego</v>
          </cell>
          <cell r="C175" t="str">
            <v>Fatalidad, Lesión Grave, Daños a la propiedad</v>
          </cell>
          <cell r="D175"/>
        </row>
        <row r="176">
          <cell r="A176" t="str">
            <v>Incumplimiento de compromisos sociales y ambientales</v>
          </cell>
          <cell r="B176" t="str">
            <v>Firma de acuerdos sociales</v>
          </cell>
          <cell r="C176" t="str">
            <v>Campaña mediática negativa</v>
          </cell>
          <cell r="D176"/>
        </row>
        <row r="177">
          <cell r="A177" t="str">
            <v>Incumplimiento del proc. Orden y Limpieza</v>
          </cell>
          <cell r="B177" t="str">
            <v>Falta de orden y limpieza</v>
          </cell>
          <cell r="C177" t="str">
            <v>Caídas, golpes, tropezones, Incendios (amagos)</v>
          </cell>
          <cell r="D177"/>
        </row>
        <row r="178">
          <cell r="A178" t="str">
            <v>Inestabilidad de cargas suspendidas</v>
          </cell>
          <cell r="B178" t="str">
            <v>Caída de cargas suspendidas</v>
          </cell>
          <cell r="C178" t="str">
            <v>Fatalidad (Aplastamiento), Lesiones Graves, Daño a la Propiedad</v>
          </cell>
          <cell r="D178"/>
        </row>
        <row r="179">
          <cell r="A179" t="str">
            <v>Inestabilidad de Izaje de cargas</v>
          </cell>
          <cell r="B179" t="str">
            <v>Exposición a la linea de fuego</v>
          </cell>
          <cell r="C179" t="str">
            <v>Lesiones graves, Fatalidad</v>
          </cell>
          <cell r="D179"/>
        </row>
        <row r="180">
          <cell r="A180" t="str">
            <v>Inestabilidad de Macizo Rocoso</v>
          </cell>
          <cell r="B180" t="str">
            <v>Caída de roca</v>
          </cell>
          <cell r="C180" t="str">
            <v>Fatalidad (Atrapamiento por material), asfixia, daño a la propiedad, detención del proceso productivo.</v>
          </cell>
          <cell r="D180"/>
        </row>
        <row r="181">
          <cell r="A181" t="str">
            <v>Instalaciones accesorios eléctricos defectuosos</v>
          </cell>
          <cell r="B181" t="str">
            <v xml:space="preserve">Contacto Eléctrico </v>
          </cell>
          <cell r="C181" t="str">
            <v>Fatalidades, Electrocución, quemaduras</v>
          </cell>
          <cell r="D181"/>
        </row>
        <row r="182">
          <cell r="A182" t="str">
            <v>Izaje de personal con manlift/ canastilla</v>
          </cell>
          <cell r="B182" t="str">
            <v>Caídas a distinto nivel</v>
          </cell>
          <cell r="C182" t="str">
            <v>Contusión/Fractura/Muerte</v>
          </cell>
          <cell r="D182"/>
        </row>
        <row r="183">
          <cell r="A183" t="str">
            <v>Líneas eléctricas/Puntos energizados en Baja Tensión.</v>
          </cell>
          <cell r="B183" t="str">
            <v>Descarga/Contacto con energía eléctrica en baja tensión</v>
          </cell>
          <cell r="C183" t="str">
            <v>Quemadura/Amputación/ Muerte</v>
          </cell>
          <cell r="D183"/>
        </row>
        <row r="184">
          <cell r="A184" t="str">
            <v>Líneas eléctricas/Puntos energizados en Media Tensión.</v>
          </cell>
          <cell r="B184" t="str">
            <v>Descarga/ Contacto con energía eléctrica en media tensión</v>
          </cell>
          <cell r="C184" t="str">
            <v>Quemadura/Amputación/ Muerte</v>
          </cell>
          <cell r="D184"/>
        </row>
        <row r="185">
          <cell r="A185" t="str">
            <v>Liquidos calientes</v>
          </cell>
          <cell r="B185" t="str">
            <v>Exposicion y/o contacto con líquidos calientes</v>
          </cell>
          <cell r="C185" t="str">
            <v>Quemaduras de primer,segundo grado y tercer grado</v>
          </cell>
          <cell r="D185"/>
        </row>
        <row r="186">
          <cell r="A186" t="str">
            <v>Manipulacion de Accesorios de voladura</v>
          </cell>
          <cell r="B186" t="str">
            <v>Iniciación de explosión</v>
          </cell>
          <cell r="C186" t="str">
            <v>Lesiones Graves por explosión, Fatalidad</v>
          </cell>
          <cell r="D186"/>
        </row>
        <row r="187">
          <cell r="A187" t="str">
            <v>Manipulacion de aceites / grasas</v>
          </cell>
          <cell r="B187" t="str">
            <v>Salpicadura de, Derrame</v>
          </cell>
          <cell r="C187" t="str">
            <v>Afeccion ocular intoxicacion a la piel, contaminacion agua-suelo.</v>
          </cell>
          <cell r="D187"/>
        </row>
        <row r="188">
          <cell r="A188" t="str">
            <v>Manipulación de balones de gas propano</v>
          </cell>
          <cell r="B188" t="str">
            <v>Fuga de gas, Exposicion y/o contacto al medio ambiente</v>
          </cell>
          <cell r="C188" t="str">
            <v>Explosión, fuga de gas, corrosión</v>
          </cell>
          <cell r="D188"/>
        </row>
        <row r="189">
          <cell r="A189" t="str">
            <v>Manipulacion de herramientas</v>
          </cell>
          <cell r="B189" t="str">
            <v>Golpeado por / contra</v>
          </cell>
          <cell r="C189" t="str">
            <v>Fractura/Contusión/hematoma</v>
          </cell>
          <cell r="D189"/>
        </row>
        <row r="190">
          <cell r="A190" t="str">
            <v>Manipulacion de las barras de perforacion</v>
          </cell>
          <cell r="B190" t="str">
            <v>Golpeado por / contra</v>
          </cell>
          <cell r="C190" t="str">
            <v>Fractura/Contusión/mutilacion/hematoma</v>
          </cell>
          <cell r="D190"/>
        </row>
        <row r="191">
          <cell r="A191" t="str">
            <v>Movimiento del brazo hidraulico</v>
          </cell>
          <cell r="B191" t="str">
            <v>Golpeado por / contra</v>
          </cell>
          <cell r="C191" t="str">
            <v>Contusión/hematoma</v>
          </cell>
          <cell r="D191"/>
        </row>
        <row r="192">
          <cell r="A192" t="str">
            <v>Objeto y/o Superficie cortante / Punzante</v>
          </cell>
          <cell r="B192" t="str">
            <v>Contacto con objetivo cortante /punzante</v>
          </cell>
          <cell r="C192" t="str">
            <v>Lesion Leve, Lesion Grave</v>
          </cell>
          <cell r="D192"/>
        </row>
        <row r="193">
          <cell r="A193" t="str">
            <v>Objetos y/o materiales en el piso</v>
          </cell>
          <cell r="B193" t="str">
            <v>Contacto con  materiales en el piso</v>
          </cell>
          <cell r="C193" t="str">
            <v>Fractura, Lesiones leves</v>
          </cell>
          <cell r="D193"/>
        </row>
        <row r="194">
          <cell r="A194" t="str">
            <v>Operación de equipo pesado y/o auxiliar</v>
          </cell>
          <cell r="B194" t="str">
            <v>Choque, atropello,Caída a diferente nivel (botaderos, rampas, tajos), colisión de equipos</v>
          </cell>
          <cell r="C194" t="str">
            <v>Fatalidad, Lesiones Graves, Atrapamiento, Daños a la propiedad</v>
          </cell>
          <cell r="D194"/>
        </row>
        <row r="195">
          <cell r="A195" t="str">
            <v>Parada intempestiva del ascensor</v>
          </cell>
          <cell r="B195" t="str">
            <v>Golpes, contusiones, estrés, claustrofobia</v>
          </cell>
          <cell r="C195" t="str">
            <v>Farturas/Lesiones</v>
          </cell>
          <cell r="D195"/>
        </row>
        <row r="196">
          <cell r="A196" t="str">
            <v>Partes rotatorias móviles</v>
          </cell>
          <cell r="B196" t="str">
            <v>Atrapamiento con</v>
          </cell>
          <cell r="C196" t="str">
            <v>Heridas/Amputación/Contusión/Fractura</v>
          </cell>
          <cell r="D196"/>
        </row>
        <row r="197">
          <cell r="A197" t="str">
            <v>Peaton imprudente / distraido</v>
          </cell>
          <cell r="B197" t="str">
            <v>Atropello</v>
          </cell>
          <cell r="C197" t="str">
            <v>Fatalidad/Fractura</v>
          </cell>
          <cell r="D197"/>
        </row>
        <row r="198">
          <cell r="A198" t="str">
            <v>Pérdida de Control del Izaje en Pique</v>
          </cell>
          <cell r="B198" t="str">
            <v>Exposicion falla de control durante la operación, inspección, mantenimiento y reparación del pique</v>
          </cell>
          <cell r="C198" t="str">
            <v>Lesiones graves, Fatalidad</v>
          </cell>
          <cell r="D198"/>
        </row>
        <row r="199">
          <cell r="A199" t="str">
            <v>Pérdida de Control del Izaje en Pique</v>
          </cell>
          <cell r="B199" t="str">
            <v>Exposicion falla de control durante la operación, inspección, mantenimiento y reparación del pique</v>
          </cell>
          <cell r="C199" t="str">
            <v>Lesiones graves, Fatalidad</v>
          </cell>
          <cell r="D199"/>
        </row>
        <row r="200">
          <cell r="A200" t="str">
            <v>Pisos Resbaladizos / Disparejos/Inestable</v>
          </cell>
          <cell r="B200" t="str">
            <v>Caídas al mismo nivel</v>
          </cell>
          <cell r="C200" t="str">
            <v>Fracturas, Golpes.</v>
          </cell>
          <cell r="D200"/>
        </row>
        <row r="201">
          <cell r="A201" t="str">
            <v>Pozas de acumulación de agua</v>
          </cell>
          <cell r="B201" t="str">
            <v>Ahogamiento</v>
          </cell>
          <cell r="C201" t="str">
            <v>Fatalidad</v>
          </cell>
          <cell r="D201"/>
        </row>
        <row r="202">
          <cell r="A202" t="str">
            <v>Presencia de gas</v>
          </cell>
          <cell r="B202" t="str">
            <v>Exposicion a gases</v>
          </cell>
          <cell r="C202" t="str">
            <v>Muerte</v>
          </cell>
          <cell r="D202"/>
        </row>
        <row r="203">
          <cell r="A203" t="str">
            <v>Proyección de particulas</v>
          </cell>
          <cell r="B203" t="str">
            <v>Exposición y/o Contacto con</v>
          </cell>
          <cell r="C203" t="str">
            <v>Lesiones al ojo, golpes</v>
          </cell>
          <cell r="D203"/>
        </row>
        <row r="204">
          <cell r="A204" t="str">
            <v>Puntos energizados en Alta Tensión.</v>
          </cell>
          <cell r="B204" t="str">
            <v>Descarga/ Contacto con energía eléctrica en alta tensión</v>
          </cell>
          <cell r="C204" t="str">
            <v>Quemadura/Amputación/ Muerte</v>
          </cell>
          <cell r="D204"/>
        </row>
        <row r="205">
          <cell r="A205" t="str">
            <v>Radiación ionizante (elementos radioactivos)</v>
          </cell>
          <cell r="B205" t="str">
            <v>Exposición directa a</v>
          </cell>
          <cell r="C205" t="str">
            <v>Fatalidad (envenenamiento por radiación), Daños a los tejidos del cuerpo, caída de cabello, nauseas, cáncer, Esterilidad</v>
          </cell>
          <cell r="D205"/>
        </row>
        <row r="206">
          <cell r="A206" t="str">
            <v>Radiación no ionizante (frecuencias radiales, de banda ancha, ultravioleta, infrarroja, destello de soldadura)</v>
          </cell>
          <cell r="B206" t="str">
            <v>Exposición Directa a</v>
          </cell>
          <cell r="C206" t="str">
            <v>Quemaduras de retina, fotoconjuntivitis, cataratas, dermatitis, cáncer de piel</v>
          </cell>
          <cell r="D206"/>
        </row>
        <row r="207">
          <cell r="A207" t="str">
            <v>Relleno hidraulico en proceso o reciente</v>
          </cell>
          <cell r="B207" t="str">
            <v>Exposición al colapso del relleno hidraulico</v>
          </cell>
          <cell r="C207" t="str">
            <v>Fatalidad, Lesión Grave, Daños a la propiedad</v>
          </cell>
          <cell r="D207"/>
        </row>
        <row r="208">
          <cell r="A208" t="str">
            <v>Residuos peligrosos</v>
          </cell>
          <cell r="B208" t="str">
            <v>Exposición y/o contacto con</v>
          </cell>
          <cell r="C208" t="str">
            <v xml:space="preserve">Fatalidad, Intoxicaciones, Quemaduras. </v>
          </cell>
          <cell r="D208"/>
        </row>
        <row r="209">
          <cell r="A209" t="str">
            <v>Salpicadura de aceite caliente</v>
          </cell>
          <cell r="B209" t="str">
            <v>Exposicion y/o contacto con la piel</v>
          </cell>
          <cell r="C209" t="str">
            <v>Quemaduras de primero, segundo y tercer grado, lesiones en la piel</v>
          </cell>
          <cell r="D209"/>
        </row>
        <row r="210">
          <cell r="A210" t="str">
            <v>Sismo / Terremoto</v>
          </cell>
          <cell r="B210" t="str">
            <v>Exposición durante el sismo / terremoto</v>
          </cell>
          <cell r="C210" t="str">
            <v>Fatalidades múltiples, Lesiones Graves, daños a la propiedad, detención del proceso productivo.</v>
          </cell>
          <cell r="D210"/>
        </row>
        <row r="211">
          <cell r="A211" t="str">
            <v>Sistema de ventilación detenido por falla mecanica o corte de energía</v>
          </cell>
          <cell r="B211" t="str">
            <v>Exposición a gases</v>
          </cell>
          <cell r="C211" t="str">
            <v>Fatalidad, Lesión Grave, Daños a la propiedad</v>
          </cell>
          <cell r="D211"/>
        </row>
        <row r="212">
          <cell r="A212" t="str">
            <v>Superficie / terreno Inestable</v>
          </cell>
          <cell r="B212" t="str">
            <v>Deslizamiento de Equipos o Personas</v>
          </cell>
          <cell r="C212" t="str">
            <v>Fatalidad (Atrapamiento por material), asfixia, daño a la propiedad, detención del proceso productivo.</v>
          </cell>
          <cell r="D212"/>
        </row>
        <row r="213">
          <cell r="A213" t="str">
            <v>Superficie irregular</v>
          </cell>
          <cell r="B213" t="str">
            <v>Caida al mismo nivel</v>
          </cell>
          <cell r="C213" t="str">
            <v>Heridas/Contusión/hematoma</v>
          </cell>
          <cell r="D213"/>
        </row>
        <row r="214">
          <cell r="A214" t="str">
            <v>Superficie resbaladiza</v>
          </cell>
          <cell r="B214" t="str">
            <v>Caida al mismo nivel</v>
          </cell>
          <cell r="C214" t="str">
            <v>Fractura/Contusión/hematoma</v>
          </cell>
          <cell r="D214"/>
        </row>
        <row r="215">
          <cell r="A215" t="str">
            <v>Superficies Cortantes y/o Puntiagudas</v>
          </cell>
          <cell r="B215" t="str">
            <v>Incrustracion de</v>
          </cell>
          <cell r="C215" t="str">
            <v>Heridas / Excoriaciones / Rasguños</v>
          </cell>
          <cell r="D215"/>
        </row>
        <row r="216">
          <cell r="A216" t="str">
            <v>Tanques con soluciones ácidas</v>
          </cell>
          <cell r="B216" t="str">
            <v>Caída hacía, colapso del contenedor, fuga del químico</v>
          </cell>
          <cell r="C216" t="str">
            <v>Ahogamiento, quemadura y/o intoxicación química, detención del proceso productivo</v>
          </cell>
          <cell r="D216"/>
        </row>
        <row r="217">
          <cell r="A217" t="str">
            <v>Tanques con soluciones ácidas</v>
          </cell>
          <cell r="B217" t="str">
            <v>Caída hacía, colapso del contenedor, fuga del químico</v>
          </cell>
          <cell r="C217" t="str">
            <v>Ahogamiento, quemadura y/o intoxicación química, contaminación ambiental, detención del proceso productivo</v>
          </cell>
          <cell r="D217"/>
        </row>
        <row r="218">
          <cell r="A218" t="str">
            <v>Temperaturas Altas(calor)</v>
          </cell>
          <cell r="B218" t="str">
            <v>Exposicion a temperaturas extremas</v>
          </cell>
          <cell r="C218" t="str">
            <v>Estrés térmico</v>
          </cell>
          <cell r="D218"/>
        </row>
        <row r="219">
          <cell r="A219" t="str">
            <v>Tiros fallados</v>
          </cell>
          <cell r="B219" t="str">
            <v>Iniciación de explosión</v>
          </cell>
          <cell r="C219" t="str">
            <v>Lesiones Graves por explosión, Fatalidad</v>
          </cell>
          <cell r="D219"/>
        </row>
        <row r="220">
          <cell r="A220" t="str">
            <v>Trabajadoras en periodo de gestación</v>
          </cell>
          <cell r="B220" t="str">
            <v xml:space="preserve">Aborto </v>
          </cell>
          <cell r="C220" t="str">
            <v xml:space="preserve">Muerte </v>
          </cell>
          <cell r="D220"/>
        </row>
        <row r="221">
          <cell r="A221" t="str">
            <v>Trabajo con Andamios</v>
          </cell>
          <cell r="B221" t="str">
            <v>Caídas a diferente nivel (personas, herramientas), colapso de andamio</v>
          </cell>
          <cell r="C221" t="str">
            <v>Fatalidad, incapacidad total, lesiones graves, lesiones leves</v>
          </cell>
          <cell r="D221"/>
        </row>
        <row r="222">
          <cell r="A222" t="str">
            <v>Trabajo con escalera</v>
          </cell>
          <cell r="B222" t="str">
            <v>Caida a diferente nivel</v>
          </cell>
          <cell r="C222" t="str">
            <v>Fractura/Contusión/hematoma</v>
          </cell>
          <cell r="D222"/>
        </row>
        <row r="223">
          <cell r="A223" t="str">
            <v>Trabajo en caliente</v>
          </cell>
          <cell r="B223" t="str">
            <v>Exposición a proyección de particulas incandecentes</v>
          </cell>
          <cell r="C223" t="str">
            <v>Quemaduras, Cortes, lesiones leves</v>
          </cell>
          <cell r="D223"/>
        </row>
        <row r="224">
          <cell r="A224" t="str">
            <v>Trabajo en caliente(soldadura)</v>
          </cell>
          <cell r="B224" t="str">
            <v>Exposición a proyección de particulas incandecentes</v>
          </cell>
          <cell r="C224" t="str">
            <v>Quemaduras, Cortes, lesiones leves</v>
          </cell>
          <cell r="D224"/>
        </row>
        <row r="225">
          <cell r="A225" t="str">
            <v>Trabajos de inspeccion en el pie del RB</v>
          </cell>
          <cell r="B225" t="str">
            <v xml:space="preserve"> Caida de roca</v>
          </cell>
          <cell r="C225" t="str">
            <v>Muerte</v>
          </cell>
          <cell r="D225"/>
        </row>
        <row r="226">
          <cell r="A226" t="str">
            <v>Trabajos de invertir fases</v>
          </cell>
          <cell r="B226" t="str">
            <v>Descarga / Contacto con energía eléctrica</v>
          </cell>
          <cell r="C226" t="str">
            <v>Quemadura/Amputación/ Muerte</v>
          </cell>
          <cell r="D226"/>
        </row>
        <row r="227">
          <cell r="A227" t="str">
            <v xml:space="preserve">Trabajos de lanzado de tubería en Raise Boring con sistema anti caída en mal estado </v>
          </cell>
          <cell r="B227" t="str">
            <v>Caídas a distinto nivel</v>
          </cell>
          <cell r="C227" t="str">
            <v>Contusión/Fractura/Muerte</v>
          </cell>
          <cell r="D227"/>
        </row>
        <row r="228">
          <cell r="A228" t="str">
            <v>Trabajos en altura</v>
          </cell>
          <cell r="B228" t="str">
            <v>Caídas a diferente nivel, Atrapamiento en altura</v>
          </cell>
          <cell r="C228" t="str">
            <v>Fatalidad, Lesiones Graves, Paro Cardiaco</v>
          </cell>
          <cell r="D228"/>
        </row>
        <row r="229">
          <cell r="A229" t="str">
            <v>Trabajos en inclinados</v>
          </cell>
          <cell r="B229" t="str">
            <v>Caídas a diferente nivel, Atrapamiento en altura</v>
          </cell>
          <cell r="C229" t="str">
            <v>Fatalidad, Lesiones Graves, Paro Cardiaco</v>
          </cell>
          <cell r="D229"/>
        </row>
        <row r="230">
          <cell r="A230" t="str">
            <v>Trabajos en inclinados</v>
          </cell>
          <cell r="B230" t="str">
            <v>Caídas a diferente nivel, Atrapamiento en altura</v>
          </cell>
          <cell r="C230" t="str">
            <v>Fatalidad, Lesiones Graves, Paro Cardiaco</v>
          </cell>
          <cell r="D230"/>
        </row>
        <row r="231">
          <cell r="A231" t="str">
            <v>Transporte de carga mal estibada (componentes)</v>
          </cell>
          <cell r="B231" t="str">
            <v>Colisiones, Volcaduras, Despistes, Caída de carga</v>
          </cell>
          <cell r="C231" t="str">
            <v>Fatalidad, Daños a la propiedad y de terceros</v>
          </cell>
          <cell r="D231"/>
        </row>
        <row r="232">
          <cell r="A232" t="str">
            <v>Transporte de carga mal estibada (químicos)</v>
          </cell>
          <cell r="B232" t="str">
            <v>Colisiones, Volcaduras, Despistes, Derrame del químico</v>
          </cell>
          <cell r="C232" t="str">
            <v>Fatalidad, Contaminación ambiental, Impactos Sociales</v>
          </cell>
          <cell r="D232"/>
        </row>
        <row r="233">
          <cell r="A233" t="str">
            <v>Transporte de personal en vehiculo</v>
          </cell>
          <cell r="B233" t="str">
            <v>Colisión frontal / Volcadura o Despiste de lado o a desnivel</v>
          </cell>
          <cell r="C233" t="str">
            <v>Múltiples Fatalidades y/o Lesiones Graves</v>
          </cell>
          <cell r="D233"/>
        </row>
        <row r="234">
          <cell r="A234" t="str">
            <v>Traslado de mantenedores (Cambros) y bandejas con alimentos</v>
          </cell>
          <cell r="B234" t="str">
            <v>Caída de objetos en manipulación</v>
          </cell>
          <cell r="C234" t="str">
            <v>Fractura, Lesiones leves</v>
          </cell>
          <cell r="D234"/>
        </row>
        <row r="235">
          <cell r="A235" t="str">
            <v>Uso de Herramientas Manuales</v>
          </cell>
          <cell r="B235" t="str">
            <v xml:space="preserve">Contacto con, Golpeado por, Corte por </v>
          </cell>
          <cell r="C235" t="str">
            <v xml:space="preserve">Lesion Leve, Lesion Incapacitante, Fatalidad. </v>
          </cell>
          <cell r="D235"/>
        </row>
        <row r="236">
          <cell r="A236" t="str">
            <v>Uso de productos químicos</v>
          </cell>
          <cell r="B236" t="str">
            <v>Exposicion y/o contacto con  productos químicos</v>
          </cell>
          <cell r="C236" t="str">
            <v xml:space="preserve">Quemaduras químicas e irritación ocular y de piel.
Irritación de vías respiratorias
</v>
          </cell>
          <cell r="D236"/>
        </row>
        <row r="237">
          <cell r="A237" t="str">
            <v>Vehículo liviano en movimiento</v>
          </cell>
          <cell r="B237" t="str">
            <v>Atropello, volcadura, colisiones, despistes, incendio</v>
          </cell>
          <cell r="C237" t="str">
            <v>Fatalidad, Lesión Grave, Daños a la propiedad</v>
          </cell>
          <cell r="D237"/>
        </row>
        <row r="238">
          <cell r="A238" t="str">
            <v>Vehículos pesados en movimiento</v>
          </cell>
          <cell r="B238" t="str">
            <v>Volcadura, despiste, colisión, Golpes, Deslizamiento, Hundimiento</v>
          </cell>
          <cell r="C238" t="str">
            <v>Fatalidad, Lesión Grave, Daños a la propiedad</v>
          </cell>
          <cell r="D238"/>
        </row>
        <row r="239">
          <cell r="A239" t="str">
            <v>Presion litostatica</v>
          </cell>
          <cell r="B239" t="str">
            <v>Liberacion de esfuerzos</v>
          </cell>
          <cell r="C239" t="str">
            <v>Fatalidad, lesiones, daño a la propiedad, perdida en el proceso.</v>
          </cell>
          <cell r="D239"/>
        </row>
        <row r="240">
          <cell r="A240" t="str">
            <v>Manipulacion de balones de oxigeno</v>
          </cell>
          <cell r="B240" t="str">
            <v>Explosion</v>
          </cell>
          <cell r="C240" t="str">
            <v>Fatalidad, lesiones, daño a la propiedad, perdida en el proceso.</v>
          </cell>
          <cell r="D240"/>
        </row>
        <row r="241">
          <cell r="A241" t="str">
            <v>Falta de personal brigadista por turno y guardia</v>
          </cell>
          <cell r="B241" t="str">
            <v>Falta o falla de atencion oportuna</v>
          </cell>
          <cell r="C241" t="str">
            <v>Lesiones graves, fatalidad</v>
          </cell>
          <cell r="D241"/>
        </row>
        <row r="242">
          <cell r="A242" t="str">
            <v>Falla de camión contra incendios</v>
          </cell>
          <cell r="B242" t="str">
            <v>Atropello / choque - colisión</v>
          </cell>
          <cell r="C242" t="str">
            <v>Lesiones graves, fatalidad</v>
          </cell>
          <cell r="D242"/>
        </row>
        <row r="243">
          <cell r="A243" t="str">
            <v>Falla en la activacion de la emergencia.</v>
          </cell>
          <cell r="B243" t="str">
            <v>Demoras en la atencion de emergencia</v>
          </cell>
          <cell r="C243" t="str">
            <v>Fatalidad,</v>
          </cell>
          <cell r="D243"/>
        </row>
        <row r="244">
          <cell r="A244" t="str">
            <v>Falta de competencia de los brigadistas</v>
          </cell>
          <cell r="B244" t="str">
            <v>Falta o falla de atencion oportuna</v>
          </cell>
          <cell r="C244" t="str">
            <v>Lesiones graves, fatalidad</v>
          </cell>
          <cell r="D244"/>
        </row>
        <row r="245">
          <cell r="A245" t="str">
            <v xml:space="preserve">Falta de equipamiento de la brigada </v>
          </cell>
          <cell r="B245" t="str">
            <v>Demoras en la atencion de emergencia</v>
          </cell>
          <cell r="C245" t="str">
            <v>Lesiones graves, fatalidad</v>
          </cell>
          <cell r="D245"/>
        </row>
        <row r="246">
          <cell r="A246" t="str">
            <v>Planes de Emergencia deficiente</v>
          </cell>
          <cell r="B246" t="str">
            <v>Demoras en la atencion de emergencia</v>
          </cell>
          <cell r="C246" t="str">
            <v>Lesiones graves, fatalidad</v>
          </cell>
          <cell r="D246"/>
        </row>
        <row r="247">
          <cell r="A247" t="str">
            <v>Falta de disponibilidad de vehiculo / equipos moviles</v>
          </cell>
          <cell r="B247" t="str">
            <v>Falta o falla de atencion oportuna</v>
          </cell>
          <cell r="C247" t="str">
            <v>Lesiones graves, fatalidad</v>
          </cell>
          <cell r="D247"/>
        </row>
        <row r="248">
          <cell r="A248" t="str">
            <v>Dificil accesibilidad a la zona de la emergencia</v>
          </cell>
          <cell r="B248" t="str">
            <v>Demoras en la atencion de Emergencias</v>
          </cell>
          <cell r="C248" t="str">
            <v>Lesiones graves, fatalidad</v>
          </cell>
          <cell r="D248"/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L63"/>
  <sheetViews>
    <sheetView view="pageBreakPreview" topLeftCell="B18" zoomScale="70" zoomScaleNormal="70" zoomScaleSheetLayoutView="70" zoomScalePageLayoutView="70" workbookViewId="0">
      <selection activeCell="D23" sqref="D23:D29"/>
    </sheetView>
  </sheetViews>
  <sheetFormatPr defaultColWidth="11.453125" defaultRowHeight="12.5"/>
  <cols>
    <col min="1" max="1" width="10.26953125" style="20" bestFit="1" customWidth="1"/>
    <col min="2" max="2" width="31" style="20" customWidth="1"/>
    <col min="3" max="3" width="36.1796875" style="20" customWidth="1"/>
    <col min="4" max="4" width="32.453125" style="20" customWidth="1"/>
    <col min="5" max="5" width="98.54296875" style="20" customWidth="1"/>
    <col min="6" max="11" width="11.453125" style="20"/>
    <col min="12" max="12" width="91" style="20" customWidth="1"/>
    <col min="13" max="16384" width="11.453125" style="20"/>
  </cols>
  <sheetData>
    <row r="1" spans="1:5" ht="100.5" customHeight="1">
      <c r="A1" s="280" t="s">
        <v>0</v>
      </c>
      <c r="B1" s="281"/>
      <c r="C1" s="281"/>
      <c r="D1" s="281"/>
      <c r="E1" s="282"/>
    </row>
    <row r="2" spans="1:5" ht="8.25" customHeight="1">
      <c r="A2" s="60"/>
      <c r="B2" s="60"/>
      <c r="C2" s="60"/>
      <c r="D2" s="60"/>
      <c r="E2" s="60"/>
    </row>
    <row r="3" spans="1:5" s="22" customFormat="1" ht="26.25" customHeight="1">
      <c r="A3" s="283" t="s">
        <v>1</v>
      </c>
      <c r="B3" s="284" t="s">
        <v>2</v>
      </c>
      <c r="C3" s="283" t="s">
        <v>3</v>
      </c>
      <c r="D3" s="283" t="s">
        <v>4</v>
      </c>
      <c r="E3" s="283" t="s">
        <v>5</v>
      </c>
    </row>
    <row r="4" spans="1:5" s="22" customFormat="1" ht="26.25" customHeight="1">
      <c r="A4" s="283"/>
      <c r="B4" s="284"/>
      <c r="C4" s="283"/>
      <c r="D4" s="283"/>
      <c r="E4" s="283"/>
    </row>
    <row r="5" spans="1:5" s="22" customFormat="1" ht="26.25" customHeight="1">
      <c r="A5" s="429"/>
      <c r="B5" s="295" t="s">
        <v>1244</v>
      </c>
      <c r="C5" s="430" t="s">
        <v>1107</v>
      </c>
      <c r="D5" s="285" t="s">
        <v>1255</v>
      </c>
      <c r="E5" s="158" t="s">
        <v>1073</v>
      </c>
    </row>
    <row r="6" spans="1:5" s="22" customFormat="1" ht="34" customHeight="1">
      <c r="A6" s="429"/>
      <c r="B6" s="296"/>
      <c r="C6" s="288"/>
      <c r="D6" s="286"/>
      <c r="E6" s="158" t="s">
        <v>1233</v>
      </c>
    </row>
    <row r="7" spans="1:5" s="22" customFormat="1" ht="34" customHeight="1">
      <c r="A7" s="429"/>
      <c r="B7" s="296"/>
      <c r="C7" s="288"/>
      <c r="D7" s="286"/>
      <c r="E7" s="158" t="s">
        <v>1234</v>
      </c>
    </row>
    <row r="8" spans="1:5" s="22" customFormat="1" ht="26.25" customHeight="1">
      <c r="A8" s="429"/>
      <c r="B8" s="296"/>
      <c r="C8" s="288"/>
      <c r="D8" s="286"/>
      <c r="E8" s="158" t="s">
        <v>1231</v>
      </c>
    </row>
    <row r="9" spans="1:5" s="22" customFormat="1" ht="26.25" customHeight="1">
      <c r="A9" s="429"/>
      <c r="B9" s="296"/>
      <c r="C9" s="288"/>
      <c r="D9" s="287"/>
      <c r="E9" s="158" t="s">
        <v>6</v>
      </c>
    </row>
    <row r="10" spans="1:5" s="22" customFormat="1" ht="26.15" customHeight="1">
      <c r="A10" s="290">
        <v>1</v>
      </c>
      <c r="B10" s="296"/>
      <c r="C10" s="288"/>
      <c r="D10" s="289" t="s">
        <v>1072</v>
      </c>
      <c r="E10" s="158" t="s">
        <v>1073</v>
      </c>
    </row>
    <row r="11" spans="1:5" s="22" customFormat="1" ht="26.25" customHeight="1">
      <c r="A11" s="291"/>
      <c r="B11" s="296"/>
      <c r="C11" s="288"/>
      <c r="D11" s="289"/>
      <c r="E11" s="158" t="s">
        <v>1074</v>
      </c>
    </row>
    <row r="12" spans="1:5" s="22" customFormat="1" ht="26.25" customHeight="1">
      <c r="A12" s="291"/>
      <c r="B12" s="296"/>
      <c r="C12" s="288"/>
      <c r="D12" s="289"/>
      <c r="E12" s="158" t="s">
        <v>1075</v>
      </c>
    </row>
    <row r="13" spans="1:5" s="22" customFormat="1" ht="26.25" customHeight="1">
      <c r="A13" s="291"/>
      <c r="B13" s="296"/>
      <c r="C13" s="288"/>
      <c r="D13" s="289"/>
      <c r="E13" s="158" t="s">
        <v>1076</v>
      </c>
    </row>
    <row r="14" spans="1:5" s="22" customFormat="1" ht="26.25" customHeight="1">
      <c r="A14" s="291"/>
      <c r="B14" s="296"/>
      <c r="C14" s="288"/>
      <c r="D14" s="289"/>
      <c r="E14" s="158" t="s">
        <v>1077</v>
      </c>
    </row>
    <row r="15" spans="1:5" s="22" customFormat="1" ht="26.25" customHeight="1">
      <c r="A15" s="291"/>
      <c r="B15" s="296"/>
      <c r="C15" s="288"/>
      <c r="D15" s="289"/>
      <c r="E15" s="158" t="s">
        <v>1078</v>
      </c>
    </row>
    <row r="16" spans="1:5" s="22" customFormat="1" ht="26.25" customHeight="1">
      <c r="A16" s="291"/>
      <c r="B16" s="296"/>
      <c r="C16" s="288"/>
      <c r="D16" s="289"/>
      <c r="E16" s="158" t="s">
        <v>1079</v>
      </c>
    </row>
    <row r="17" spans="1:12" s="22" customFormat="1" ht="26.25" customHeight="1">
      <c r="A17" s="291"/>
      <c r="B17" s="296"/>
      <c r="C17" s="288"/>
      <c r="D17" s="289"/>
      <c r="E17" s="158" t="s">
        <v>1080</v>
      </c>
    </row>
    <row r="18" spans="1:12" s="22" customFormat="1" ht="26.25" customHeight="1">
      <c r="A18" s="291"/>
      <c r="B18" s="296"/>
      <c r="C18" s="288"/>
      <c r="D18" s="289"/>
      <c r="E18" s="158" t="s">
        <v>1132</v>
      </c>
    </row>
    <row r="19" spans="1:12" s="22" customFormat="1" ht="26.25" customHeight="1">
      <c r="A19" s="291"/>
      <c r="B19" s="296"/>
      <c r="C19" s="288"/>
      <c r="D19" s="289"/>
      <c r="E19" s="158" t="s">
        <v>1081</v>
      </c>
    </row>
    <row r="20" spans="1:12" s="22" customFormat="1" ht="39.65" customHeight="1">
      <c r="A20" s="291"/>
      <c r="B20" s="296"/>
      <c r="C20" s="288"/>
      <c r="D20" s="289"/>
      <c r="E20" s="158" t="s">
        <v>1082</v>
      </c>
    </row>
    <row r="21" spans="1:12" s="22" customFormat="1" ht="26.25" customHeight="1">
      <c r="A21" s="291"/>
      <c r="B21" s="296"/>
      <c r="C21" s="288"/>
      <c r="D21" s="289"/>
      <c r="E21" s="158" t="s">
        <v>1083</v>
      </c>
    </row>
    <row r="22" spans="1:12" s="22" customFormat="1" ht="26.25" customHeight="1">
      <c r="A22" s="291"/>
      <c r="B22" s="296"/>
      <c r="C22" s="288"/>
      <c r="D22" s="289"/>
      <c r="E22" s="158" t="s">
        <v>1084</v>
      </c>
    </row>
    <row r="23" spans="1:12" s="22" customFormat="1" ht="26.25" customHeight="1">
      <c r="A23" s="291"/>
      <c r="B23" s="296"/>
      <c r="C23" s="288"/>
      <c r="D23" s="285" t="s">
        <v>1153</v>
      </c>
      <c r="E23" s="158" t="s">
        <v>1086</v>
      </c>
    </row>
    <row r="24" spans="1:12" s="22" customFormat="1" ht="26.25" customHeight="1">
      <c r="A24" s="291"/>
      <c r="B24" s="296"/>
      <c r="C24" s="288"/>
      <c r="D24" s="286"/>
      <c r="E24" s="158" t="s">
        <v>1090</v>
      </c>
      <c r="L24" s="156"/>
    </row>
    <row r="25" spans="1:12" s="22" customFormat="1" ht="26.25" customHeight="1">
      <c r="A25" s="291"/>
      <c r="B25" s="296"/>
      <c r="C25" s="288"/>
      <c r="D25" s="286"/>
      <c r="E25" s="158" t="s">
        <v>1091</v>
      </c>
      <c r="L25" s="156"/>
    </row>
    <row r="26" spans="1:12" s="22" customFormat="1" ht="26.25" customHeight="1">
      <c r="A26" s="291"/>
      <c r="B26" s="296"/>
      <c r="C26" s="288"/>
      <c r="D26" s="286"/>
      <c r="E26" s="158" t="s">
        <v>1110</v>
      </c>
      <c r="L26" s="156"/>
    </row>
    <row r="27" spans="1:12" s="22" customFormat="1" ht="26.25" customHeight="1">
      <c r="A27" s="291"/>
      <c r="B27" s="296"/>
      <c r="C27" s="288"/>
      <c r="D27" s="286"/>
      <c r="E27" s="158" t="s">
        <v>1092</v>
      </c>
      <c r="L27" s="157"/>
    </row>
    <row r="28" spans="1:12" s="22" customFormat="1" ht="26.25" customHeight="1">
      <c r="A28" s="291"/>
      <c r="B28" s="296"/>
      <c r="C28" s="288"/>
      <c r="D28" s="286"/>
      <c r="E28" s="158" t="s">
        <v>1089</v>
      </c>
      <c r="L28" s="156"/>
    </row>
    <row r="29" spans="1:12" s="22" customFormat="1" ht="26.25" customHeight="1">
      <c r="A29" s="291"/>
      <c r="B29" s="296"/>
      <c r="C29" s="288"/>
      <c r="D29" s="286"/>
      <c r="E29" s="158" t="s">
        <v>6</v>
      </c>
      <c r="L29" s="156"/>
    </row>
    <row r="30" spans="1:12" s="22" customFormat="1" ht="26.25" customHeight="1">
      <c r="A30" s="291"/>
      <c r="B30" s="296"/>
      <c r="C30" s="288"/>
      <c r="D30" s="285" t="s">
        <v>1227</v>
      </c>
      <c r="E30" s="158" t="s">
        <v>1093</v>
      </c>
      <c r="L30" s="156"/>
    </row>
    <row r="31" spans="1:12" s="22" customFormat="1" ht="26.25" customHeight="1">
      <c r="A31" s="291"/>
      <c r="B31" s="296"/>
      <c r="C31" s="288"/>
      <c r="D31" s="286"/>
      <c r="E31" s="158" t="s">
        <v>1094</v>
      </c>
      <c r="L31" s="156"/>
    </row>
    <row r="32" spans="1:12" s="22" customFormat="1" ht="34.5" customHeight="1">
      <c r="A32" s="291"/>
      <c r="B32" s="296"/>
      <c r="C32" s="288"/>
      <c r="D32" s="286"/>
      <c r="E32" s="158" t="s">
        <v>1095</v>
      </c>
      <c r="L32" s="156"/>
    </row>
    <row r="33" spans="1:12" s="22" customFormat="1" ht="40" customHeight="1">
      <c r="A33" s="291"/>
      <c r="B33" s="296"/>
      <c r="C33" s="288"/>
      <c r="D33" s="286"/>
      <c r="E33" s="158" t="s">
        <v>1096</v>
      </c>
    </row>
    <row r="34" spans="1:12" s="22" customFormat="1" ht="39.65" customHeight="1">
      <c r="A34" s="291"/>
      <c r="B34" s="296"/>
      <c r="C34" s="288"/>
      <c r="D34" s="286"/>
      <c r="E34" s="158" t="s">
        <v>1111</v>
      </c>
    </row>
    <row r="35" spans="1:12" s="22" customFormat="1" ht="40" customHeight="1">
      <c r="A35" s="291"/>
      <c r="B35" s="296"/>
      <c r="C35" s="288"/>
      <c r="D35" s="286"/>
      <c r="E35" s="158" t="s">
        <v>1112</v>
      </c>
    </row>
    <row r="36" spans="1:12" s="22" customFormat="1" ht="26.25" customHeight="1">
      <c r="A36" s="291"/>
      <c r="B36" s="296"/>
      <c r="C36" s="288"/>
      <c r="D36" s="286"/>
      <c r="E36" s="158" t="s">
        <v>1097</v>
      </c>
    </row>
    <row r="37" spans="1:12" s="22" customFormat="1" ht="41.15" customHeight="1">
      <c r="A37" s="291"/>
      <c r="B37" s="296"/>
      <c r="C37" s="288"/>
      <c r="D37" s="286"/>
      <c r="E37" s="158" t="s">
        <v>1098</v>
      </c>
    </row>
    <row r="38" spans="1:12" s="22" customFormat="1" ht="26.25" customHeight="1">
      <c r="A38" s="291"/>
      <c r="B38" s="296"/>
      <c r="C38" s="288"/>
      <c r="D38" s="286"/>
      <c r="E38" s="158" t="s">
        <v>1099</v>
      </c>
    </row>
    <row r="39" spans="1:12" s="22" customFormat="1" ht="26.25" customHeight="1">
      <c r="A39" s="291"/>
      <c r="B39" s="296"/>
      <c r="C39" s="288"/>
      <c r="D39" s="285" t="s">
        <v>1228</v>
      </c>
      <c r="E39" s="158" t="s">
        <v>1073</v>
      </c>
    </row>
    <row r="40" spans="1:12" s="22" customFormat="1" ht="26.25" customHeight="1">
      <c r="A40" s="291"/>
      <c r="B40" s="296"/>
      <c r="C40" s="288"/>
      <c r="D40" s="286"/>
      <c r="E40" s="158" t="s">
        <v>1100</v>
      </c>
    </row>
    <row r="41" spans="1:12" s="22" customFormat="1" ht="26.25" customHeight="1">
      <c r="A41" s="291"/>
      <c r="B41" s="296"/>
      <c r="C41" s="288"/>
      <c r="D41" s="286"/>
      <c r="E41" s="158" t="s">
        <v>1113</v>
      </c>
    </row>
    <row r="42" spans="1:12" s="22" customFormat="1" ht="26.25" customHeight="1">
      <c r="A42" s="291"/>
      <c r="B42" s="296"/>
      <c r="C42" s="288"/>
      <c r="D42" s="286"/>
      <c r="E42" s="158" t="s">
        <v>1114</v>
      </c>
    </row>
    <row r="43" spans="1:12" s="22" customFormat="1" ht="55.5" customHeight="1">
      <c r="A43" s="291"/>
      <c r="B43" s="296"/>
      <c r="C43" s="288"/>
      <c r="D43" s="286"/>
      <c r="E43" s="159" t="s">
        <v>1115</v>
      </c>
    </row>
    <row r="44" spans="1:12" s="22" customFormat="1" ht="26.25" customHeight="1">
      <c r="A44" s="291"/>
      <c r="B44" s="296"/>
      <c r="C44" s="288"/>
      <c r="D44" s="286"/>
      <c r="E44" s="158" t="s">
        <v>1116</v>
      </c>
    </row>
    <row r="45" spans="1:12" s="22" customFormat="1" ht="26.25" customHeight="1">
      <c r="A45" s="291"/>
      <c r="B45" s="296"/>
      <c r="C45" s="288"/>
      <c r="D45" s="286"/>
      <c r="E45" s="158" t="s">
        <v>1117</v>
      </c>
    </row>
    <row r="46" spans="1:12" s="22" customFormat="1" ht="26.25" customHeight="1">
      <c r="A46" s="291"/>
      <c r="B46" s="296"/>
      <c r="C46" s="288"/>
      <c r="D46" s="286"/>
      <c r="E46" s="160" t="s">
        <v>1118</v>
      </c>
      <c r="L46" s="156"/>
    </row>
    <row r="47" spans="1:12" s="22" customFormat="1" ht="49.5" customHeight="1">
      <c r="A47" s="291"/>
      <c r="B47" s="296"/>
      <c r="C47" s="288"/>
      <c r="D47" s="286"/>
      <c r="E47" s="158" t="s">
        <v>1119</v>
      </c>
      <c r="L47" s="156"/>
    </row>
    <row r="48" spans="1:12" s="22" customFormat="1" ht="41.5" customHeight="1">
      <c r="A48" s="291"/>
      <c r="B48" s="296"/>
      <c r="C48" s="431"/>
      <c r="D48" s="286"/>
      <c r="E48" s="158" t="s">
        <v>1101</v>
      </c>
      <c r="L48" s="156"/>
    </row>
    <row r="49" spans="1:12" s="22" customFormat="1" ht="26.25" customHeight="1">
      <c r="A49" s="291"/>
      <c r="B49" s="296"/>
      <c r="C49" s="288" t="s">
        <v>1108</v>
      </c>
      <c r="D49" s="299" t="s">
        <v>1229</v>
      </c>
      <c r="E49" s="158" t="s">
        <v>1102</v>
      </c>
      <c r="L49" s="156"/>
    </row>
    <row r="50" spans="1:12" s="22" customFormat="1" ht="26.25" customHeight="1">
      <c r="A50" s="291"/>
      <c r="B50" s="296"/>
      <c r="C50" s="288"/>
      <c r="D50" s="300"/>
      <c r="E50" s="158" t="s">
        <v>1103</v>
      </c>
      <c r="L50" s="156"/>
    </row>
    <row r="51" spans="1:12" s="22" customFormat="1" ht="26.25" customHeight="1">
      <c r="A51" s="291"/>
      <c r="B51" s="296"/>
      <c r="C51" s="288"/>
      <c r="D51" s="300"/>
      <c r="E51" s="158" t="s">
        <v>1105</v>
      </c>
      <c r="L51" s="156"/>
    </row>
    <row r="52" spans="1:12" s="22" customFormat="1" ht="45" customHeight="1">
      <c r="A52" s="291"/>
      <c r="B52" s="296"/>
      <c r="C52" s="288"/>
      <c r="D52" s="300"/>
      <c r="E52" s="158" t="s">
        <v>1230</v>
      </c>
      <c r="L52" s="156"/>
    </row>
    <row r="53" spans="1:12" s="22" customFormat="1" ht="26" customHeight="1">
      <c r="A53" s="291"/>
      <c r="B53" s="296"/>
      <c r="C53" s="288"/>
      <c r="D53" s="300"/>
      <c r="E53" s="158" t="s">
        <v>1232</v>
      </c>
      <c r="L53" s="156"/>
    </row>
    <row r="54" spans="1:12" s="22" customFormat="1" ht="26" customHeight="1">
      <c r="A54" s="291"/>
      <c r="B54" s="296"/>
      <c r="C54" s="288"/>
      <c r="D54" s="300"/>
      <c r="E54" s="158" t="s">
        <v>1106</v>
      </c>
      <c r="L54" s="156"/>
    </row>
    <row r="55" spans="1:12" s="22" customFormat="1" ht="26.25" customHeight="1">
      <c r="A55" s="291"/>
      <c r="B55" s="296"/>
      <c r="C55" s="288"/>
      <c r="D55" s="300"/>
      <c r="E55" s="158" t="s">
        <v>1220</v>
      </c>
      <c r="L55" s="156"/>
    </row>
    <row r="56" spans="1:12" s="22" customFormat="1" ht="26.25" customHeight="1">
      <c r="A56" s="291"/>
      <c r="B56" s="296"/>
      <c r="C56" s="288"/>
      <c r="D56" s="300"/>
      <c r="E56" s="158" t="s">
        <v>1176</v>
      </c>
      <c r="L56" s="156"/>
    </row>
    <row r="57" spans="1:12" s="22" customFormat="1" ht="26.25" customHeight="1">
      <c r="A57" s="291"/>
      <c r="B57" s="296"/>
      <c r="C57" s="288"/>
      <c r="D57" s="300"/>
      <c r="E57" s="158" t="s">
        <v>1104</v>
      </c>
      <c r="L57" s="156"/>
    </row>
    <row r="58" spans="1:12" ht="25.5" customHeight="1">
      <c r="A58" s="291"/>
      <c r="B58" s="296"/>
      <c r="C58" s="293" t="s">
        <v>7</v>
      </c>
      <c r="D58" s="297" t="s">
        <v>1173</v>
      </c>
      <c r="E58" s="161" t="s">
        <v>8</v>
      </c>
    </row>
    <row r="59" spans="1:12" ht="25.5" customHeight="1">
      <c r="A59" s="291"/>
      <c r="B59" s="296"/>
      <c r="C59" s="294"/>
      <c r="D59" s="298"/>
      <c r="E59" s="161" t="s">
        <v>1120</v>
      </c>
    </row>
    <row r="60" spans="1:12" ht="25.5" customHeight="1">
      <c r="A60" s="291"/>
      <c r="B60" s="296"/>
      <c r="C60" s="294"/>
      <c r="D60" s="298"/>
      <c r="E60" s="161" t="s">
        <v>1121</v>
      </c>
    </row>
    <row r="61" spans="1:12" ht="25.5" customHeight="1">
      <c r="A61" s="291"/>
      <c r="B61" s="296"/>
      <c r="C61" s="294"/>
      <c r="D61" s="298"/>
      <c r="E61" s="161" t="s">
        <v>1122</v>
      </c>
    </row>
    <row r="62" spans="1:12" ht="39.65" customHeight="1">
      <c r="A62" s="292"/>
      <c r="B62" s="296"/>
      <c r="C62" s="294"/>
      <c r="D62" s="298"/>
      <c r="E62" s="162" t="s">
        <v>1123</v>
      </c>
    </row>
    <row r="63" spans="1:12" ht="13">
      <c r="A63" s="23"/>
      <c r="B63" s="24"/>
      <c r="C63" s="24"/>
      <c r="D63" s="24"/>
      <c r="E63" s="25"/>
    </row>
  </sheetData>
  <mergeCells count="18">
    <mergeCell ref="D5:D9"/>
    <mergeCell ref="C5:C48"/>
    <mergeCell ref="B5:B62"/>
    <mergeCell ref="C49:C57"/>
    <mergeCell ref="D10:D22"/>
    <mergeCell ref="A10:A62"/>
    <mergeCell ref="D23:D29"/>
    <mergeCell ref="D30:D38"/>
    <mergeCell ref="D39:D48"/>
    <mergeCell ref="C58:C62"/>
    <mergeCell ref="D58:D62"/>
    <mergeCell ref="D49:D57"/>
    <mergeCell ref="A1:E1"/>
    <mergeCell ref="A3:A4"/>
    <mergeCell ref="B3:B4"/>
    <mergeCell ref="C3:C4"/>
    <mergeCell ref="D3:D4"/>
    <mergeCell ref="E3:E4"/>
  </mergeCells>
  <printOptions horizontalCentered="1"/>
  <pageMargins left="0.25" right="0.25" top="0.75" bottom="0.75" header="0.3" footer="0.3"/>
  <pageSetup paperSize="9"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  <pageSetUpPr fitToPage="1"/>
  </sheetPr>
  <dimension ref="A1:AW211"/>
  <sheetViews>
    <sheetView showGridLines="0" tabSelected="1" view="pageBreakPreview" zoomScale="25" zoomScaleNormal="40" zoomScaleSheetLayoutView="25" workbookViewId="0">
      <selection activeCell="L15" sqref="L15"/>
    </sheetView>
  </sheetViews>
  <sheetFormatPr defaultColWidth="73.81640625" defaultRowHeight="61.5"/>
  <cols>
    <col min="1" max="1" width="18.453125" style="163" customWidth="1"/>
    <col min="2" max="2" width="63.1796875" style="163" customWidth="1"/>
    <col min="3" max="3" width="18" style="163" customWidth="1"/>
    <col min="4" max="4" width="54.81640625" style="187" customWidth="1"/>
    <col min="5" max="5" width="73.81640625" style="187"/>
    <col min="6" max="6" width="63.1796875" style="163" customWidth="1"/>
    <col min="7" max="7" width="25.54296875" style="163" customWidth="1"/>
    <col min="8" max="8" width="23.81640625" style="163" customWidth="1"/>
    <col min="9" max="9" width="84.26953125" style="163" customWidth="1"/>
    <col min="10" max="10" width="37.7265625" style="163" customWidth="1"/>
    <col min="11" max="11" width="57.26953125" style="163" customWidth="1"/>
    <col min="12" max="12" width="69.26953125" style="163" customWidth="1"/>
    <col min="13" max="13" width="34.7265625" style="163" customWidth="1"/>
    <col min="14" max="14" width="32.81640625" style="163" customWidth="1"/>
    <col min="15" max="15" width="38.453125" style="163" customWidth="1"/>
    <col min="16" max="16" width="55.7265625" style="163" customWidth="1"/>
    <col min="17" max="17" width="55.7265625" style="163" hidden="1" customWidth="1"/>
    <col min="18" max="18" width="55.7265625" style="163" customWidth="1"/>
    <col min="19" max="19" width="55.7265625" style="163" hidden="1" customWidth="1"/>
    <col min="20" max="20" width="55.7265625" style="163" customWidth="1"/>
    <col min="21" max="21" width="25.26953125" style="185" customWidth="1"/>
    <col min="22" max="22" width="88.7265625" style="163" customWidth="1"/>
    <col min="23" max="23" width="55.7265625" style="163" hidden="1" customWidth="1"/>
    <col min="24" max="24" width="79" style="185" customWidth="1"/>
    <col min="25" max="25" width="14.54296875" style="163" hidden="1" customWidth="1"/>
    <col min="26" max="26" width="31.26953125" style="163" customWidth="1"/>
    <col min="27" max="27" width="31.26953125" style="163" hidden="1" customWidth="1"/>
    <col min="28" max="28" width="29.7265625" style="163" customWidth="1"/>
    <col min="29" max="30" width="74.7265625" style="163" customWidth="1"/>
    <col min="31" max="16384" width="73.81640625" style="163"/>
  </cols>
  <sheetData>
    <row r="1" spans="1:30">
      <c r="B1" s="164"/>
      <c r="C1" s="164"/>
      <c r="D1" s="189" t="s">
        <v>9</v>
      </c>
      <c r="E1" s="189" t="s">
        <v>9</v>
      </c>
      <c r="F1" s="164"/>
      <c r="G1" s="164" t="s">
        <v>9</v>
      </c>
      <c r="H1" s="164"/>
      <c r="I1" s="355"/>
      <c r="J1" s="355"/>
      <c r="K1" s="355"/>
      <c r="L1" s="355"/>
      <c r="M1" s="355"/>
      <c r="N1" s="355"/>
      <c r="O1" s="355"/>
      <c r="P1" s="164" t="s">
        <v>9</v>
      </c>
      <c r="Q1" s="164"/>
      <c r="R1" s="164" t="s">
        <v>9</v>
      </c>
      <c r="S1" s="164"/>
      <c r="T1" s="164" t="s">
        <v>9</v>
      </c>
      <c r="U1" s="164"/>
      <c r="V1" s="164" t="s">
        <v>9</v>
      </c>
      <c r="W1" s="164"/>
      <c r="X1" s="164" t="s">
        <v>9</v>
      </c>
      <c r="Y1" s="164"/>
      <c r="Z1" s="164" t="s">
        <v>9</v>
      </c>
      <c r="AA1" s="164" t="s">
        <v>9</v>
      </c>
      <c r="AB1" s="164" t="s">
        <v>9</v>
      </c>
      <c r="AC1" s="164" t="s">
        <v>9</v>
      </c>
      <c r="AD1" s="164" t="s">
        <v>9</v>
      </c>
    </row>
    <row r="2" spans="1:30" s="165" customFormat="1" ht="53.25" customHeight="1">
      <c r="A2" s="246"/>
      <c r="B2" s="247"/>
      <c r="C2" s="247"/>
      <c r="D2" s="248"/>
      <c r="E2" s="356" t="s">
        <v>10</v>
      </c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7"/>
      <c r="U2" s="357"/>
      <c r="V2" s="357"/>
      <c r="W2" s="357"/>
      <c r="X2" s="357"/>
      <c r="Y2" s="357"/>
      <c r="Z2" s="357"/>
      <c r="AA2" s="357"/>
      <c r="AB2" s="357"/>
      <c r="AC2" s="249" t="s">
        <v>11</v>
      </c>
      <c r="AD2" s="250" t="s">
        <v>1274</v>
      </c>
    </row>
    <row r="3" spans="1:30" s="165" customFormat="1" ht="43.5" customHeight="1">
      <c r="A3" s="251"/>
      <c r="B3" s="252"/>
      <c r="C3" s="252"/>
      <c r="D3" s="253"/>
      <c r="E3" s="358" t="s">
        <v>12</v>
      </c>
      <c r="F3" s="35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/>
      <c r="AA3" s="359"/>
      <c r="AB3" s="359"/>
      <c r="AC3" s="249" t="s">
        <v>13</v>
      </c>
      <c r="AD3" s="254" t="s">
        <v>1177</v>
      </c>
    </row>
    <row r="4" spans="1:30" s="165" customFormat="1" ht="59.25" customHeight="1">
      <c r="A4" s="255"/>
      <c r="B4" s="256"/>
      <c r="C4" s="256"/>
      <c r="D4" s="257"/>
      <c r="E4" s="358"/>
      <c r="F4" s="359"/>
      <c r="G4" s="359"/>
      <c r="H4" s="359"/>
      <c r="I4" s="359"/>
      <c r="J4" s="359"/>
      <c r="K4" s="359"/>
      <c r="L4" s="359"/>
      <c r="M4" s="359"/>
      <c r="N4" s="359"/>
      <c r="O4" s="359"/>
      <c r="P4" s="359"/>
      <c r="Q4" s="359"/>
      <c r="R4" s="359"/>
      <c r="S4" s="359"/>
      <c r="T4" s="359"/>
      <c r="U4" s="359"/>
      <c r="V4" s="359"/>
      <c r="W4" s="359"/>
      <c r="X4" s="359"/>
      <c r="Y4" s="359"/>
      <c r="Z4" s="359"/>
      <c r="AA4" s="359"/>
      <c r="AB4" s="359"/>
      <c r="AC4" s="249" t="s">
        <v>15</v>
      </c>
      <c r="AD4" s="254" t="s">
        <v>14</v>
      </c>
    </row>
    <row r="5" spans="1:30" s="165" customFormat="1" ht="9.75" customHeight="1">
      <c r="B5" s="166"/>
      <c r="C5" s="166"/>
      <c r="D5" s="192"/>
      <c r="E5" s="190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8"/>
      <c r="AC5" s="169"/>
      <c r="AD5" s="170"/>
    </row>
    <row r="6" spans="1:30" ht="31.5">
      <c r="A6" s="171"/>
      <c r="B6" s="172" t="s">
        <v>9</v>
      </c>
      <c r="C6" s="172"/>
      <c r="D6" s="360" t="s">
        <v>9</v>
      </c>
      <c r="E6" s="361"/>
      <c r="F6" s="172"/>
      <c r="G6" s="172"/>
      <c r="H6" s="172"/>
      <c r="I6" s="173" t="s">
        <v>9</v>
      </c>
      <c r="J6" s="173"/>
      <c r="K6" s="173" t="s">
        <v>9</v>
      </c>
      <c r="L6" s="173" t="s">
        <v>9</v>
      </c>
      <c r="M6" s="173" t="s">
        <v>9</v>
      </c>
      <c r="N6" s="173" t="s">
        <v>9</v>
      </c>
      <c r="O6" s="173" t="s">
        <v>9</v>
      </c>
      <c r="P6" s="172" t="s">
        <v>9</v>
      </c>
      <c r="Q6" s="172"/>
      <c r="R6" s="172" t="s">
        <v>9</v>
      </c>
      <c r="S6" s="172"/>
      <c r="T6" s="172" t="s">
        <v>9</v>
      </c>
      <c r="U6" s="172"/>
      <c r="V6" s="172" t="s">
        <v>9</v>
      </c>
      <c r="W6" s="172"/>
      <c r="X6" s="172" t="s">
        <v>9</v>
      </c>
      <c r="Y6" s="172"/>
      <c r="Z6" s="172" t="s">
        <v>9</v>
      </c>
      <c r="AA6" s="172" t="s">
        <v>9</v>
      </c>
      <c r="AB6" s="172" t="s">
        <v>9</v>
      </c>
      <c r="AC6" s="172" t="s">
        <v>9</v>
      </c>
      <c r="AD6" s="172" t="s">
        <v>9</v>
      </c>
    </row>
    <row r="7" spans="1:30" ht="12.75" customHeight="1">
      <c r="A7" s="174"/>
      <c r="B7" s="175"/>
      <c r="C7" s="175"/>
      <c r="D7" s="193"/>
      <c r="E7" s="191"/>
      <c r="F7" s="175"/>
      <c r="G7" s="175"/>
      <c r="H7" s="175"/>
      <c r="I7" s="176"/>
      <c r="J7" s="176"/>
      <c r="K7" s="176"/>
      <c r="L7" s="176"/>
      <c r="M7" s="176"/>
      <c r="N7" s="176"/>
      <c r="O7" s="176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</row>
    <row r="8" spans="1:30" ht="20.149999999999999" customHeight="1">
      <c r="B8" s="177" t="s">
        <v>9</v>
      </c>
      <c r="C8" s="177"/>
      <c r="D8" s="188" t="s">
        <v>9</v>
      </c>
      <c r="E8" s="188" t="s">
        <v>9</v>
      </c>
      <c r="F8" s="177"/>
      <c r="G8" s="177" t="s">
        <v>9</v>
      </c>
      <c r="H8" s="177"/>
      <c r="I8" s="177" t="s">
        <v>9</v>
      </c>
      <c r="J8" s="177"/>
      <c r="K8" s="177" t="s">
        <v>9</v>
      </c>
      <c r="L8" s="177" t="s">
        <v>9</v>
      </c>
      <c r="M8" s="177" t="s">
        <v>9</v>
      </c>
      <c r="N8" s="177" t="s">
        <v>9</v>
      </c>
      <c r="O8" s="177" t="s">
        <v>9</v>
      </c>
      <c r="P8" s="178" t="s">
        <v>9</v>
      </c>
      <c r="Q8" s="178"/>
      <c r="R8" s="178" t="s">
        <v>9</v>
      </c>
      <c r="S8" s="178"/>
      <c r="T8" s="178" t="s">
        <v>9</v>
      </c>
      <c r="U8" s="178"/>
      <c r="V8" s="178" t="s">
        <v>9</v>
      </c>
      <c r="W8" s="178"/>
      <c r="X8" s="178" t="s">
        <v>9</v>
      </c>
      <c r="Y8" s="178"/>
      <c r="Z8" s="177" t="s">
        <v>9</v>
      </c>
      <c r="AA8" s="177" t="s">
        <v>9</v>
      </c>
      <c r="AB8" s="177" t="s">
        <v>9</v>
      </c>
      <c r="AC8" s="177" t="s">
        <v>9</v>
      </c>
      <c r="AD8" s="177" t="s">
        <v>9</v>
      </c>
    </row>
    <row r="9" spans="1:30" ht="108" customHeight="1">
      <c r="A9" s="301" t="s">
        <v>16</v>
      </c>
      <c r="B9" s="302"/>
      <c r="C9" s="371" t="s">
        <v>1241</v>
      </c>
      <c r="D9" s="371"/>
      <c r="E9" s="372"/>
      <c r="F9" s="345"/>
      <c r="G9" s="345"/>
      <c r="H9" s="345"/>
      <c r="I9" s="346" t="s">
        <v>17</v>
      </c>
      <c r="J9" s="347"/>
      <c r="K9" s="348"/>
      <c r="L9" s="348"/>
      <c r="M9" s="348"/>
      <c r="N9" s="348"/>
      <c r="O9" s="349"/>
      <c r="P9" s="258" t="s">
        <v>9</v>
      </c>
      <c r="Q9" s="258"/>
      <c r="R9" s="259" t="s">
        <v>9</v>
      </c>
      <c r="S9" s="259"/>
      <c r="T9" s="259" t="s">
        <v>9</v>
      </c>
      <c r="U9" s="259"/>
      <c r="V9" s="259" t="s">
        <v>9</v>
      </c>
      <c r="W9" s="259"/>
      <c r="X9" s="259" t="s">
        <v>9</v>
      </c>
      <c r="Y9" s="259"/>
      <c r="Z9" s="260" t="s">
        <v>9</v>
      </c>
      <c r="AA9" s="260" t="s">
        <v>9</v>
      </c>
      <c r="AB9" s="350" t="s">
        <v>18</v>
      </c>
      <c r="AC9" s="351"/>
      <c r="AD9" s="352"/>
    </row>
    <row r="10" spans="1:30" ht="87" customHeight="1">
      <c r="A10" s="301" t="s">
        <v>19</v>
      </c>
      <c r="B10" s="302"/>
      <c r="C10" s="373" t="s">
        <v>1177</v>
      </c>
      <c r="D10" s="373"/>
      <c r="E10" s="374"/>
      <c r="F10" s="345"/>
      <c r="G10" s="345"/>
      <c r="H10" s="345"/>
      <c r="I10" s="362" t="s">
        <v>20</v>
      </c>
      <c r="J10" s="377" t="s">
        <v>1249</v>
      </c>
      <c r="K10" s="378"/>
      <c r="L10" s="261" t="s">
        <v>21</v>
      </c>
      <c r="M10" s="364" t="s">
        <v>1248</v>
      </c>
      <c r="N10" s="365"/>
      <c r="O10" s="366"/>
      <c r="P10" s="262" t="s">
        <v>9</v>
      </c>
      <c r="Q10" s="258"/>
      <c r="R10" s="259" t="s">
        <v>9</v>
      </c>
      <c r="S10" s="259"/>
      <c r="T10" s="259" t="s">
        <v>9</v>
      </c>
      <c r="U10" s="259"/>
      <c r="V10" s="259" t="s">
        <v>9</v>
      </c>
      <c r="W10" s="259"/>
      <c r="X10" s="259" t="s">
        <v>9</v>
      </c>
      <c r="Y10" s="259"/>
      <c r="Z10" s="260" t="s">
        <v>9</v>
      </c>
      <c r="AA10" s="260" t="s">
        <v>9</v>
      </c>
      <c r="AB10" s="263">
        <v>1</v>
      </c>
      <c r="AC10" s="340" t="s">
        <v>22</v>
      </c>
      <c r="AD10" s="341"/>
    </row>
    <row r="11" spans="1:30" ht="90" customHeight="1">
      <c r="A11" s="301" t="s">
        <v>23</v>
      </c>
      <c r="B11" s="302"/>
      <c r="C11" s="375">
        <v>45784</v>
      </c>
      <c r="D11" s="371"/>
      <c r="E11" s="372"/>
      <c r="F11" s="345"/>
      <c r="G11" s="345"/>
      <c r="H11" s="345"/>
      <c r="I11" s="363"/>
      <c r="J11" s="377" t="s">
        <v>1250</v>
      </c>
      <c r="K11" s="378"/>
      <c r="L11" s="264" t="s">
        <v>24</v>
      </c>
      <c r="M11" s="342" t="s">
        <v>1247</v>
      </c>
      <c r="N11" s="343"/>
      <c r="O11" s="344"/>
      <c r="P11" s="258" t="s">
        <v>9</v>
      </c>
      <c r="Q11" s="258"/>
      <c r="R11" s="259" t="s">
        <v>9</v>
      </c>
      <c r="S11" s="259"/>
      <c r="T11" s="259" t="s">
        <v>9</v>
      </c>
      <c r="U11" s="259"/>
      <c r="V11" s="259" t="s">
        <v>9</v>
      </c>
      <c r="W11" s="259"/>
      <c r="X11" s="259" t="s">
        <v>9</v>
      </c>
      <c r="Y11" s="259"/>
      <c r="Z11" s="260" t="s">
        <v>9</v>
      </c>
      <c r="AA11" s="260" t="s">
        <v>9</v>
      </c>
      <c r="AB11" s="263">
        <v>2</v>
      </c>
      <c r="AC11" s="340" t="s">
        <v>25</v>
      </c>
      <c r="AD11" s="341"/>
    </row>
    <row r="12" spans="1:30" ht="90" customHeight="1">
      <c r="A12" s="301" t="s">
        <v>26</v>
      </c>
      <c r="B12" s="302"/>
      <c r="C12" s="376" t="s">
        <v>1071</v>
      </c>
      <c r="D12" s="371"/>
      <c r="E12" s="372"/>
      <c r="F12" s="367"/>
      <c r="G12" s="367"/>
      <c r="H12" s="367"/>
      <c r="I12" s="363"/>
      <c r="J12" s="377" t="s">
        <v>1251</v>
      </c>
      <c r="K12" s="378"/>
      <c r="L12" s="266" t="s">
        <v>27</v>
      </c>
      <c r="M12" s="368" t="s">
        <v>1248</v>
      </c>
      <c r="N12" s="369"/>
      <c r="O12" s="370"/>
      <c r="P12" s="262" t="s">
        <v>9</v>
      </c>
      <c r="Q12" s="258"/>
      <c r="R12" s="259" t="s">
        <v>9</v>
      </c>
      <c r="S12" s="259"/>
      <c r="T12" s="259" t="s">
        <v>9</v>
      </c>
      <c r="U12" s="259"/>
      <c r="V12" s="259" t="s">
        <v>9</v>
      </c>
      <c r="W12" s="259"/>
      <c r="X12" s="259" t="s">
        <v>9</v>
      </c>
      <c r="Y12" s="259"/>
      <c r="Z12" s="260" t="s">
        <v>9</v>
      </c>
      <c r="AA12" s="260" t="s">
        <v>9</v>
      </c>
      <c r="AB12" s="263">
        <v>3</v>
      </c>
      <c r="AC12" s="340" t="s">
        <v>28</v>
      </c>
      <c r="AD12" s="341"/>
    </row>
    <row r="13" spans="1:30" ht="90" customHeight="1">
      <c r="A13" s="301" t="s">
        <v>29</v>
      </c>
      <c r="B13" s="302"/>
      <c r="C13" s="376" t="s">
        <v>1242</v>
      </c>
      <c r="D13" s="371"/>
      <c r="E13" s="372"/>
      <c r="F13" s="267"/>
      <c r="G13" s="265"/>
      <c r="H13" s="267"/>
      <c r="I13" s="363"/>
      <c r="J13" s="377" t="s">
        <v>1252</v>
      </c>
      <c r="K13" s="378"/>
      <c r="L13" s="353" t="s">
        <v>30</v>
      </c>
      <c r="M13" s="353"/>
      <c r="N13" s="354"/>
      <c r="O13" s="268"/>
      <c r="P13" s="258"/>
      <c r="Q13" s="258"/>
      <c r="R13" s="259"/>
      <c r="S13" s="259"/>
      <c r="T13" s="259"/>
      <c r="U13" s="259"/>
      <c r="V13" s="259"/>
      <c r="W13" s="259"/>
      <c r="X13" s="259"/>
      <c r="Y13" s="259"/>
      <c r="Z13" s="260"/>
      <c r="AA13" s="260"/>
      <c r="AB13" s="263">
        <v>4</v>
      </c>
      <c r="AC13" s="340" t="s">
        <v>31</v>
      </c>
      <c r="AD13" s="341"/>
    </row>
    <row r="14" spans="1:30" ht="72" customHeight="1">
      <c r="A14" s="301" t="s">
        <v>32</v>
      </c>
      <c r="B14" s="302"/>
      <c r="C14" s="376" t="s">
        <v>1243</v>
      </c>
      <c r="D14" s="371"/>
      <c r="E14" s="372"/>
      <c r="F14" s="267"/>
      <c r="G14" s="265"/>
      <c r="H14" s="267"/>
      <c r="I14" s="382" t="s">
        <v>33</v>
      </c>
      <c r="J14" s="388" t="s">
        <v>1253</v>
      </c>
      <c r="K14" s="389"/>
      <c r="L14" s="268" t="s">
        <v>9</v>
      </c>
      <c r="M14" s="353" t="s">
        <v>9</v>
      </c>
      <c r="N14" s="390"/>
      <c r="O14" s="390"/>
      <c r="P14" s="258" t="s">
        <v>9</v>
      </c>
      <c r="Q14" s="258"/>
      <c r="R14" s="259" t="s">
        <v>9</v>
      </c>
      <c r="S14" s="259"/>
      <c r="T14" s="259" t="s">
        <v>9</v>
      </c>
      <c r="U14" s="259"/>
      <c r="V14" s="259" t="s">
        <v>9</v>
      </c>
      <c r="W14" s="259"/>
      <c r="X14" s="259" t="s">
        <v>9</v>
      </c>
      <c r="Y14" s="259"/>
      <c r="Z14" s="260" t="s">
        <v>9</v>
      </c>
      <c r="AA14" s="260" t="s">
        <v>9</v>
      </c>
      <c r="AB14" s="245">
        <v>5</v>
      </c>
      <c r="AC14" s="340" t="s">
        <v>34</v>
      </c>
      <c r="AD14" s="341"/>
    </row>
    <row r="15" spans="1:30" ht="108" customHeight="1">
      <c r="A15" s="301" t="s">
        <v>35</v>
      </c>
      <c r="B15" s="302"/>
      <c r="C15" s="376" t="s">
        <v>1245</v>
      </c>
      <c r="D15" s="371"/>
      <c r="E15" s="372"/>
      <c r="F15" s="267"/>
      <c r="G15" s="265"/>
      <c r="H15" s="267"/>
      <c r="I15" s="383"/>
      <c r="J15" s="388" t="s">
        <v>1254</v>
      </c>
      <c r="K15" s="389"/>
      <c r="L15" s="268"/>
      <c r="M15" s="268"/>
      <c r="N15" s="268"/>
      <c r="O15" s="268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67"/>
      <c r="AA15" s="267"/>
      <c r="AB15" s="267"/>
      <c r="AC15" s="269"/>
      <c r="AD15" s="269"/>
    </row>
    <row r="16" spans="1:30" ht="90" customHeight="1">
      <c r="A16" s="301" t="s">
        <v>36</v>
      </c>
      <c r="B16" s="302"/>
      <c r="C16" s="376" t="s">
        <v>1246</v>
      </c>
      <c r="D16" s="371"/>
      <c r="E16" s="372"/>
      <c r="F16" s="267"/>
      <c r="G16" s="265"/>
      <c r="H16" s="267"/>
      <c r="I16" s="383"/>
      <c r="J16" s="388"/>
      <c r="K16" s="389"/>
      <c r="L16" s="268"/>
      <c r="M16" s="268"/>
      <c r="N16" s="268"/>
      <c r="O16" s="268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67"/>
      <c r="AA16" s="267"/>
      <c r="AB16" s="267"/>
      <c r="AC16" s="269"/>
      <c r="AD16" s="269"/>
    </row>
    <row r="17" spans="1:49" ht="60" customHeight="1">
      <c r="A17" s="269"/>
      <c r="B17" s="270"/>
      <c r="C17" s="386"/>
      <c r="D17" s="386"/>
      <c r="E17" s="386"/>
      <c r="F17" s="267"/>
      <c r="G17" s="265"/>
      <c r="H17" s="267"/>
      <c r="I17" s="362"/>
      <c r="J17" s="388"/>
      <c r="K17" s="389"/>
      <c r="L17" s="268"/>
      <c r="M17" s="268"/>
      <c r="N17" s="268"/>
      <c r="O17" s="268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67"/>
      <c r="AA17" s="267"/>
      <c r="AB17" s="267"/>
      <c r="AC17" s="269"/>
      <c r="AD17" s="269"/>
    </row>
    <row r="18" spans="1:49" ht="22.5" customHeight="1">
      <c r="A18" s="269"/>
      <c r="B18" s="269"/>
      <c r="C18" s="269"/>
      <c r="D18" s="269"/>
      <c r="E18" s="269"/>
      <c r="F18" s="267"/>
      <c r="G18" s="265"/>
      <c r="H18" s="267"/>
      <c r="I18" s="271"/>
      <c r="J18" s="272"/>
      <c r="K18" s="272"/>
      <c r="L18" s="268"/>
      <c r="M18" s="268"/>
      <c r="N18" s="268"/>
      <c r="O18" s="268"/>
      <c r="P18" s="233"/>
      <c r="Q18" s="233"/>
      <c r="R18" s="233"/>
      <c r="S18" s="233"/>
      <c r="T18" s="233"/>
      <c r="U18" s="233"/>
      <c r="V18" s="233"/>
      <c r="W18" s="233"/>
      <c r="X18" s="233"/>
      <c r="Y18" s="233"/>
      <c r="Z18" s="267"/>
      <c r="AA18" s="267"/>
      <c r="AB18" s="267"/>
      <c r="AC18" s="269"/>
      <c r="AD18" s="269"/>
    </row>
    <row r="19" spans="1:49" ht="37.5" customHeight="1">
      <c r="A19" s="269"/>
      <c r="B19" s="269"/>
      <c r="C19" s="269"/>
      <c r="D19" s="269"/>
      <c r="E19" s="269"/>
      <c r="F19" s="267"/>
      <c r="G19" s="265"/>
      <c r="H19" s="267"/>
      <c r="I19" s="391" t="s">
        <v>37</v>
      </c>
      <c r="J19" s="391"/>
      <c r="K19" s="272"/>
      <c r="L19" s="268"/>
      <c r="M19" s="268"/>
      <c r="N19" s="268"/>
      <c r="O19" s="268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67"/>
      <c r="AA19" s="267"/>
      <c r="AB19" s="267"/>
      <c r="AC19" s="269"/>
      <c r="AD19" s="269"/>
    </row>
    <row r="20" spans="1:49" ht="32.5">
      <c r="A20" s="269"/>
      <c r="B20" s="269"/>
      <c r="C20" s="269"/>
      <c r="D20" s="269"/>
      <c r="E20" s="269"/>
      <c r="F20" s="267"/>
      <c r="G20" s="265"/>
      <c r="H20" s="267"/>
      <c r="I20" s="273" t="s">
        <v>38</v>
      </c>
      <c r="J20" s="274" t="s">
        <v>39</v>
      </c>
      <c r="K20" s="272"/>
      <c r="L20" s="268"/>
      <c r="M20" s="268"/>
      <c r="N20" s="268"/>
      <c r="O20" s="268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67"/>
      <c r="AA20" s="267"/>
      <c r="AB20" s="267"/>
      <c r="AC20" s="269"/>
      <c r="AD20" s="269"/>
    </row>
    <row r="21" spans="1:49" ht="65.150000000000006" customHeight="1">
      <c r="A21" s="269"/>
      <c r="B21" s="269"/>
      <c r="C21" s="269"/>
      <c r="D21" s="269"/>
      <c r="E21" s="269"/>
      <c r="F21" s="267"/>
      <c r="G21" s="265"/>
      <c r="H21" s="267"/>
      <c r="I21" s="273" t="s">
        <v>40</v>
      </c>
      <c r="J21" s="275" t="s">
        <v>41</v>
      </c>
      <c r="K21" s="272"/>
      <c r="L21" s="268"/>
      <c r="M21" s="268"/>
      <c r="N21" s="268"/>
      <c r="O21" s="268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67"/>
      <c r="AA21" s="267"/>
      <c r="AB21" s="267"/>
      <c r="AC21" s="269"/>
      <c r="AD21" s="269"/>
    </row>
    <row r="22" spans="1:49" ht="37.5" customHeight="1">
      <c r="F22" s="177"/>
      <c r="G22" s="179"/>
      <c r="H22" s="177"/>
      <c r="I22" s="181"/>
      <c r="J22" s="182"/>
      <c r="K22" s="182"/>
      <c r="L22" s="180"/>
      <c r="M22" s="180"/>
      <c r="N22" s="180"/>
      <c r="O22" s="180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7"/>
      <c r="AA22" s="177"/>
      <c r="AB22" s="177"/>
    </row>
    <row r="23" spans="1:49" s="194" customFormat="1" ht="66" customHeight="1">
      <c r="A23" s="196"/>
      <c r="B23" s="196"/>
      <c r="C23" s="196"/>
      <c r="D23" s="196"/>
      <c r="E23" s="196"/>
      <c r="F23" s="197"/>
      <c r="G23" s="198"/>
      <c r="H23" s="397" t="s">
        <v>42</v>
      </c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7"/>
      <c r="AC23" s="381" t="s">
        <v>43</v>
      </c>
      <c r="AD23" s="381"/>
    </row>
    <row r="24" spans="1:49" s="194" customFormat="1" ht="71.25" customHeight="1">
      <c r="A24" s="384" t="s">
        <v>3</v>
      </c>
      <c r="B24" s="385"/>
      <c r="C24" s="384" t="s">
        <v>4</v>
      </c>
      <c r="D24" s="387"/>
      <c r="E24" s="387"/>
      <c r="F24" s="387"/>
      <c r="G24" s="385"/>
      <c r="H24" s="384" t="s">
        <v>44</v>
      </c>
      <c r="I24" s="387"/>
      <c r="J24" s="387"/>
      <c r="K24" s="387"/>
      <c r="L24" s="385"/>
      <c r="M24" s="392" t="s">
        <v>45</v>
      </c>
      <c r="N24" s="393"/>
      <c r="O24" s="394"/>
      <c r="P24" s="398" t="s">
        <v>46</v>
      </c>
      <c r="Q24" s="399"/>
      <c r="R24" s="399"/>
      <c r="S24" s="399"/>
      <c r="T24" s="399"/>
      <c r="U24" s="399"/>
      <c r="V24" s="399"/>
      <c r="W24" s="399"/>
      <c r="X24" s="400"/>
      <c r="Y24" s="199"/>
      <c r="Z24" s="392" t="s">
        <v>47</v>
      </c>
      <c r="AA24" s="393"/>
      <c r="AB24" s="393"/>
      <c r="AC24" s="379" t="s">
        <v>48</v>
      </c>
      <c r="AD24" s="380"/>
    </row>
    <row r="25" spans="1:49" s="194" customFormat="1" ht="181.5" customHeight="1">
      <c r="A25" s="200" t="s">
        <v>49</v>
      </c>
      <c r="B25" s="200" t="s">
        <v>50</v>
      </c>
      <c r="C25" s="200" t="s">
        <v>49</v>
      </c>
      <c r="D25" s="201" t="s">
        <v>4</v>
      </c>
      <c r="E25" s="201" t="s">
        <v>5</v>
      </c>
      <c r="F25" s="201" t="s">
        <v>51</v>
      </c>
      <c r="G25" s="201" t="s">
        <v>52</v>
      </c>
      <c r="H25" s="201" t="s">
        <v>53</v>
      </c>
      <c r="I25" s="201" t="s">
        <v>54</v>
      </c>
      <c r="J25" s="202" t="s">
        <v>55</v>
      </c>
      <c r="K25" s="201" t="s">
        <v>56</v>
      </c>
      <c r="L25" s="201" t="s">
        <v>57</v>
      </c>
      <c r="M25" s="203" t="s">
        <v>58</v>
      </c>
      <c r="N25" s="203" t="s">
        <v>59</v>
      </c>
      <c r="O25" s="203" t="s">
        <v>60</v>
      </c>
      <c r="P25" s="204" t="s">
        <v>22</v>
      </c>
      <c r="Q25" s="204" t="s">
        <v>61</v>
      </c>
      <c r="R25" s="204" t="s">
        <v>25</v>
      </c>
      <c r="S25" s="204" t="s">
        <v>61</v>
      </c>
      <c r="T25" s="204" t="s">
        <v>62</v>
      </c>
      <c r="U25" s="204" t="s">
        <v>63</v>
      </c>
      <c r="V25" s="204" t="s">
        <v>64</v>
      </c>
      <c r="W25" s="204"/>
      <c r="X25" s="204" t="s">
        <v>65</v>
      </c>
      <c r="Y25" s="205" t="s">
        <v>61</v>
      </c>
      <c r="Z25" s="203" t="s">
        <v>60</v>
      </c>
      <c r="AA25" s="203" t="s">
        <v>66</v>
      </c>
      <c r="AB25" s="203" t="s">
        <v>67</v>
      </c>
      <c r="AC25" s="206" t="s">
        <v>68</v>
      </c>
      <c r="AD25" s="206" t="s">
        <v>69</v>
      </c>
      <c r="AH25" s="194">
        <v>0.99</v>
      </c>
      <c r="AI25" s="194" t="s">
        <v>70</v>
      </c>
      <c r="AK25" s="194" t="s">
        <v>71</v>
      </c>
      <c r="AO25" s="195">
        <v>0.05</v>
      </c>
      <c r="AQ25" s="195" t="s">
        <v>72</v>
      </c>
      <c r="AS25" s="195" t="s">
        <v>72</v>
      </c>
      <c r="AU25" s="195">
        <v>0.65</v>
      </c>
      <c r="AW25" s="195">
        <v>0.9</v>
      </c>
    </row>
    <row r="26" spans="1:49" ht="124">
      <c r="A26" s="432"/>
      <c r="B26" s="200"/>
      <c r="C26" s="303">
        <v>2</v>
      </c>
      <c r="D26" s="319" t="s">
        <v>1256</v>
      </c>
      <c r="E26" s="303" t="s">
        <v>1073</v>
      </c>
      <c r="F26" s="207" t="s">
        <v>1269</v>
      </c>
      <c r="G26" s="209" t="s">
        <v>73</v>
      </c>
      <c r="H26" s="210" t="s">
        <v>82</v>
      </c>
      <c r="I26" s="211" t="s">
        <v>387</v>
      </c>
      <c r="J26" s="212">
        <f>+VLOOKUP(I26,Peligros_Aspectos!A:D,4,0)</f>
        <v>0</v>
      </c>
      <c r="K26" s="213" t="str">
        <f>+VLOOKUP(I26,Peligros_Aspectos!A:D,2,0)</f>
        <v>Exposición o contacto con agentes infecciósos</v>
      </c>
      <c r="L26" s="213" t="str">
        <f>+VLOOKUP(I26,Peligros_Aspectos!A:C,3,0)</f>
        <v>Infección , fatalidad</v>
      </c>
      <c r="M26" s="215" t="s">
        <v>76</v>
      </c>
      <c r="N26" s="216">
        <v>3</v>
      </c>
      <c r="O26" s="217">
        <f t="shared" ref="O26:O36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13</v>
      </c>
      <c r="P26" s="213"/>
      <c r="Q26" s="213"/>
      <c r="R26" s="213"/>
      <c r="S26" s="213"/>
      <c r="T26" s="227"/>
      <c r="U26" s="212"/>
      <c r="V26" s="213" t="s">
        <v>1184</v>
      </c>
      <c r="W26" s="213"/>
      <c r="X26" s="218" t="s">
        <v>1191</v>
      </c>
      <c r="Y26" s="219">
        <v>0.05</v>
      </c>
      <c r="Z26" s="220">
        <f t="shared" ref="Z26:Z36" si="1">O26</f>
        <v>13</v>
      </c>
      <c r="AA26" s="221"/>
      <c r="AB26" s="220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17</v>
      </c>
      <c r="AC26" s="216" t="s">
        <v>1146</v>
      </c>
      <c r="AD26" s="216" t="s">
        <v>1128</v>
      </c>
      <c r="AE26" s="184"/>
      <c r="AF26" s="185"/>
      <c r="AG26" s="185"/>
      <c r="AO26" s="183"/>
      <c r="AQ26" s="183"/>
      <c r="AS26" s="183"/>
      <c r="AU26" s="183"/>
      <c r="AW26" s="183"/>
    </row>
    <row r="27" spans="1:49" ht="372">
      <c r="A27" s="432"/>
      <c r="B27" s="200"/>
      <c r="C27" s="304"/>
      <c r="D27" s="320"/>
      <c r="E27" s="305"/>
      <c r="F27" s="207" t="s">
        <v>1269</v>
      </c>
      <c r="G27" s="209" t="s">
        <v>73</v>
      </c>
      <c r="H27" s="210" t="s">
        <v>74</v>
      </c>
      <c r="I27" s="211" t="s">
        <v>80</v>
      </c>
      <c r="J27" s="279">
        <f>+VLOOKUP(I27,Peligros_Aspectos!A:D,4,0)</f>
        <v>0</v>
      </c>
      <c r="K27" s="213" t="str">
        <f>+VLOOKUP(I27,Peligros_Aspectos!A:D,2,0)</f>
        <v>Caida al mismo nivel</v>
      </c>
      <c r="L27" s="213" t="str">
        <f>+VLOOKUP(I27,Peligros_Aspectos!A:C,3,0)</f>
        <v>Heridas/Contusión/hematoma</v>
      </c>
      <c r="M27" s="215" t="s">
        <v>76</v>
      </c>
      <c r="N27" s="216">
        <v>4</v>
      </c>
      <c r="O27" s="217">
        <f t="shared" si="0"/>
        <v>18</v>
      </c>
      <c r="P27" s="213"/>
      <c r="Q27" s="213"/>
      <c r="R27" s="213"/>
      <c r="S27" s="213"/>
      <c r="T27" s="227"/>
      <c r="U27" s="212"/>
      <c r="V27" s="213" t="s">
        <v>1197</v>
      </c>
      <c r="W27" s="213"/>
      <c r="X27" s="218" t="s">
        <v>1192</v>
      </c>
      <c r="Y27" s="219">
        <v>0.05</v>
      </c>
      <c r="Z27" s="220">
        <f t="shared" si="1"/>
        <v>18</v>
      </c>
      <c r="AA27" s="221"/>
      <c r="AB27" s="220" cm="1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#REF!&lt;&gt;0),Z27,TRUE,"FALSO")</f>
        <v>21</v>
      </c>
      <c r="AC27" s="216"/>
      <c r="AD27" s="216"/>
      <c r="AE27" s="184"/>
      <c r="AF27" s="185"/>
      <c r="AG27" s="185"/>
      <c r="AO27" s="183"/>
      <c r="AQ27" s="183"/>
      <c r="AS27" s="183"/>
      <c r="AU27" s="183"/>
      <c r="AW27" s="183"/>
    </row>
    <row r="28" spans="1:49" ht="372">
      <c r="A28" s="432"/>
      <c r="B28" s="200"/>
      <c r="C28" s="304"/>
      <c r="D28" s="320"/>
      <c r="E28" s="303" t="s">
        <v>1233</v>
      </c>
      <c r="F28" s="207" t="s">
        <v>1269</v>
      </c>
      <c r="G28" s="209" t="s">
        <v>73</v>
      </c>
      <c r="H28" s="210" t="s">
        <v>82</v>
      </c>
      <c r="I28" s="211" t="s">
        <v>344</v>
      </c>
      <c r="J28" s="212">
        <f>+VLOOKUP(I28,Peligros_Aspectos!A:D,4,0)</f>
        <v>0</v>
      </c>
      <c r="K28" s="213" t="str">
        <f>+VLOOKUP(I28,Peligros_Aspectos!A:D,2,0)</f>
        <v>Exposición a iluminación alta / baja</v>
      </c>
      <c r="L28" s="213" t="str">
        <f>+VLOOKUP(I28,Peligros_Aspectos!A:C,3,0)</f>
        <v>Fatiga Visual, Cefaléas, Vértigos, bajo rendimiento laboral</v>
      </c>
      <c r="M28" s="215" t="s">
        <v>76</v>
      </c>
      <c r="N28" s="216">
        <v>4</v>
      </c>
      <c r="O28" s="217">
        <f t="shared" si="0"/>
        <v>18</v>
      </c>
      <c r="P28" s="228"/>
      <c r="Q28" s="228"/>
      <c r="R28" s="228"/>
      <c r="S28" s="228"/>
      <c r="T28" s="227"/>
      <c r="U28" s="212"/>
      <c r="V28" s="213" t="s">
        <v>1201</v>
      </c>
      <c r="W28" s="213"/>
      <c r="X28" s="218" t="s">
        <v>1192</v>
      </c>
      <c r="Y28" s="219">
        <v>0.05</v>
      </c>
      <c r="Z28" s="220">
        <f t="shared" si="1"/>
        <v>18</v>
      </c>
      <c r="AA28" s="221"/>
      <c r="AB28" s="220" cm="1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#REF!&lt;&gt;0),Z28,TRUE,"FALSO")</f>
        <v>21</v>
      </c>
      <c r="AC28" s="216"/>
      <c r="AD28" s="216"/>
      <c r="AE28" s="184"/>
      <c r="AF28" s="185"/>
      <c r="AG28" s="185"/>
      <c r="AO28" s="183"/>
      <c r="AQ28" s="183"/>
      <c r="AS28" s="183"/>
      <c r="AU28" s="183"/>
      <c r="AW28" s="183"/>
    </row>
    <row r="29" spans="1:49" ht="372">
      <c r="A29" s="432"/>
      <c r="B29" s="200"/>
      <c r="C29" s="304"/>
      <c r="D29" s="320"/>
      <c r="E29" s="304"/>
      <c r="F29" s="207" t="s">
        <v>1269</v>
      </c>
      <c r="G29" s="209" t="s">
        <v>73</v>
      </c>
      <c r="H29" s="210" t="s">
        <v>82</v>
      </c>
      <c r="I29" s="277" t="s">
        <v>304</v>
      </c>
      <c r="J29" s="212">
        <f>+VLOOKUP(I29,Peligros_Aspectos!A:D,4,0)</f>
        <v>0</v>
      </c>
      <c r="K29" s="213" t="str">
        <f>+VLOOKUP(I29,Peligros_Aspectos!A:D,2,0)</f>
        <v>Trabajo repetitivos</v>
      </c>
      <c r="L29" s="213" t="str">
        <f>+VLOOKUP(I29,Peligros_Aspectos!A:C,3,0)</f>
        <v>Estrés, fatiga en el trabajo, cefaleas.</v>
      </c>
      <c r="M29" s="215" t="s">
        <v>76</v>
      </c>
      <c r="N29" s="216">
        <v>3</v>
      </c>
      <c r="O29" s="217">
        <f t="shared" si="0"/>
        <v>13</v>
      </c>
      <c r="P29" s="213"/>
      <c r="Q29" s="213"/>
      <c r="R29" s="213"/>
      <c r="S29" s="213"/>
      <c r="T29" s="227"/>
      <c r="U29" s="212"/>
      <c r="V29" s="213" t="s">
        <v>1174</v>
      </c>
      <c r="W29" s="213"/>
      <c r="X29" s="218" t="s">
        <v>1192</v>
      </c>
      <c r="Y29" s="219"/>
      <c r="Z29" s="220">
        <f t="shared" si="1"/>
        <v>13</v>
      </c>
      <c r="AA29" s="221"/>
      <c r="AB29" s="220" cm="1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#REF!&lt;&gt;0),Z29,TRUE,"FALSO")</f>
        <v>17</v>
      </c>
      <c r="AC29" s="216"/>
      <c r="AD29" s="216"/>
      <c r="AE29" s="184"/>
      <c r="AF29" s="185"/>
      <c r="AG29" s="185"/>
      <c r="AO29" s="183"/>
      <c r="AQ29" s="183"/>
      <c r="AS29" s="183"/>
      <c r="AU29" s="183"/>
      <c r="AW29" s="183"/>
    </row>
    <row r="30" spans="1:49" ht="372">
      <c r="A30" s="432"/>
      <c r="B30" s="200"/>
      <c r="C30" s="304"/>
      <c r="D30" s="320"/>
      <c r="E30" s="305"/>
      <c r="F30" s="207" t="s">
        <v>1269</v>
      </c>
      <c r="G30" s="209" t="s">
        <v>73</v>
      </c>
      <c r="H30" s="210" t="s">
        <v>74</v>
      </c>
      <c r="I30" s="211" t="s">
        <v>93</v>
      </c>
      <c r="J30" s="212">
        <f>+VLOOKUP(I30,Peligros_Aspectos!A:D,4,0)</f>
        <v>0</v>
      </c>
      <c r="K30" s="213" t="str">
        <f>+VLOOKUP(I30,Peligros_Aspectos!A:D,2,0)</f>
        <v>Golpeado por / contra</v>
      </c>
      <c r="L30" s="213" t="str">
        <f>+VLOOKUP(I30,Peligros_Aspectos!A:C,3,0)</f>
        <v>Fractura/Contusión/hematoma</v>
      </c>
      <c r="M30" s="215" t="s">
        <v>76</v>
      </c>
      <c r="N30" s="216">
        <v>4</v>
      </c>
      <c r="O30" s="217">
        <f t="shared" si="0"/>
        <v>18</v>
      </c>
      <c r="P30" s="213"/>
      <c r="Q30" s="213"/>
      <c r="R30" s="213"/>
      <c r="S30" s="213"/>
      <c r="T30" s="227"/>
      <c r="U30" s="212"/>
      <c r="V30" s="213" t="s">
        <v>1200</v>
      </c>
      <c r="W30" s="213"/>
      <c r="X30" s="218" t="s">
        <v>1192</v>
      </c>
      <c r="Y30" s="219">
        <v>0.05</v>
      </c>
      <c r="Z30" s="220">
        <f t="shared" si="1"/>
        <v>18</v>
      </c>
      <c r="AA30" s="221"/>
      <c r="AB30" s="220" cm="1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#REF!&lt;&gt;0),Z30,TRUE,"FALSO")</f>
        <v>21</v>
      </c>
      <c r="AC30" s="216"/>
      <c r="AD30" s="216"/>
      <c r="AE30" s="184"/>
      <c r="AF30" s="185"/>
      <c r="AG30" s="185"/>
      <c r="AO30" s="183"/>
      <c r="AQ30" s="183"/>
      <c r="AS30" s="183"/>
      <c r="AU30" s="183"/>
      <c r="AW30" s="183"/>
    </row>
    <row r="31" spans="1:49" ht="372">
      <c r="A31" s="432"/>
      <c r="B31" s="200"/>
      <c r="C31" s="304"/>
      <c r="D31" s="320"/>
      <c r="E31" s="303" t="s">
        <v>1234</v>
      </c>
      <c r="F31" s="207" t="s">
        <v>1269</v>
      </c>
      <c r="G31" s="209" t="s">
        <v>73</v>
      </c>
      <c r="H31" s="210" t="s">
        <v>82</v>
      </c>
      <c r="I31" s="277" t="s">
        <v>304</v>
      </c>
      <c r="J31" s="212">
        <f>+VLOOKUP(I31,Peligros_Aspectos!A:D,4,0)</f>
        <v>0</v>
      </c>
      <c r="K31" s="213" t="str">
        <f>+VLOOKUP(I31,Peligros_Aspectos!A:D,2,0)</f>
        <v>Trabajo repetitivos</v>
      </c>
      <c r="L31" s="213" t="str">
        <f>+VLOOKUP(I31,Peligros_Aspectos!A:C,3,0)</f>
        <v>Estrés, fatiga en el trabajo, cefaleas.</v>
      </c>
      <c r="M31" s="215" t="s">
        <v>76</v>
      </c>
      <c r="N31" s="216">
        <v>3</v>
      </c>
      <c r="O31" s="217">
        <f t="shared" si="0"/>
        <v>13</v>
      </c>
      <c r="P31" s="213"/>
      <c r="Q31" s="213"/>
      <c r="R31" s="213"/>
      <c r="S31" s="213"/>
      <c r="T31" s="227"/>
      <c r="U31" s="212"/>
      <c r="V31" s="213" t="s">
        <v>1174</v>
      </c>
      <c r="W31" s="213"/>
      <c r="X31" s="218" t="s">
        <v>1192</v>
      </c>
      <c r="Y31" s="219"/>
      <c r="Z31" s="220">
        <f t="shared" si="1"/>
        <v>13</v>
      </c>
      <c r="AA31" s="221"/>
      <c r="AB31" s="220" cm="1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#REF!&lt;&gt;0),Z31,TRUE,"FALSO")</f>
        <v>17</v>
      </c>
      <c r="AC31" s="216"/>
      <c r="AD31" s="216"/>
      <c r="AE31" s="184"/>
      <c r="AF31" s="185"/>
      <c r="AG31" s="185"/>
      <c r="AO31" s="183"/>
      <c r="AQ31" s="183"/>
      <c r="AS31" s="183"/>
      <c r="AU31" s="183"/>
      <c r="AW31" s="183"/>
    </row>
    <row r="32" spans="1:49" ht="372">
      <c r="A32" s="432"/>
      <c r="B32" s="200"/>
      <c r="C32" s="304"/>
      <c r="D32" s="320"/>
      <c r="E32" s="304"/>
      <c r="F32" s="207" t="s">
        <v>1269</v>
      </c>
      <c r="G32" s="209" t="s">
        <v>73</v>
      </c>
      <c r="H32" s="210" t="s">
        <v>74</v>
      </c>
      <c r="I32" s="211" t="s">
        <v>93</v>
      </c>
      <c r="J32" s="212">
        <f>+VLOOKUP(I32,Peligros_Aspectos!A:D,4,0)</f>
        <v>0</v>
      </c>
      <c r="K32" s="213" t="str">
        <f>+VLOOKUP(I32,Peligros_Aspectos!A:D,2,0)</f>
        <v>Golpeado por / contra</v>
      </c>
      <c r="L32" s="213" t="str">
        <f>+VLOOKUP(I32,Peligros_Aspectos!A:C,3,0)</f>
        <v>Fractura/Contusión/hematoma</v>
      </c>
      <c r="M32" s="215" t="s">
        <v>76</v>
      </c>
      <c r="N32" s="216">
        <v>4</v>
      </c>
      <c r="O32" s="217">
        <f t="shared" si="0"/>
        <v>18</v>
      </c>
      <c r="P32" s="213"/>
      <c r="Q32" s="213"/>
      <c r="R32" s="213"/>
      <c r="S32" s="213"/>
      <c r="T32" s="227"/>
      <c r="U32" s="212"/>
      <c r="V32" s="213" t="s">
        <v>1200</v>
      </c>
      <c r="W32" s="213"/>
      <c r="X32" s="218" t="s">
        <v>1192</v>
      </c>
      <c r="Y32" s="219">
        <v>0.05</v>
      </c>
      <c r="Z32" s="220">
        <f t="shared" si="1"/>
        <v>18</v>
      </c>
      <c r="AA32" s="221"/>
      <c r="AB32" s="220" cm="1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#REF!&lt;&gt;0),Z32,TRUE,"FALSO")</f>
        <v>21</v>
      </c>
      <c r="AC32" s="216"/>
      <c r="AD32" s="216"/>
      <c r="AE32" s="184"/>
      <c r="AF32" s="185"/>
      <c r="AG32" s="185"/>
      <c r="AO32" s="183"/>
      <c r="AQ32" s="183"/>
      <c r="AS32" s="183"/>
      <c r="AU32" s="183"/>
      <c r="AW32" s="183"/>
    </row>
    <row r="33" spans="1:49" ht="372">
      <c r="A33" s="432"/>
      <c r="B33" s="200"/>
      <c r="C33" s="304"/>
      <c r="D33" s="320"/>
      <c r="E33" s="303" t="s">
        <v>1231</v>
      </c>
      <c r="F33" s="207" t="s">
        <v>1269</v>
      </c>
      <c r="G33" s="209" t="s">
        <v>73</v>
      </c>
      <c r="H33" s="210" t="s">
        <v>74</v>
      </c>
      <c r="I33" s="211" t="s">
        <v>80</v>
      </c>
      <c r="J33" s="279">
        <f>+VLOOKUP(I33,Peligros_Aspectos!A:D,4,0)</f>
        <v>0</v>
      </c>
      <c r="K33" s="213" t="str">
        <f>+VLOOKUP(I33,Peligros_Aspectos!A:D,2,0)</f>
        <v>Caida al mismo nivel</v>
      </c>
      <c r="L33" s="213" t="str">
        <f>+VLOOKUP(I33,Peligros_Aspectos!A:C,3,0)</f>
        <v>Heridas/Contusión/hematoma</v>
      </c>
      <c r="M33" s="215" t="s">
        <v>76</v>
      </c>
      <c r="N33" s="216">
        <v>4</v>
      </c>
      <c r="O33" s="217">
        <f t="shared" si="0"/>
        <v>18</v>
      </c>
      <c r="P33" s="213"/>
      <c r="Q33" s="213"/>
      <c r="R33" s="213"/>
      <c r="S33" s="213"/>
      <c r="T33" s="227"/>
      <c r="U33" s="212"/>
      <c r="V33" s="213" t="s">
        <v>1197</v>
      </c>
      <c r="W33" s="213"/>
      <c r="X33" s="218" t="s">
        <v>1192</v>
      </c>
      <c r="Y33" s="219">
        <v>0.05</v>
      </c>
      <c r="Z33" s="220">
        <f t="shared" si="1"/>
        <v>18</v>
      </c>
      <c r="AA33" s="221"/>
      <c r="AB33" s="220" cm="1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#REF!&lt;&gt;0),Z33,TRUE,"FALSO")</f>
        <v>21</v>
      </c>
      <c r="AC33" s="216"/>
      <c r="AD33" s="216"/>
      <c r="AE33" s="184"/>
      <c r="AF33" s="185"/>
      <c r="AG33" s="185"/>
      <c r="AO33" s="183"/>
      <c r="AQ33" s="183"/>
      <c r="AS33" s="183"/>
      <c r="AU33" s="183"/>
      <c r="AW33" s="183"/>
    </row>
    <row r="34" spans="1:49" ht="372">
      <c r="A34" s="432"/>
      <c r="B34" s="200"/>
      <c r="C34" s="304"/>
      <c r="D34" s="320"/>
      <c r="E34" s="304"/>
      <c r="F34" s="207" t="s">
        <v>1269</v>
      </c>
      <c r="G34" s="209" t="s">
        <v>73</v>
      </c>
      <c r="H34" s="210" t="s">
        <v>82</v>
      </c>
      <c r="I34" s="211" t="s">
        <v>300</v>
      </c>
      <c r="J34" s="212">
        <f>+VLOOKUP(I34,Peligros_Aspectos!A:D,4,0)</f>
        <v>0</v>
      </c>
      <c r="K34" s="213" t="str">
        <f>+VLOOKUP(I34,Peligros_Aspectos!A:D,2,0)</f>
        <v>Psicosocial</v>
      </c>
      <c r="L34" s="213" t="str">
        <f>+VLOOKUP(I34,Peligros_Aspectos!A:C,3,0)</f>
        <v>Estrés, depresión, ausentismo laboral, ansiedad, conducta agresiva o violenta, bullyng, burn out</v>
      </c>
      <c r="M34" s="215" t="s">
        <v>76</v>
      </c>
      <c r="N34" s="216">
        <v>3</v>
      </c>
      <c r="O34" s="217">
        <f t="shared" si="0"/>
        <v>13</v>
      </c>
      <c r="P34" s="228"/>
      <c r="Q34" s="228"/>
      <c r="R34" s="228"/>
      <c r="S34" s="228"/>
      <c r="T34" s="227"/>
      <c r="U34" s="212"/>
      <c r="V34" s="213" t="s">
        <v>1204</v>
      </c>
      <c r="W34" s="228"/>
      <c r="X34" s="218" t="s">
        <v>1192</v>
      </c>
      <c r="Y34" s="219">
        <v>0.05</v>
      </c>
      <c r="Z34" s="220">
        <f t="shared" si="1"/>
        <v>13</v>
      </c>
      <c r="AA34" s="221"/>
      <c r="AB34" s="220" cm="1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#REF!&lt;&gt;0),Z34,TRUE,"FALSO")</f>
        <v>17</v>
      </c>
      <c r="AC34" s="216"/>
      <c r="AD34" s="216"/>
      <c r="AE34" s="184"/>
      <c r="AF34" s="185"/>
      <c r="AG34" s="185"/>
      <c r="AO34" s="183"/>
      <c r="AQ34" s="183"/>
      <c r="AS34" s="183"/>
      <c r="AU34" s="183"/>
      <c r="AW34" s="183"/>
    </row>
    <row r="35" spans="1:49" ht="372">
      <c r="A35" s="432"/>
      <c r="B35" s="200"/>
      <c r="C35" s="304"/>
      <c r="D35" s="320"/>
      <c r="E35" s="305"/>
      <c r="F35" s="207" t="s">
        <v>1269</v>
      </c>
      <c r="G35" s="209" t="s">
        <v>73</v>
      </c>
      <c r="H35" s="210" t="s">
        <v>74</v>
      </c>
      <c r="I35" s="211" t="s">
        <v>93</v>
      </c>
      <c r="J35" s="212">
        <f>+VLOOKUP(I35,Peligros_Aspectos!A:D,4,0)</f>
        <v>0</v>
      </c>
      <c r="K35" s="213" t="str">
        <f>+VLOOKUP(I35,Peligros_Aspectos!A:D,2,0)</f>
        <v>Golpeado por / contra</v>
      </c>
      <c r="L35" s="213" t="str">
        <f>+VLOOKUP(I35,Peligros_Aspectos!A:C,3,0)</f>
        <v>Fractura/Contusión/hematoma</v>
      </c>
      <c r="M35" s="215" t="s">
        <v>76</v>
      </c>
      <c r="N35" s="216">
        <v>4</v>
      </c>
      <c r="O35" s="217">
        <f t="shared" si="0"/>
        <v>18</v>
      </c>
      <c r="P35" s="213"/>
      <c r="Q35" s="213"/>
      <c r="R35" s="213"/>
      <c r="S35" s="213"/>
      <c r="T35" s="227"/>
      <c r="U35" s="212"/>
      <c r="V35" s="213" t="s">
        <v>1200</v>
      </c>
      <c r="W35" s="213"/>
      <c r="X35" s="218" t="s">
        <v>1192</v>
      </c>
      <c r="Y35" s="219">
        <v>0.05</v>
      </c>
      <c r="Z35" s="220">
        <f t="shared" si="1"/>
        <v>18</v>
      </c>
      <c r="AA35" s="221"/>
      <c r="AB35" s="220" cm="1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#REF!&lt;&gt;0),Z35,TRUE,"FALSO")</f>
        <v>21</v>
      </c>
      <c r="AC35" s="216"/>
      <c r="AD35" s="216"/>
      <c r="AE35" s="184"/>
      <c r="AF35" s="185"/>
      <c r="AG35" s="185"/>
      <c r="AO35" s="183"/>
      <c r="AQ35" s="183"/>
      <c r="AS35" s="183"/>
      <c r="AU35" s="183"/>
      <c r="AW35" s="183"/>
    </row>
    <row r="36" spans="1:49" ht="372">
      <c r="A36" s="432"/>
      <c r="B36" s="200"/>
      <c r="C36" s="305"/>
      <c r="D36" s="320"/>
      <c r="E36" s="278" t="s">
        <v>6</v>
      </c>
      <c r="F36" s="207" t="s">
        <v>1269</v>
      </c>
      <c r="G36" s="209" t="s">
        <v>73</v>
      </c>
      <c r="H36" s="210" t="s">
        <v>74</v>
      </c>
      <c r="I36" s="211" t="s">
        <v>90</v>
      </c>
      <c r="J36" s="212">
        <f>+VLOOKUP(I36,[3]Peligros_Aspectos!A:D,4,0)</f>
        <v>0</v>
      </c>
      <c r="K36" s="213" t="str">
        <f>+VLOOKUP(I36,[3]Peligros_Aspectos!A:D,2,0)</f>
        <v>Caida al mismo nivel</v>
      </c>
      <c r="L36" s="213" t="str">
        <f>+VLOOKUP(I36,[3]Peligros_Aspectos!A:C,3,0)</f>
        <v>Fractura/Heridas / Excoriaciones / Rasguños</v>
      </c>
      <c r="M36" s="215" t="s">
        <v>76</v>
      </c>
      <c r="N36" s="216">
        <v>4</v>
      </c>
      <c r="O36" s="217">
        <f t="shared" si="0"/>
        <v>18</v>
      </c>
      <c r="P36" s="213"/>
      <c r="Q36" s="213"/>
      <c r="R36" s="213"/>
      <c r="S36" s="213"/>
      <c r="T36" s="227"/>
      <c r="U36" s="212"/>
      <c r="V36" s="213" t="s">
        <v>1208</v>
      </c>
      <c r="W36" s="213"/>
      <c r="X36" s="218" t="s">
        <v>1192</v>
      </c>
      <c r="Y36" s="219">
        <v>0.05</v>
      </c>
      <c r="Z36" s="220">
        <f t="shared" si="1"/>
        <v>18</v>
      </c>
      <c r="AA36" s="221"/>
      <c r="AB36" s="220" cm="1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#REF!&lt;&gt;0),Z36,TRUE,"FALSO")</f>
        <v>21</v>
      </c>
      <c r="AC36" s="216"/>
      <c r="AD36" s="216"/>
      <c r="AE36" s="184"/>
      <c r="AF36" s="185"/>
      <c r="AG36" s="185"/>
      <c r="AO36" s="183"/>
      <c r="AQ36" s="183"/>
      <c r="AS36" s="183"/>
      <c r="AU36" s="183"/>
      <c r="AW36" s="183"/>
    </row>
    <row r="37" spans="1:49" ht="124">
      <c r="A37" s="307">
        <v>1</v>
      </c>
      <c r="B37" s="306" t="s">
        <v>1257</v>
      </c>
      <c r="C37" s="303">
        <v>1</v>
      </c>
      <c r="D37" s="319" t="s">
        <v>1072</v>
      </c>
      <c r="E37" s="315" t="s">
        <v>1073</v>
      </c>
      <c r="F37" s="207" t="s">
        <v>1269</v>
      </c>
      <c r="G37" s="209" t="s">
        <v>73</v>
      </c>
      <c r="H37" s="210" t="s">
        <v>82</v>
      </c>
      <c r="I37" s="211" t="s">
        <v>387</v>
      </c>
      <c r="J37" s="212">
        <f>+VLOOKUP(I37,Peligros_Aspectos!A:D,4,0)</f>
        <v>0</v>
      </c>
      <c r="K37" s="213" t="str">
        <f>+VLOOKUP(I37,Peligros_Aspectos!A:D,2,0)</f>
        <v>Exposición o contacto con agentes infecciósos</v>
      </c>
      <c r="L37" s="213" t="str">
        <f>+VLOOKUP(I37,Peligros_Aspectos!A:C,3,0)</f>
        <v>Infección , fatalidad</v>
      </c>
      <c r="M37" s="215" t="s">
        <v>76</v>
      </c>
      <c r="N37" s="216">
        <v>3</v>
      </c>
      <c r="O37" s="217">
        <f t="shared" ref="O37:O52" si="2">IF(CONCATENATE(N37,M37)="1A",1,IF(CONCATENATE(N37,M37)="1B",2,IF(CONCATENATE(N37,M37)="2A",3,IF(CONCATENATE(N37,M37)="1C",4,IF(CONCATENATE(N37,M37)="2B",5,IF(CONCATENATE(N37,M37)="3A",6,IF(CONCATENATE(N37,M37)="1D",7,IF(CONCATENATE(N37,M37)="2C",8,IF(CONCATENATE(N37,M37)="3B",9,IF(CONCATENATE(N37,M37)="4A",10,IF(CONCATENATE(N37,M37)="1E",11,IF(CONCATENATE(N37,M37)="2D",12,IF(CONCATENATE(N37,M37)="3C",13,IF(CONCATENATE(N37,M37)="4B",14,IF(CONCATENATE(N37,M37)="5A",15,IF(CONCATENATE(N37,M37)="2E",16,IF(CONCATENATE(N37,M37)="3D",17,IF(CONCATENATE(N37,M37)="4C",18,IF(CONCATENATE(N37,M37)="5B",19,IF(CONCATENATE(N37,M37)="3E",20,IF(CONCATENATE(N37,M37)="4D",21,IF(CONCATENATE(N37,M37)="5C",22,IF(CONCATENATE(N37,M37)="4E",23,IF(CONCATENATE(N37,M37)="5D",24,IF(CONCATENATE(N37,M37)="5E",25,"")))))))))))))))))))))))))</f>
        <v>13</v>
      </c>
      <c r="P37" s="213"/>
      <c r="Q37" s="213"/>
      <c r="R37" s="213"/>
      <c r="S37" s="213"/>
      <c r="T37" s="227"/>
      <c r="U37" s="212"/>
      <c r="V37" s="213" t="s">
        <v>1184</v>
      </c>
      <c r="W37" s="213"/>
      <c r="X37" s="218" t="s">
        <v>1191</v>
      </c>
      <c r="Y37" s="219">
        <v>0.05</v>
      </c>
      <c r="Z37" s="220">
        <f t="shared" ref="Z37" si="3">O37</f>
        <v>13</v>
      </c>
      <c r="AA37" s="221"/>
      <c r="AB37" s="220" cm="1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#REF!&lt;&gt;0),Z37,TRUE,"FALSO")</f>
        <v>17</v>
      </c>
      <c r="AC37" s="216" t="s">
        <v>1146</v>
      </c>
      <c r="AD37" s="216" t="s">
        <v>1128</v>
      </c>
      <c r="AE37" s="184"/>
      <c r="AF37" s="185"/>
      <c r="AG37" s="185"/>
      <c r="AO37" s="183"/>
      <c r="AQ37" s="183"/>
      <c r="AS37" s="183"/>
      <c r="AU37" s="183"/>
      <c r="AW37" s="183"/>
    </row>
    <row r="38" spans="1:49" ht="372">
      <c r="A38" s="308"/>
      <c r="B38" s="306"/>
      <c r="C38" s="304"/>
      <c r="D38" s="320"/>
      <c r="E38" s="313"/>
      <c r="F38" s="207" t="s">
        <v>1269</v>
      </c>
      <c r="G38" s="209" t="s">
        <v>73</v>
      </c>
      <c r="H38" s="210" t="s">
        <v>74</v>
      </c>
      <c r="I38" s="211" t="s">
        <v>391</v>
      </c>
      <c r="J38" s="212">
        <f>+VLOOKUP(I38,Peligros_Aspectos!A:D,4,0)</f>
        <v>0</v>
      </c>
      <c r="K38" s="213" t="str">
        <f>+VLOOKUP(I38,Peligros_Aspectos!A:D,2,0)</f>
        <v>Caída o deslizamiento de</v>
      </c>
      <c r="L38" s="213" t="str">
        <f>+VLOOKUP(I38,Peligros_Aspectos!A:C,3,0)</f>
        <v>Fatalidad (Atrapamiento por material), asfixia, daño a la propiedad, detención del proceso productivo.</v>
      </c>
      <c r="M38" s="215" t="s">
        <v>76</v>
      </c>
      <c r="N38" s="216">
        <v>3</v>
      </c>
      <c r="O38" s="217">
        <f t="shared" si="2"/>
        <v>13</v>
      </c>
      <c r="P38" s="213" t="s">
        <v>1124</v>
      </c>
      <c r="Q38" s="213">
        <v>0.9</v>
      </c>
      <c r="R38" s="213"/>
      <c r="S38" s="213"/>
      <c r="T38" s="227"/>
      <c r="U38" s="212"/>
      <c r="V38" s="213" t="s">
        <v>1196</v>
      </c>
      <c r="W38" s="213"/>
      <c r="X38" s="218" t="s">
        <v>1192</v>
      </c>
      <c r="Y38" s="219">
        <v>0.05</v>
      </c>
      <c r="Z38" s="220">
        <f t="shared" ref="Z38" si="4">O38</f>
        <v>13</v>
      </c>
      <c r="AA38" s="221"/>
      <c r="AB38" s="220" cm="1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#REF!&lt;&gt;0),Z38,TRUE,"FALSO")</f>
        <v>25</v>
      </c>
      <c r="AC38" s="216"/>
      <c r="AD38" s="216"/>
      <c r="AE38" s="184"/>
      <c r="AF38" s="185"/>
      <c r="AG38" s="185"/>
      <c r="AO38" s="183"/>
      <c r="AQ38" s="183"/>
      <c r="AS38" s="183"/>
      <c r="AU38" s="183"/>
      <c r="AW38" s="183"/>
    </row>
    <row r="39" spans="1:49" ht="372">
      <c r="A39" s="308"/>
      <c r="B39" s="306"/>
      <c r="C39" s="304"/>
      <c r="D39" s="320"/>
      <c r="E39" s="313"/>
      <c r="F39" s="207" t="s">
        <v>1269</v>
      </c>
      <c r="G39" s="209" t="s">
        <v>73</v>
      </c>
      <c r="H39" s="210" t="s">
        <v>74</v>
      </c>
      <c r="I39" s="211" t="s">
        <v>80</v>
      </c>
      <c r="J39" s="279">
        <f>+VLOOKUP(I39,Peligros_Aspectos!A:D,4,0)</f>
        <v>0</v>
      </c>
      <c r="K39" s="213" t="str">
        <f>+VLOOKUP(I39,Peligros_Aspectos!A:D,2,0)</f>
        <v>Caida al mismo nivel</v>
      </c>
      <c r="L39" s="213" t="str">
        <f>+VLOOKUP(I39,Peligros_Aspectos!A:C,3,0)</f>
        <v>Heridas/Contusión/hematoma</v>
      </c>
      <c r="M39" s="215" t="s">
        <v>76</v>
      </c>
      <c r="N39" s="216">
        <v>4</v>
      </c>
      <c r="O39" s="217">
        <f t="shared" si="2"/>
        <v>18</v>
      </c>
      <c r="P39" s="213"/>
      <c r="Q39" s="213"/>
      <c r="R39" s="213"/>
      <c r="S39" s="213"/>
      <c r="T39" s="227"/>
      <c r="U39" s="212"/>
      <c r="V39" s="213" t="s">
        <v>1197</v>
      </c>
      <c r="W39" s="213"/>
      <c r="X39" s="218" t="s">
        <v>1192</v>
      </c>
      <c r="Y39" s="219">
        <v>0.05</v>
      </c>
      <c r="Z39" s="220">
        <f t="shared" ref="Z39:Z41" si="5">O39</f>
        <v>18</v>
      </c>
      <c r="AA39" s="221"/>
      <c r="AB39" s="220" cm="1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21</v>
      </c>
      <c r="AC39" s="216"/>
      <c r="AD39" s="216"/>
      <c r="AE39" s="184"/>
      <c r="AF39" s="185"/>
      <c r="AG39" s="185"/>
      <c r="AO39" s="183"/>
      <c r="AQ39" s="183"/>
      <c r="AS39" s="183"/>
      <c r="AU39" s="183"/>
      <c r="AW39" s="183"/>
    </row>
    <row r="40" spans="1:49" ht="372">
      <c r="A40" s="308"/>
      <c r="B40" s="306"/>
      <c r="C40" s="304"/>
      <c r="D40" s="320"/>
      <c r="E40" s="313"/>
      <c r="F40" s="207" t="s">
        <v>1269</v>
      </c>
      <c r="G40" s="209" t="s">
        <v>73</v>
      </c>
      <c r="H40" s="210" t="s">
        <v>74</v>
      </c>
      <c r="I40" s="211" t="s">
        <v>570</v>
      </c>
      <c r="J40" s="212">
        <f>+VLOOKUP(I40,Peligros_Aspectos!A:D,4,0)</f>
        <v>0</v>
      </c>
      <c r="K40" s="213" t="str">
        <f>+VLOOKUP(I40,Peligros_Aspectos!A:D,2,0)</f>
        <v>Caida al mismo nivel</v>
      </c>
      <c r="L40" s="213" t="str">
        <f>+VLOOKUP(I40,Peligros_Aspectos!A:C,3,0)</f>
        <v>Fractura/Contusión/hematoma</v>
      </c>
      <c r="M40" s="215" t="s">
        <v>76</v>
      </c>
      <c r="N40" s="216">
        <v>4</v>
      </c>
      <c r="O40" s="217">
        <f t="shared" si="2"/>
        <v>18</v>
      </c>
      <c r="P40" s="213"/>
      <c r="Q40" s="213"/>
      <c r="R40" s="213"/>
      <c r="S40" s="213"/>
      <c r="T40" s="227"/>
      <c r="U40" s="212"/>
      <c r="V40" s="213" t="s">
        <v>1197</v>
      </c>
      <c r="W40" s="213"/>
      <c r="X40" s="218" t="s">
        <v>1192</v>
      </c>
      <c r="Y40" s="219">
        <v>0.05</v>
      </c>
      <c r="Z40" s="220">
        <f t="shared" si="5"/>
        <v>18</v>
      </c>
      <c r="AA40" s="221"/>
      <c r="AB40" s="220" cm="1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#REF!&lt;&gt;0),Z40,TRUE,"FALSO")</f>
        <v>21</v>
      </c>
      <c r="AC40" s="216"/>
      <c r="AD40" s="216"/>
      <c r="AE40" s="184"/>
      <c r="AF40" s="185"/>
      <c r="AG40" s="185"/>
      <c r="AO40" s="183"/>
      <c r="AQ40" s="183"/>
      <c r="AS40" s="183"/>
      <c r="AU40" s="183"/>
      <c r="AW40" s="183"/>
    </row>
    <row r="41" spans="1:49" ht="372">
      <c r="A41" s="308"/>
      <c r="B41" s="306"/>
      <c r="C41" s="304"/>
      <c r="D41" s="320"/>
      <c r="E41" s="313"/>
      <c r="F41" s="207" t="s">
        <v>1269</v>
      </c>
      <c r="G41" s="209" t="s">
        <v>73</v>
      </c>
      <c r="H41" s="210" t="s">
        <v>82</v>
      </c>
      <c r="I41" s="277" t="s">
        <v>304</v>
      </c>
      <c r="J41" s="212">
        <f>+VLOOKUP(I41,Peligros_Aspectos!A:D,4,0)</f>
        <v>0</v>
      </c>
      <c r="K41" s="213" t="str">
        <f>+VLOOKUP(I41,Peligros_Aspectos!A:D,2,0)</f>
        <v>Trabajo repetitivos</v>
      </c>
      <c r="L41" s="213" t="str">
        <f>+VLOOKUP(I41,Peligros_Aspectos!A:C,3,0)</f>
        <v>Estrés, fatiga en el trabajo, cefaleas.</v>
      </c>
      <c r="M41" s="215" t="s">
        <v>76</v>
      </c>
      <c r="N41" s="216">
        <v>3</v>
      </c>
      <c r="O41" s="217">
        <f t="shared" si="2"/>
        <v>13</v>
      </c>
      <c r="P41" s="213"/>
      <c r="Q41" s="213"/>
      <c r="R41" s="213"/>
      <c r="S41" s="213"/>
      <c r="T41" s="227"/>
      <c r="U41" s="212"/>
      <c r="V41" s="213" t="s">
        <v>1174</v>
      </c>
      <c r="W41" s="213"/>
      <c r="X41" s="218" t="s">
        <v>1192</v>
      </c>
      <c r="Y41" s="219"/>
      <c r="Z41" s="220">
        <f t="shared" si="5"/>
        <v>13</v>
      </c>
      <c r="AA41" s="221"/>
      <c r="AB41" s="220" cm="1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#REF!&lt;&gt;0),Z41,TRUE,"FALSO")</f>
        <v>17</v>
      </c>
      <c r="AC41" s="216"/>
      <c r="AD41" s="216"/>
      <c r="AE41" s="184"/>
      <c r="AF41" s="185"/>
      <c r="AG41" s="185"/>
      <c r="AO41" s="183"/>
      <c r="AQ41" s="183"/>
      <c r="AS41" s="183"/>
      <c r="AU41" s="183"/>
      <c r="AW41" s="183"/>
    </row>
    <row r="42" spans="1:49" ht="372">
      <c r="A42" s="308"/>
      <c r="B42" s="306"/>
      <c r="C42" s="304"/>
      <c r="D42" s="320"/>
      <c r="E42" s="314"/>
      <c r="F42" s="207" t="s">
        <v>1269</v>
      </c>
      <c r="G42" s="209" t="s">
        <v>73</v>
      </c>
      <c r="H42" s="210" t="s">
        <v>74</v>
      </c>
      <c r="I42" s="211" t="s">
        <v>90</v>
      </c>
      <c r="J42" s="212">
        <f>+VLOOKUP(I42,Peligros_Aspectos!A:D,4,0)</f>
        <v>0</v>
      </c>
      <c r="K42" s="213" t="str">
        <f>+VLOOKUP(I42,Peligros_Aspectos!A:D,2,0)</f>
        <v>Caida al mismo nivel</v>
      </c>
      <c r="L42" s="213" t="str">
        <f>+VLOOKUP(I42,Peligros_Aspectos!A:C,3,0)</f>
        <v>Fractura/Heridas / Excoriaciones / Rasguños</v>
      </c>
      <c r="M42" s="215" t="s">
        <v>76</v>
      </c>
      <c r="N42" s="216">
        <v>4</v>
      </c>
      <c r="O42" s="217">
        <f t="shared" si="2"/>
        <v>18</v>
      </c>
      <c r="P42" s="213"/>
      <c r="Q42" s="213"/>
      <c r="R42" s="213"/>
      <c r="S42" s="213"/>
      <c r="T42" s="227"/>
      <c r="U42" s="212"/>
      <c r="V42" s="213" t="s">
        <v>1197</v>
      </c>
      <c r="W42" s="213"/>
      <c r="X42" s="218" t="s">
        <v>1192</v>
      </c>
      <c r="Y42" s="219">
        <v>0.05</v>
      </c>
      <c r="Z42" s="220">
        <f t="shared" ref="Z42:Z52" si="6">O42</f>
        <v>18</v>
      </c>
      <c r="AA42" s="221"/>
      <c r="AB42" s="220" cm="1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#REF!&lt;&gt;0),Z42,TRUE,"FALSO")</f>
        <v>21</v>
      </c>
      <c r="AC42" s="216"/>
      <c r="AD42" s="216"/>
      <c r="AE42" s="184"/>
      <c r="AF42" s="185"/>
      <c r="AG42" s="185"/>
      <c r="AO42" s="183"/>
      <c r="AQ42" s="183"/>
      <c r="AS42" s="183"/>
      <c r="AU42" s="183"/>
      <c r="AW42" s="183"/>
    </row>
    <row r="43" spans="1:49" ht="248">
      <c r="A43" s="308"/>
      <c r="B43" s="306"/>
      <c r="C43" s="304"/>
      <c r="D43" s="320"/>
      <c r="E43" s="312" t="s">
        <v>1074</v>
      </c>
      <c r="F43" s="207" t="s">
        <v>1270</v>
      </c>
      <c r="G43" s="209" t="s">
        <v>73</v>
      </c>
      <c r="H43" s="210" t="s">
        <v>74</v>
      </c>
      <c r="I43" s="211" t="s">
        <v>93</v>
      </c>
      <c r="J43" s="212">
        <f>+VLOOKUP(I43,Peligros_Aspectos!A:D,4,0)</f>
        <v>0</v>
      </c>
      <c r="K43" s="213" t="str">
        <f>+VLOOKUP(I43,Peligros_Aspectos!A:D,2,0)</f>
        <v>Golpeado por / contra</v>
      </c>
      <c r="L43" s="213" t="str">
        <f>+VLOOKUP(I43,Peligros_Aspectos!A:C,3,0)</f>
        <v>Fractura/Contusión/hematoma</v>
      </c>
      <c r="M43" s="215" t="s">
        <v>76</v>
      </c>
      <c r="N43" s="216">
        <v>4</v>
      </c>
      <c r="O43" s="217">
        <f t="shared" si="2"/>
        <v>18</v>
      </c>
      <c r="P43" s="213"/>
      <c r="Q43" s="213"/>
      <c r="R43" s="213"/>
      <c r="S43" s="213"/>
      <c r="T43" s="227"/>
      <c r="U43" s="212"/>
      <c r="V43" s="213" t="s">
        <v>1235</v>
      </c>
      <c r="W43" s="213"/>
      <c r="X43" s="218" t="s">
        <v>1193</v>
      </c>
      <c r="Y43" s="219">
        <v>0.05</v>
      </c>
      <c r="Z43" s="220">
        <f t="shared" ref="Z43:Z44" si="7">O43</f>
        <v>18</v>
      </c>
      <c r="AA43" s="221"/>
      <c r="AB43" s="220" cm="1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#REF!&lt;&gt;0),Z43,TRUE,"FALSO")</f>
        <v>21</v>
      </c>
      <c r="AC43" s="216"/>
      <c r="AD43" s="216"/>
      <c r="AE43" s="184"/>
      <c r="AF43" s="185"/>
      <c r="AG43" s="185"/>
      <c r="AO43" s="183"/>
      <c r="AQ43" s="183"/>
      <c r="AS43" s="183"/>
      <c r="AU43" s="183"/>
      <c r="AW43" s="183"/>
    </row>
    <row r="44" spans="1:49" ht="372">
      <c r="A44" s="308"/>
      <c r="B44" s="306"/>
      <c r="C44" s="304"/>
      <c r="D44" s="320"/>
      <c r="E44" s="312"/>
      <c r="F44" s="207" t="s">
        <v>1271</v>
      </c>
      <c r="G44" s="209" t="s">
        <v>73</v>
      </c>
      <c r="H44" s="210" t="s">
        <v>74</v>
      </c>
      <c r="I44" s="211" t="s">
        <v>520</v>
      </c>
      <c r="J44" s="212">
        <f>+VLOOKUP(I44,Peligros_Aspectos!A:D,4,0)</f>
        <v>0</v>
      </c>
      <c r="K44" s="213" t="str">
        <f>+VLOOKUP(I44,Peligros_Aspectos!A:D,2,0)</f>
        <v>Contacto con  materiales en el piso</v>
      </c>
      <c r="L44" s="213" t="str">
        <f>+VLOOKUP(I44,Peligros_Aspectos!A:C,3,0)</f>
        <v>Fractura, Lesiones leves</v>
      </c>
      <c r="M44" s="215" t="s">
        <v>76</v>
      </c>
      <c r="N44" s="216">
        <v>4</v>
      </c>
      <c r="O44" s="217">
        <f t="shared" si="2"/>
        <v>18</v>
      </c>
      <c r="P44" s="213"/>
      <c r="Q44" s="213"/>
      <c r="R44" s="213"/>
      <c r="S44" s="213"/>
      <c r="T44" s="227"/>
      <c r="U44" s="212"/>
      <c r="V44" s="213" t="s">
        <v>1197</v>
      </c>
      <c r="W44" s="213"/>
      <c r="X44" s="218" t="s">
        <v>1192</v>
      </c>
      <c r="Y44" s="219">
        <v>0.05</v>
      </c>
      <c r="Z44" s="220">
        <f t="shared" si="7"/>
        <v>18</v>
      </c>
      <c r="AA44" s="221"/>
      <c r="AB44" s="220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21</v>
      </c>
      <c r="AC44" s="216"/>
      <c r="AD44" s="216"/>
      <c r="AE44" s="184"/>
      <c r="AF44" s="185"/>
      <c r="AG44" s="185"/>
      <c r="AO44" s="183"/>
      <c r="AQ44" s="183"/>
      <c r="AS44" s="183"/>
      <c r="AU44" s="183"/>
      <c r="AW44" s="183"/>
    </row>
    <row r="45" spans="1:49" ht="158.5" customHeight="1">
      <c r="A45" s="308"/>
      <c r="B45" s="306"/>
      <c r="C45" s="304"/>
      <c r="D45" s="320"/>
      <c r="E45" s="303" t="s">
        <v>1075</v>
      </c>
      <c r="F45" s="303" t="s">
        <v>1270</v>
      </c>
      <c r="G45" s="209" t="s">
        <v>73</v>
      </c>
      <c r="H45" s="210" t="s">
        <v>132</v>
      </c>
      <c r="I45" s="277" t="s">
        <v>143</v>
      </c>
      <c r="J45" s="212" t="str">
        <f>+VLOOKUP(I45,Peligros_Aspectos!A:D,4,0)</f>
        <v>NO SIGNIFICATIVO</v>
      </c>
      <c r="K45" s="213" t="str">
        <f>+VLOOKUP(I45,Peligros_Aspectos!A:D,2,0)</f>
        <v>Agotamiento de recursos Naturales</v>
      </c>
      <c r="L45" s="213" t="str">
        <f>+VLOOKUP(I45,Peligros_Aspectos!A:C,3,0)</f>
        <v>Afectación de generaciones futuras
Afectación de ecosistemas
Incremento en el reporte de huella de carbono de la organización.</v>
      </c>
      <c r="M45" s="215" t="s">
        <v>76</v>
      </c>
      <c r="N45" s="216">
        <v>4</v>
      </c>
      <c r="O45" s="217">
        <f t="shared" si="2"/>
        <v>18</v>
      </c>
      <c r="P45" s="213"/>
      <c r="Q45" s="213"/>
      <c r="R45" s="213"/>
      <c r="S45" s="213"/>
      <c r="T45" s="227"/>
      <c r="U45" s="212"/>
      <c r="V45" s="213" t="s">
        <v>1198</v>
      </c>
      <c r="W45" s="213"/>
      <c r="X45" s="218" t="s">
        <v>1192</v>
      </c>
      <c r="Y45" s="219"/>
      <c r="Z45" s="220">
        <f t="shared" ref="Z45" si="8">O45</f>
        <v>18</v>
      </c>
      <c r="AA45" s="221"/>
      <c r="AB45" s="220" cm="1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#REF!&lt;&gt;0),Z45,TRUE,"FALSO")</f>
        <v>21</v>
      </c>
      <c r="AC45" s="216"/>
      <c r="AD45" s="216"/>
      <c r="AE45" s="184"/>
      <c r="AF45" s="185"/>
      <c r="AG45" s="185"/>
      <c r="AO45" s="183"/>
      <c r="AQ45" s="183"/>
      <c r="AS45" s="183"/>
      <c r="AU45" s="183"/>
      <c r="AW45" s="183"/>
    </row>
    <row r="46" spans="1:49" ht="213.5" customHeight="1">
      <c r="A46" s="308"/>
      <c r="B46" s="306"/>
      <c r="C46" s="304"/>
      <c r="D46" s="320"/>
      <c r="E46" s="305"/>
      <c r="F46" s="305"/>
      <c r="G46" s="209" t="s">
        <v>73</v>
      </c>
      <c r="H46" s="210" t="s">
        <v>74</v>
      </c>
      <c r="I46" s="211" t="s">
        <v>468</v>
      </c>
      <c r="J46" s="212">
        <f>+VLOOKUP(I46,Peligros_Aspectos!A:D,4,0)</f>
        <v>0</v>
      </c>
      <c r="K46" s="213" t="str">
        <f>+VLOOKUP(I46,Peligros_Aspectos!A:D,2,0)</f>
        <v>Exposición y/o Contacto con</v>
      </c>
      <c r="L46" s="213" t="str">
        <f>+VLOOKUP(I46,Peligros_Aspectos!A:C,3,0)</f>
        <v>Fatalidad, Shock eléctrico, Lesiones Graves, Amputaciones, Lesiones leves</v>
      </c>
      <c r="M46" s="215" t="s">
        <v>76</v>
      </c>
      <c r="N46" s="216">
        <v>3</v>
      </c>
      <c r="O46" s="217">
        <f t="shared" si="2"/>
        <v>13</v>
      </c>
      <c r="P46" s="213"/>
      <c r="Q46" s="213"/>
      <c r="R46" s="213"/>
      <c r="S46" s="213"/>
      <c r="T46" s="227" t="s">
        <v>1126</v>
      </c>
      <c r="U46" s="212" t="s">
        <v>72</v>
      </c>
      <c r="V46" s="213" t="s">
        <v>1199</v>
      </c>
      <c r="W46" s="213"/>
      <c r="X46" s="218" t="s">
        <v>1192</v>
      </c>
      <c r="Y46" s="219">
        <v>0.05</v>
      </c>
      <c r="Z46" s="220">
        <f t="shared" si="6"/>
        <v>13</v>
      </c>
      <c r="AA46" s="221"/>
      <c r="AB46" s="220" cm="1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#REF!&lt;&gt;0),Z46,TRUE,"FALSO")</f>
        <v>20</v>
      </c>
      <c r="AC46" s="216" t="s">
        <v>1127</v>
      </c>
      <c r="AD46" s="216" t="s">
        <v>1128</v>
      </c>
      <c r="AE46" s="184"/>
      <c r="AF46" s="185"/>
      <c r="AG46" s="185"/>
      <c r="AO46" s="183"/>
      <c r="AQ46" s="183"/>
      <c r="AS46" s="183"/>
      <c r="AU46" s="183"/>
      <c r="AW46" s="183"/>
    </row>
    <row r="47" spans="1:49" ht="372">
      <c r="A47" s="308"/>
      <c r="B47" s="306"/>
      <c r="C47" s="304"/>
      <c r="D47" s="320"/>
      <c r="E47" s="315" t="s">
        <v>1076</v>
      </c>
      <c r="F47" s="207" t="s">
        <v>1271</v>
      </c>
      <c r="G47" s="209" t="s">
        <v>73</v>
      </c>
      <c r="H47" s="210" t="s">
        <v>74</v>
      </c>
      <c r="I47" s="211" t="s">
        <v>93</v>
      </c>
      <c r="J47" s="212">
        <f>+VLOOKUP(I47,Peligros_Aspectos!A:D,4,0)</f>
        <v>0</v>
      </c>
      <c r="K47" s="213" t="str">
        <f>+VLOOKUP(I47,Peligros_Aspectos!A:D,2,0)</f>
        <v>Golpeado por / contra</v>
      </c>
      <c r="L47" s="213" t="str">
        <f>+VLOOKUP(I47,Peligros_Aspectos!A:C,3,0)</f>
        <v>Fractura/Contusión/hematoma</v>
      </c>
      <c r="M47" s="215" t="s">
        <v>76</v>
      </c>
      <c r="N47" s="216">
        <v>4</v>
      </c>
      <c r="O47" s="217">
        <f t="shared" si="2"/>
        <v>18</v>
      </c>
      <c r="P47" s="213"/>
      <c r="Q47" s="213"/>
      <c r="R47" s="213"/>
      <c r="S47" s="213"/>
      <c r="T47" s="227"/>
      <c r="U47" s="212"/>
      <c r="V47" s="213" t="s">
        <v>1200</v>
      </c>
      <c r="W47" s="213"/>
      <c r="X47" s="218" t="s">
        <v>1192</v>
      </c>
      <c r="Y47" s="219">
        <v>0.05</v>
      </c>
      <c r="Z47" s="220">
        <f t="shared" si="6"/>
        <v>18</v>
      </c>
      <c r="AA47" s="221"/>
      <c r="AB47" s="220" cm="1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#REF!&lt;&gt;0),Z47,TRUE,"FALSO")</f>
        <v>21</v>
      </c>
      <c r="AC47" s="216"/>
      <c r="AD47" s="216"/>
      <c r="AE47" s="184"/>
      <c r="AF47" s="185"/>
      <c r="AG47" s="185"/>
      <c r="AO47" s="183"/>
      <c r="AQ47" s="183"/>
      <c r="AS47" s="183"/>
      <c r="AU47" s="183"/>
      <c r="AW47" s="183"/>
    </row>
    <row r="48" spans="1:49" ht="372">
      <c r="A48" s="308"/>
      <c r="B48" s="306"/>
      <c r="C48" s="304"/>
      <c r="D48" s="320"/>
      <c r="E48" s="314"/>
      <c r="F48" s="207" t="s">
        <v>1272</v>
      </c>
      <c r="G48" s="209" t="s">
        <v>73</v>
      </c>
      <c r="H48" s="210" t="s">
        <v>82</v>
      </c>
      <c r="I48" s="211" t="s">
        <v>86</v>
      </c>
      <c r="J48" s="212">
        <f>+VLOOKUP(I48,Peligros_Aspectos!A:D,4,0)</f>
        <v>0</v>
      </c>
      <c r="K48" s="213" t="str">
        <f>+VLOOKUP(I48,Peligros_Aspectos!A:D,2,0)</f>
        <v>Manipulación manual de cargas</v>
      </c>
      <c r="L48" s="213" t="str">
        <f>+VLOOKUP(I48,Peligros_Aspectos!A:C,3,0)</f>
        <v>Lumbalgia, cervicalgias, dorsalgias, hernias</v>
      </c>
      <c r="M48" s="215" t="s">
        <v>76</v>
      </c>
      <c r="N48" s="216">
        <v>3</v>
      </c>
      <c r="O48" s="217">
        <f t="shared" si="2"/>
        <v>13</v>
      </c>
      <c r="P48" s="213"/>
      <c r="Q48" s="213"/>
      <c r="R48" s="213"/>
      <c r="S48" s="213"/>
      <c r="T48" s="227"/>
      <c r="U48" s="212"/>
      <c r="V48" s="213" t="s">
        <v>1201</v>
      </c>
      <c r="W48" s="213"/>
      <c r="X48" s="218" t="s">
        <v>1192</v>
      </c>
      <c r="Y48" s="219">
        <v>0.05</v>
      </c>
      <c r="Z48" s="220">
        <f t="shared" si="6"/>
        <v>13</v>
      </c>
      <c r="AA48" s="221"/>
      <c r="AB48" s="220" cm="1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#REF!&lt;&gt;0),Z48,TRUE,"FALSO")</f>
        <v>17</v>
      </c>
      <c r="AC48" s="216" t="s">
        <v>1130</v>
      </c>
      <c r="AD48" s="216" t="s">
        <v>1128</v>
      </c>
      <c r="AE48" s="184"/>
      <c r="AF48" s="185"/>
      <c r="AG48" s="185"/>
      <c r="AO48" s="183"/>
      <c r="AQ48" s="183"/>
      <c r="AS48" s="183"/>
      <c r="AU48" s="183"/>
      <c r="AW48" s="183"/>
    </row>
    <row r="49" spans="1:49" ht="372">
      <c r="A49" s="308"/>
      <c r="B49" s="306"/>
      <c r="C49" s="304"/>
      <c r="D49" s="320"/>
      <c r="E49" s="315" t="s">
        <v>1077</v>
      </c>
      <c r="F49" s="207" t="s">
        <v>1272</v>
      </c>
      <c r="G49" s="209" t="s">
        <v>73</v>
      </c>
      <c r="H49" s="210" t="s">
        <v>82</v>
      </c>
      <c r="I49" s="211" t="s">
        <v>318</v>
      </c>
      <c r="J49" s="212">
        <f>+VLOOKUP(I49,Peligros_Aspectos!A:D,4,0)</f>
        <v>0</v>
      </c>
      <c r="K49" s="213" t="str">
        <f>+VLOOKUP(I49,Peligros_Aspectos!A:D,2,0)</f>
        <v>Contacto con sustancias quimicas</v>
      </c>
      <c r="L49" s="213" t="str">
        <f>+VLOOKUP(I49,Peligros_Aspectos!A:C,3,0)</f>
        <v>Dermatitis, Quemadura Química, queratitis, intoxicación</v>
      </c>
      <c r="M49" s="215" t="s">
        <v>76</v>
      </c>
      <c r="N49" s="216">
        <v>4</v>
      </c>
      <c r="O49" s="217">
        <f t="shared" si="2"/>
        <v>18</v>
      </c>
      <c r="P49" s="213"/>
      <c r="Q49" s="213"/>
      <c r="R49" s="213"/>
      <c r="S49" s="213"/>
      <c r="T49" s="227"/>
      <c r="U49" s="212"/>
      <c r="V49" s="213" t="s">
        <v>1202</v>
      </c>
      <c r="W49" s="213"/>
      <c r="X49" s="218" t="s">
        <v>1192</v>
      </c>
      <c r="Y49" s="219">
        <v>0.05</v>
      </c>
      <c r="Z49" s="220">
        <f t="shared" si="6"/>
        <v>18</v>
      </c>
      <c r="AA49" s="221"/>
      <c r="AB49" s="220" cm="1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#REF!&lt;&gt;0),Z49,TRUE,"FALSO")</f>
        <v>21</v>
      </c>
      <c r="AC49" s="216"/>
      <c r="AD49" s="216"/>
      <c r="AE49" s="184"/>
      <c r="AF49" s="185"/>
      <c r="AG49" s="185"/>
      <c r="AO49" s="183"/>
      <c r="AQ49" s="183"/>
      <c r="AS49" s="183"/>
      <c r="AU49" s="183"/>
      <c r="AW49" s="183"/>
    </row>
    <row r="50" spans="1:49" ht="372">
      <c r="A50" s="308"/>
      <c r="B50" s="306"/>
      <c r="C50" s="304"/>
      <c r="D50" s="320"/>
      <c r="E50" s="313"/>
      <c r="F50" s="207" t="s">
        <v>1272</v>
      </c>
      <c r="G50" s="209" t="s">
        <v>73</v>
      </c>
      <c r="H50" s="210" t="s">
        <v>74</v>
      </c>
      <c r="I50" s="211" t="s">
        <v>546</v>
      </c>
      <c r="J50" s="212">
        <f>+VLOOKUP(I50,Peligros_Aspectos!A:D,4,0)</f>
        <v>0</v>
      </c>
      <c r="K50" s="213" t="str">
        <f>+VLOOKUP(I50,Peligros_Aspectos!A:D,2,0)</f>
        <v>Exposición y/o Contacto con</v>
      </c>
      <c r="L50" s="213" t="str">
        <f>+VLOOKUP(I50,Peligros_Aspectos!A:C,3,0)</f>
        <v>Lesiones al ojo, golpes</v>
      </c>
      <c r="M50" s="215" t="s">
        <v>76</v>
      </c>
      <c r="N50" s="216">
        <v>4</v>
      </c>
      <c r="O50" s="217">
        <f t="shared" si="2"/>
        <v>18</v>
      </c>
      <c r="P50" s="213"/>
      <c r="Q50" s="213"/>
      <c r="R50" s="213"/>
      <c r="S50" s="213"/>
      <c r="T50" s="227"/>
      <c r="U50" s="212"/>
      <c r="V50" s="213" t="s">
        <v>1202</v>
      </c>
      <c r="W50" s="213"/>
      <c r="X50" s="218" t="s">
        <v>1192</v>
      </c>
      <c r="Y50" s="219">
        <v>0.05</v>
      </c>
      <c r="Z50" s="220">
        <f t="shared" si="6"/>
        <v>18</v>
      </c>
      <c r="AA50" s="221"/>
      <c r="AB50" s="220" cm="1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#REF!&lt;&gt;0),Z50,TRUE,"FALSO")</f>
        <v>21</v>
      </c>
      <c r="AC50" s="216"/>
      <c r="AD50" s="216"/>
      <c r="AE50" s="184"/>
      <c r="AF50" s="185"/>
      <c r="AG50" s="185"/>
      <c r="AO50" s="183"/>
      <c r="AQ50" s="183"/>
      <c r="AS50" s="183"/>
      <c r="AU50" s="183"/>
      <c r="AW50" s="183"/>
    </row>
    <row r="51" spans="1:49" ht="372">
      <c r="A51" s="308"/>
      <c r="B51" s="306"/>
      <c r="C51" s="304"/>
      <c r="D51" s="320"/>
      <c r="E51" s="314"/>
      <c r="F51" s="207" t="s">
        <v>1272</v>
      </c>
      <c r="G51" s="209" t="s">
        <v>71</v>
      </c>
      <c r="H51" s="210" t="s">
        <v>132</v>
      </c>
      <c r="I51" s="211" t="s">
        <v>211</v>
      </c>
      <c r="J51" s="212" t="str">
        <f>+VLOOKUP(I51,Peligros_Aspectos!A:D,4,0)</f>
        <v>SIGNIFICATIVO</v>
      </c>
      <c r="K51" s="213" t="str">
        <f>+VLOOKUP(I51,Peligros_Aspectos!A:D,2,0)</f>
        <v>Cambio en la calidad de suelo, cursos de agua, aire y paisaje</v>
      </c>
      <c r="L51" s="213" t="str">
        <f>+VLOOKUP(I51,Peligros_Aspectos!A:C,3,0)</f>
        <v>Afectación de flora y/o cultivos, Cambio en la composición del suelo y/o agua, 
Afectación de microfauna del suelo</v>
      </c>
      <c r="M51" s="215" t="s">
        <v>76</v>
      </c>
      <c r="N51" s="216">
        <v>3</v>
      </c>
      <c r="O51" s="217">
        <f t="shared" si="2"/>
        <v>13</v>
      </c>
      <c r="P51" s="213"/>
      <c r="Q51" s="213"/>
      <c r="R51" s="213"/>
      <c r="S51" s="213"/>
      <c r="T51" s="227"/>
      <c r="U51" s="212"/>
      <c r="V51" s="213" t="s">
        <v>1131</v>
      </c>
      <c r="W51" s="213"/>
      <c r="X51" s="218" t="s">
        <v>1192</v>
      </c>
      <c r="Y51" s="219">
        <v>0.05</v>
      </c>
      <c r="Z51" s="220">
        <f t="shared" si="6"/>
        <v>13</v>
      </c>
      <c r="AA51" s="221"/>
      <c r="AB51" s="220" cm="1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#REF!&lt;&gt;0),Z51,TRUE,"FALSO")</f>
        <v>17</v>
      </c>
      <c r="AC51" s="216"/>
      <c r="AD51" s="216"/>
      <c r="AE51" s="184"/>
      <c r="AF51" s="185"/>
      <c r="AG51" s="185"/>
      <c r="AO51" s="183"/>
      <c r="AQ51" s="183"/>
      <c r="AS51" s="183"/>
      <c r="AU51" s="183"/>
      <c r="AW51" s="183"/>
    </row>
    <row r="52" spans="1:49" ht="372">
      <c r="A52" s="308"/>
      <c r="B52" s="306"/>
      <c r="C52" s="304"/>
      <c r="D52" s="320"/>
      <c r="E52" s="207" t="s">
        <v>1078</v>
      </c>
      <c r="F52" s="207" t="s">
        <v>1272</v>
      </c>
      <c r="G52" s="209" t="s">
        <v>73</v>
      </c>
      <c r="H52" s="210" t="s">
        <v>74</v>
      </c>
      <c r="I52" s="211" t="s">
        <v>529</v>
      </c>
      <c r="J52" s="212">
        <f>+VLOOKUP(I52,Peligros_Aspectos!A:D,4,0)</f>
        <v>0</v>
      </c>
      <c r="K52" s="213" t="str">
        <f>+VLOOKUP(I52,Peligros_Aspectos!A:D,2,0)</f>
        <v>Atrapamiento con</v>
      </c>
      <c r="L52" s="213" t="str">
        <f>+VLOOKUP(I52,Peligros_Aspectos!A:C,3,0)</f>
        <v>Heridas/Amputación/Contusión/Fractura</v>
      </c>
      <c r="M52" s="215" t="s">
        <v>76</v>
      </c>
      <c r="N52" s="216">
        <v>3</v>
      </c>
      <c r="O52" s="217">
        <f t="shared" si="2"/>
        <v>13</v>
      </c>
      <c r="P52" s="228"/>
      <c r="Q52" s="228"/>
      <c r="R52" s="228"/>
      <c r="S52" s="228"/>
      <c r="T52" s="227"/>
      <c r="U52" s="212"/>
      <c r="V52" s="213" t="s">
        <v>1203</v>
      </c>
      <c r="W52" s="213"/>
      <c r="X52" s="218" t="s">
        <v>1192</v>
      </c>
      <c r="Y52" s="219">
        <v>0.05</v>
      </c>
      <c r="Z52" s="220">
        <f t="shared" si="6"/>
        <v>13</v>
      </c>
      <c r="AA52" s="221"/>
      <c r="AB52" s="220" cm="1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#REF!&lt;&gt;0),Z52,TRUE,"FALSO")</f>
        <v>17</v>
      </c>
      <c r="AC52" s="216"/>
      <c r="AD52" s="216"/>
      <c r="AE52" s="184"/>
      <c r="AF52" s="185"/>
      <c r="AG52" s="185"/>
      <c r="AO52" s="183"/>
      <c r="AQ52" s="183"/>
      <c r="AS52" s="183"/>
      <c r="AU52" s="183"/>
      <c r="AW52" s="183"/>
    </row>
    <row r="53" spans="1:49" ht="372">
      <c r="A53" s="308"/>
      <c r="B53" s="306"/>
      <c r="C53" s="304"/>
      <c r="D53" s="320"/>
      <c r="E53" s="208" t="s">
        <v>1079</v>
      </c>
      <c r="F53" s="207" t="s">
        <v>1272</v>
      </c>
      <c r="G53" s="209" t="s">
        <v>73</v>
      </c>
      <c r="H53" s="222" t="s">
        <v>74</v>
      </c>
      <c r="I53" s="211" t="s">
        <v>529</v>
      </c>
      <c r="J53" s="212">
        <f>+VLOOKUP(I53,Peligros_Aspectos!A:D,4,0)</f>
        <v>0</v>
      </c>
      <c r="K53" s="213" t="str">
        <f>+VLOOKUP(I53,Peligros_Aspectos!A:D,2,0)</f>
        <v>Atrapamiento con</v>
      </c>
      <c r="L53" s="213" t="str">
        <f>+VLOOKUP(I53,Peligros_Aspectos!A:C,3,0)</f>
        <v>Heridas/Amputación/Contusión/Fractura</v>
      </c>
      <c r="M53" s="215" t="s">
        <v>76</v>
      </c>
      <c r="N53" s="216">
        <v>3</v>
      </c>
      <c r="O53" s="217">
        <f t="shared" ref="O53" si="9">IF(CONCATENATE(N53,M53)="1A",1,IF(CONCATENATE(N53,M53)="1B",2,IF(CONCATENATE(N53,M53)="2A",3,IF(CONCATENATE(N53,M53)="1C",4,IF(CONCATENATE(N53,M53)="2B",5,IF(CONCATENATE(N53,M53)="3A",6,IF(CONCATENATE(N53,M53)="1D",7,IF(CONCATENATE(N53,M53)="2C",8,IF(CONCATENATE(N53,M53)="3B",9,IF(CONCATENATE(N53,M53)="4A",10,IF(CONCATENATE(N53,M53)="1E",11,IF(CONCATENATE(N53,M53)="2D",12,IF(CONCATENATE(N53,M53)="3C",13,IF(CONCATENATE(N53,M53)="4B",14,IF(CONCATENATE(N53,M53)="5A",15,IF(CONCATENATE(N53,M53)="2E",16,IF(CONCATENATE(N53,M53)="3D",17,IF(CONCATENATE(N53,M53)="4C",18,IF(CONCATENATE(N53,M53)="5B",19,IF(CONCATENATE(N53,M53)="3E",20,IF(CONCATENATE(N53,M53)="4D",21,IF(CONCATENATE(N53,M53)="5C",22,IF(CONCATENATE(N53,M53)="4E",23,IF(CONCATENATE(N53,M53)="5D",24,IF(CONCATENATE(N53,M53)="5E",25,"")))))))))))))))))))))))))</f>
        <v>13</v>
      </c>
      <c r="P53" s="228"/>
      <c r="Q53" s="228"/>
      <c r="R53" s="228"/>
      <c r="S53" s="228"/>
      <c r="T53" s="227"/>
      <c r="U53" s="212"/>
      <c r="V53" s="213" t="s">
        <v>1203</v>
      </c>
      <c r="W53" s="213"/>
      <c r="X53" s="218" t="s">
        <v>1192</v>
      </c>
      <c r="Y53" s="219">
        <v>0.05</v>
      </c>
      <c r="Z53" s="220">
        <f t="shared" ref="Z53:Z54" si="10">O53</f>
        <v>13</v>
      </c>
      <c r="AA53" s="221"/>
      <c r="AB53" s="220" cm="1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#REF!&lt;&gt;0),Z53,TRUE,"FALSO")</f>
        <v>17</v>
      </c>
      <c r="AC53" s="216"/>
      <c r="AD53" s="216"/>
      <c r="AE53" s="184"/>
      <c r="AF53" s="185"/>
      <c r="AG53" s="185"/>
      <c r="AO53" s="183"/>
      <c r="AQ53" s="183"/>
      <c r="AS53" s="183"/>
      <c r="AU53" s="183"/>
      <c r="AW53" s="183"/>
    </row>
    <row r="54" spans="1:49" ht="372">
      <c r="A54" s="308"/>
      <c r="B54" s="306"/>
      <c r="C54" s="304"/>
      <c r="D54" s="320"/>
      <c r="E54" s="312" t="s">
        <v>1080</v>
      </c>
      <c r="F54" s="207" t="s">
        <v>1272</v>
      </c>
      <c r="G54" s="209" t="s">
        <v>73</v>
      </c>
      <c r="H54" s="222" t="s">
        <v>74</v>
      </c>
      <c r="I54" s="211" t="s">
        <v>529</v>
      </c>
      <c r="J54" s="212">
        <f>+VLOOKUP(I54,Peligros_Aspectos!A:D,4,0)</f>
        <v>0</v>
      </c>
      <c r="K54" s="213" t="str">
        <f>+VLOOKUP(I54,Peligros_Aspectos!A:D,2,0)</f>
        <v>Atrapamiento con</v>
      </c>
      <c r="L54" s="213" t="str">
        <f>+VLOOKUP(I54,Peligros_Aspectos!A:C,3,0)</f>
        <v>Heridas/Amputación/Contusión/Fractura</v>
      </c>
      <c r="M54" s="215" t="s">
        <v>76</v>
      </c>
      <c r="N54" s="216">
        <v>3</v>
      </c>
      <c r="O54" s="217">
        <f t="shared" ref="O54:O68" si="11">IF(CONCATENATE(N54,M54)="1A",1,IF(CONCATENATE(N54,M54)="1B",2,IF(CONCATENATE(N54,M54)="2A",3,IF(CONCATENATE(N54,M54)="1C",4,IF(CONCATENATE(N54,M54)="2B",5,IF(CONCATENATE(N54,M54)="3A",6,IF(CONCATENATE(N54,M54)="1D",7,IF(CONCATENATE(N54,M54)="2C",8,IF(CONCATENATE(N54,M54)="3B",9,IF(CONCATENATE(N54,M54)="4A",10,IF(CONCATENATE(N54,M54)="1E",11,IF(CONCATENATE(N54,M54)="2D",12,IF(CONCATENATE(N54,M54)="3C",13,IF(CONCATENATE(N54,M54)="4B",14,IF(CONCATENATE(N54,M54)="5A",15,IF(CONCATENATE(N54,M54)="2E",16,IF(CONCATENATE(N54,M54)="3D",17,IF(CONCATENATE(N54,M54)="4C",18,IF(CONCATENATE(N54,M54)="5B",19,IF(CONCATENATE(N54,M54)="3E",20,IF(CONCATENATE(N54,M54)="4D",21,IF(CONCATENATE(N54,M54)="5C",22,IF(CONCATENATE(N54,M54)="4E",23,IF(CONCATENATE(N54,M54)="5D",24,IF(CONCATENATE(N54,M54)="5E",25,"")))))))))))))))))))))))))</f>
        <v>13</v>
      </c>
      <c r="P54" s="228"/>
      <c r="Q54" s="228"/>
      <c r="R54" s="228"/>
      <c r="S54" s="228"/>
      <c r="T54" s="227"/>
      <c r="U54" s="212"/>
      <c r="V54" s="213" t="s">
        <v>1203</v>
      </c>
      <c r="W54" s="213"/>
      <c r="X54" s="218" t="s">
        <v>1192</v>
      </c>
      <c r="Y54" s="219">
        <v>0.05</v>
      </c>
      <c r="Z54" s="220">
        <f t="shared" si="10"/>
        <v>13</v>
      </c>
      <c r="AA54" s="221"/>
      <c r="AB54" s="220" cm="1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#REF!&lt;&gt;0),Z54,TRUE,"FALSO")</f>
        <v>17</v>
      </c>
      <c r="AC54" s="216"/>
      <c r="AD54" s="216"/>
      <c r="AE54" s="184"/>
      <c r="AF54" s="185"/>
      <c r="AG54" s="185"/>
      <c r="AO54" s="183"/>
      <c r="AQ54" s="183"/>
      <c r="AS54" s="183"/>
      <c r="AU54" s="183"/>
      <c r="AW54" s="183"/>
    </row>
    <row r="55" spans="1:49" ht="372">
      <c r="A55" s="308"/>
      <c r="B55" s="306"/>
      <c r="C55" s="304"/>
      <c r="D55" s="320"/>
      <c r="E55" s="312"/>
      <c r="F55" s="207" t="s">
        <v>1272</v>
      </c>
      <c r="G55" s="209" t="s">
        <v>73</v>
      </c>
      <c r="H55" s="222" t="s">
        <v>74</v>
      </c>
      <c r="I55" s="211" t="s">
        <v>474</v>
      </c>
      <c r="J55" s="212">
        <f>+VLOOKUP(I55,Peligros_Aspectos!A:D,4,0)</f>
        <v>0</v>
      </c>
      <c r="K55" s="213" t="str">
        <f>+VLOOKUP(I55,Peligros_Aspectos!A:D,2,0)</f>
        <v>Atrapamiento/ Contacto con herramientas o maquinas sin guarda</v>
      </c>
      <c r="L55" s="213" t="str">
        <f>+VLOOKUP(I55,Peligros_Aspectos!A:C,3,0)</f>
        <v>Heridas/Amputación/Contusión/Fractura/Muerte</v>
      </c>
      <c r="M55" s="215" t="s">
        <v>76</v>
      </c>
      <c r="N55" s="216">
        <v>3</v>
      </c>
      <c r="O55" s="217">
        <f t="shared" si="11"/>
        <v>13</v>
      </c>
      <c r="P55" s="228"/>
      <c r="Q55" s="228"/>
      <c r="R55" s="228"/>
      <c r="S55" s="228"/>
      <c r="T55" s="227"/>
      <c r="U55" s="212"/>
      <c r="V55" s="213" t="s">
        <v>1203</v>
      </c>
      <c r="W55" s="213"/>
      <c r="X55" s="218" t="s">
        <v>1192</v>
      </c>
      <c r="Y55" s="219">
        <v>0.05</v>
      </c>
      <c r="Z55" s="220">
        <f t="shared" ref="Z55:Z68" si="12">O55</f>
        <v>13</v>
      </c>
      <c r="AA55" s="221"/>
      <c r="AB55" s="220" cm="1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#REF!&lt;&gt;0),Z55,TRUE,"FALSO")</f>
        <v>17</v>
      </c>
      <c r="AC55" s="216"/>
      <c r="AD55" s="216"/>
      <c r="AE55" s="184"/>
      <c r="AF55" s="185"/>
      <c r="AG55" s="185"/>
      <c r="AO55" s="183"/>
      <c r="AQ55" s="183"/>
      <c r="AS55" s="183"/>
      <c r="AU55" s="183"/>
      <c r="AW55" s="183"/>
    </row>
    <row r="56" spans="1:49" ht="372">
      <c r="A56" s="308"/>
      <c r="B56" s="306"/>
      <c r="C56" s="304"/>
      <c r="D56" s="320"/>
      <c r="E56" s="312" t="s">
        <v>1132</v>
      </c>
      <c r="F56" s="207" t="s">
        <v>1272</v>
      </c>
      <c r="G56" s="209" t="s">
        <v>73</v>
      </c>
      <c r="H56" s="222" t="s">
        <v>132</v>
      </c>
      <c r="I56" s="211" t="s">
        <v>138</v>
      </c>
      <c r="J56" s="212" t="str">
        <f>+VLOOKUP(I56,Peligros_Aspectos!A:D,4,0)</f>
        <v>SIGNIFICATIVO</v>
      </c>
      <c r="K56" s="213" t="str">
        <f>+VLOOKUP(I56,Peligros_Aspectos!A:D,2,0)</f>
        <v>Disminución de la disponibilidad hídrica</v>
      </c>
      <c r="L56" s="213" t="str">
        <f>+VLOOKUP(I56,Peligros_Aspectos!A:C,3,0)</f>
        <v>Afectación de generaciones futuras
Afectación de ecosistemas
Incremento en el reporte de huella de carbono de la organización.</v>
      </c>
      <c r="M56" s="215" t="s">
        <v>76</v>
      </c>
      <c r="N56" s="216">
        <v>3</v>
      </c>
      <c r="O56" s="217">
        <f t="shared" si="11"/>
        <v>13</v>
      </c>
      <c r="P56" s="228"/>
      <c r="Q56" s="228"/>
      <c r="R56" s="228"/>
      <c r="S56" s="228"/>
      <c r="T56" s="227"/>
      <c r="U56" s="212"/>
      <c r="V56" s="213" t="s">
        <v>1134</v>
      </c>
      <c r="W56" s="213"/>
      <c r="X56" s="218" t="s">
        <v>1192</v>
      </c>
      <c r="Y56" s="219">
        <v>0.05</v>
      </c>
      <c r="Z56" s="220">
        <f t="shared" si="12"/>
        <v>13</v>
      </c>
      <c r="AA56" s="221"/>
      <c r="AB56" s="220" cm="1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#REF!&lt;&gt;0),Z56,TRUE,"FALSO")</f>
        <v>17</v>
      </c>
      <c r="AC56" s="216"/>
      <c r="AD56" s="216"/>
      <c r="AE56" s="184"/>
      <c r="AF56" s="185"/>
      <c r="AG56" s="185"/>
      <c r="AO56" s="183"/>
      <c r="AQ56" s="183"/>
      <c r="AS56" s="183"/>
      <c r="AU56" s="183"/>
      <c r="AW56" s="183"/>
    </row>
    <row r="57" spans="1:49" ht="372">
      <c r="A57" s="308"/>
      <c r="B57" s="306"/>
      <c r="C57" s="304"/>
      <c r="D57" s="320"/>
      <c r="E57" s="312"/>
      <c r="F57" s="207" t="s">
        <v>1272</v>
      </c>
      <c r="G57" s="209" t="s">
        <v>73</v>
      </c>
      <c r="H57" s="222" t="s">
        <v>132</v>
      </c>
      <c r="I57" s="211" t="s">
        <v>143</v>
      </c>
      <c r="J57" s="212" t="str">
        <f>+VLOOKUP(I57,Peligros_Aspectos!A:D,4,0)</f>
        <v>NO SIGNIFICATIVO</v>
      </c>
      <c r="K57" s="213" t="str">
        <f>+VLOOKUP(I57,Peligros_Aspectos!A:D,2,0)</f>
        <v>Agotamiento de recursos Naturales</v>
      </c>
      <c r="L57" s="213" t="str">
        <f>+VLOOKUP(I57,Peligros_Aspectos!A:C,3,0)</f>
        <v>Afectación de generaciones futuras
Afectación de ecosistemas
Incremento en el reporte de huella de carbono de la organización.</v>
      </c>
      <c r="M57" s="215" t="s">
        <v>76</v>
      </c>
      <c r="N57" s="216">
        <v>3</v>
      </c>
      <c r="O57" s="217">
        <f t="shared" si="11"/>
        <v>13</v>
      </c>
      <c r="P57" s="228"/>
      <c r="Q57" s="228"/>
      <c r="R57" s="228"/>
      <c r="S57" s="228"/>
      <c r="T57" s="227"/>
      <c r="U57" s="212"/>
      <c r="V57" s="213" t="s">
        <v>1135</v>
      </c>
      <c r="W57" s="213"/>
      <c r="X57" s="218" t="s">
        <v>1192</v>
      </c>
      <c r="Y57" s="219">
        <v>0.05</v>
      </c>
      <c r="Z57" s="220">
        <f t="shared" si="12"/>
        <v>13</v>
      </c>
      <c r="AA57" s="221"/>
      <c r="AB57" s="220" cm="1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#REF!&lt;&gt;0),Z57,TRUE,"FALSO")</f>
        <v>17</v>
      </c>
      <c r="AC57" s="216"/>
      <c r="AD57" s="216"/>
      <c r="AE57" s="184"/>
      <c r="AF57" s="185"/>
      <c r="AG57" s="185"/>
      <c r="AO57" s="183"/>
      <c r="AQ57" s="183"/>
      <c r="AS57" s="183"/>
      <c r="AU57" s="183"/>
      <c r="AW57" s="183"/>
    </row>
    <row r="58" spans="1:49" ht="372">
      <c r="A58" s="308"/>
      <c r="B58" s="306"/>
      <c r="C58" s="304"/>
      <c r="D58" s="320"/>
      <c r="E58" s="312"/>
      <c r="F58" s="207" t="s">
        <v>1272</v>
      </c>
      <c r="G58" s="209" t="s">
        <v>73</v>
      </c>
      <c r="H58" s="222" t="s">
        <v>132</v>
      </c>
      <c r="I58" s="211" t="s">
        <v>170</v>
      </c>
      <c r="J58" s="212" t="str">
        <f>+VLOOKUP(I58,Peligros_Aspectos!A:D,4,0)</f>
        <v>NO SIGNIFICATIVO</v>
      </c>
      <c r="K58" s="213" t="str">
        <f>+VLOOKUP(I58,Peligros_Aspectos!A:D,2,0)</f>
        <v>Potencial contaminación del agua
Potencial contaminación del suelo</v>
      </c>
      <c r="L58" s="213" t="str">
        <f>+VLOOKUP(I58,Peligros_Aspectos!A:C,3,0)</f>
        <v>Cambio en la composición del suelo y/o agua, 
Eutrofización, 
Agotamiento de oxígeno en cuerpos receptores, 
Afectación a fauna acuática, Presencia de malos olores</v>
      </c>
      <c r="M58" s="215" t="s">
        <v>76</v>
      </c>
      <c r="N58" s="216">
        <v>3</v>
      </c>
      <c r="O58" s="217">
        <f t="shared" si="11"/>
        <v>13</v>
      </c>
      <c r="P58" s="228"/>
      <c r="Q58" s="228"/>
      <c r="R58" s="228"/>
      <c r="S58" s="228"/>
      <c r="T58" s="227"/>
      <c r="U58" s="212"/>
      <c r="V58" s="213" t="s">
        <v>1136</v>
      </c>
      <c r="W58" s="213"/>
      <c r="X58" s="218" t="s">
        <v>1192</v>
      </c>
      <c r="Y58" s="219">
        <v>0.05</v>
      </c>
      <c r="Z58" s="220">
        <f t="shared" si="12"/>
        <v>13</v>
      </c>
      <c r="AA58" s="221"/>
      <c r="AB58" s="220" cm="1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#REF!&lt;&gt;0),Z58,TRUE,"FALSO")</f>
        <v>17</v>
      </c>
      <c r="AC58" s="216"/>
      <c r="AD58" s="216"/>
      <c r="AE58" s="184"/>
      <c r="AF58" s="185"/>
      <c r="AG58" s="185"/>
      <c r="AO58" s="183"/>
      <c r="AQ58" s="183"/>
      <c r="AS58" s="183"/>
      <c r="AU58" s="183"/>
      <c r="AW58" s="183"/>
    </row>
    <row r="59" spans="1:49" ht="372">
      <c r="A59" s="308"/>
      <c r="B59" s="306"/>
      <c r="C59" s="304"/>
      <c r="D59" s="320"/>
      <c r="E59" s="312"/>
      <c r="F59" s="207" t="s">
        <v>1272</v>
      </c>
      <c r="G59" s="209" t="s">
        <v>73</v>
      </c>
      <c r="H59" s="222" t="s">
        <v>82</v>
      </c>
      <c r="I59" s="211" t="s">
        <v>300</v>
      </c>
      <c r="J59" s="212">
        <f>+VLOOKUP(I59,Peligros_Aspectos!A:D,4,0)</f>
        <v>0</v>
      </c>
      <c r="K59" s="213" t="str">
        <f>+VLOOKUP(I59,Peligros_Aspectos!A:D,2,0)</f>
        <v>Psicosocial</v>
      </c>
      <c r="L59" s="213" t="str">
        <f>+VLOOKUP(I59,Peligros_Aspectos!A:C,3,0)</f>
        <v>Estrés, depresión, ausentismo laboral, ansiedad, conducta agresiva o violenta, bullyng, burn out</v>
      </c>
      <c r="M59" s="215" t="s">
        <v>76</v>
      </c>
      <c r="N59" s="216">
        <v>3</v>
      </c>
      <c r="O59" s="217">
        <f t="shared" si="11"/>
        <v>13</v>
      </c>
      <c r="P59" s="228"/>
      <c r="Q59" s="228"/>
      <c r="R59" s="228"/>
      <c r="S59" s="228"/>
      <c r="T59" s="227"/>
      <c r="U59" s="212"/>
      <c r="V59" s="213" t="s">
        <v>1204</v>
      </c>
      <c r="W59" s="228"/>
      <c r="X59" s="218" t="s">
        <v>1192</v>
      </c>
      <c r="Y59" s="219">
        <v>0.05</v>
      </c>
      <c r="Z59" s="220">
        <f t="shared" si="12"/>
        <v>13</v>
      </c>
      <c r="AA59" s="221"/>
      <c r="AB59" s="220" cm="1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#REF!&lt;&gt;0),Z59,TRUE,"FALSO")</f>
        <v>17</v>
      </c>
      <c r="AC59" s="216"/>
      <c r="AD59" s="216"/>
      <c r="AE59" s="184"/>
      <c r="AF59" s="185"/>
      <c r="AG59" s="185"/>
      <c r="AO59" s="183"/>
      <c r="AQ59" s="183"/>
      <c r="AS59" s="183"/>
      <c r="AU59" s="183"/>
      <c r="AW59" s="183"/>
    </row>
    <row r="60" spans="1:49" ht="248">
      <c r="A60" s="308"/>
      <c r="B60" s="306"/>
      <c r="C60" s="304"/>
      <c r="D60" s="320"/>
      <c r="E60" s="312"/>
      <c r="F60" s="207" t="s">
        <v>1272</v>
      </c>
      <c r="G60" s="209" t="s">
        <v>73</v>
      </c>
      <c r="H60" s="222" t="s">
        <v>82</v>
      </c>
      <c r="I60" s="214" t="s">
        <v>1133</v>
      </c>
      <c r="J60" s="212" t="e">
        <f>+VLOOKUP(I60,Peligros_Aspectos!A:D,4,0)</f>
        <v>#N/A</v>
      </c>
      <c r="K60" s="213" t="e">
        <f>+VLOOKUP(I60,Peligros_Aspectos!A:D,2,0)</f>
        <v>#N/A</v>
      </c>
      <c r="L60" s="213" t="e">
        <f>+VLOOKUP(I60,Peligros_Aspectos!A:C,3,0)</f>
        <v>#N/A</v>
      </c>
      <c r="M60" s="215" t="s">
        <v>76</v>
      </c>
      <c r="N60" s="216">
        <v>3</v>
      </c>
      <c r="O60" s="217">
        <f t="shared" si="11"/>
        <v>13</v>
      </c>
      <c r="P60" s="228"/>
      <c r="Q60" s="228"/>
      <c r="R60" s="228"/>
      <c r="S60" s="228"/>
      <c r="T60" s="227"/>
      <c r="U60" s="212"/>
      <c r="V60" s="213" t="s">
        <v>1138</v>
      </c>
      <c r="W60" s="213"/>
      <c r="X60" s="218" t="s">
        <v>1194</v>
      </c>
      <c r="Y60" s="219">
        <v>0.05</v>
      </c>
      <c r="Z60" s="220">
        <f t="shared" si="12"/>
        <v>13</v>
      </c>
      <c r="AA60" s="221"/>
      <c r="AB60" s="220" cm="1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#REF!&lt;&gt;0),Z60,TRUE,"FALSO")</f>
        <v>17</v>
      </c>
      <c r="AC60" s="216" t="s">
        <v>1139</v>
      </c>
      <c r="AD60" s="216" t="s">
        <v>1128</v>
      </c>
      <c r="AE60" s="184"/>
      <c r="AF60" s="185"/>
      <c r="AG60" s="185"/>
      <c r="AO60" s="183"/>
      <c r="AQ60" s="183"/>
      <c r="AS60" s="183"/>
      <c r="AU60" s="183"/>
      <c r="AW60" s="183"/>
    </row>
    <row r="61" spans="1:49" ht="372">
      <c r="A61" s="308"/>
      <c r="B61" s="306"/>
      <c r="C61" s="304"/>
      <c r="D61" s="320"/>
      <c r="E61" s="312"/>
      <c r="F61" s="207" t="s">
        <v>1272</v>
      </c>
      <c r="G61" s="209" t="s">
        <v>73</v>
      </c>
      <c r="H61" s="222" t="s">
        <v>82</v>
      </c>
      <c r="I61" s="214" t="s">
        <v>336</v>
      </c>
      <c r="J61" s="212">
        <f>+VLOOKUP(I61,Peligros_Aspectos!A:D,4,0)</f>
        <v>0</v>
      </c>
      <c r="K61" s="213" t="str">
        <f>+VLOOKUP(I61,Peligros_Aspectos!A:D,2,0)</f>
        <v>Problemas en las articulaciones de la columna, caderas, rodillas y pies</v>
      </c>
      <c r="L61" s="213" t="str">
        <f>+VLOOKUP(I61,Peligros_Aspectos!A:C,3,0)</f>
        <v>transtornos osteo musculares, ligamentos , articulaciones, tendones y varices</v>
      </c>
      <c r="M61" s="215" t="s">
        <v>76</v>
      </c>
      <c r="N61" s="216">
        <v>4</v>
      </c>
      <c r="O61" s="217">
        <f t="shared" si="11"/>
        <v>18</v>
      </c>
      <c r="P61" s="228"/>
      <c r="Q61" s="228"/>
      <c r="R61" s="228"/>
      <c r="S61" s="228"/>
      <c r="T61" s="227"/>
      <c r="U61" s="212"/>
      <c r="V61" s="213" t="s">
        <v>1140</v>
      </c>
      <c r="W61" s="213"/>
      <c r="X61" s="218" t="s">
        <v>1192</v>
      </c>
      <c r="Y61" s="219">
        <v>0.05</v>
      </c>
      <c r="Z61" s="220">
        <f t="shared" si="12"/>
        <v>18</v>
      </c>
      <c r="AA61" s="221"/>
      <c r="AB61" s="220" cm="1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#REF!&lt;&gt;0),Z61,TRUE,"FALSO")</f>
        <v>21</v>
      </c>
      <c r="AC61" s="216"/>
      <c r="AD61" s="216"/>
      <c r="AE61" s="184"/>
      <c r="AF61" s="185"/>
      <c r="AG61" s="185"/>
      <c r="AO61" s="183"/>
      <c r="AQ61" s="183"/>
      <c r="AS61" s="183"/>
      <c r="AU61" s="183"/>
      <c r="AW61" s="183"/>
    </row>
    <row r="62" spans="1:49" ht="372">
      <c r="A62" s="308"/>
      <c r="B62" s="306"/>
      <c r="C62" s="304"/>
      <c r="D62" s="320"/>
      <c r="E62" s="312"/>
      <c r="F62" s="207" t="s">
        <v>1272</v>
      </c>
      <c r="G62" s="209" t="s">
        <v>73</v>
      </c>
      <c r="H62" s="222" t="s">
        <v>82</v>
      </c>
      <c r="I62" s="211" t="s">
        <v>88</v>
      </c>
      <c r="J62" s="212">
        <f>+VLOOKUP(I62,Peligros_Aspectos!A:D,4,0)</f>
        <v>0</v>
      </c>
      <c r="K62" s="213" t="str">
        <f>+VLOOKUP(I62,Peligros_Aspectos!A:D,2,0)</f>
        <v>Movimientos repetitivos  prolongados</v>
      </c>
      <c r="L62" s="213" t="str">
        <f>+VLOOKUP(I62,Peligros_Aspectos!A:C,3,0)</f>
        <v>Lesiones osteoarticulares, lumbalgia, escoliosis, golpes y contusiones</v>
      </c>
      <c r="M62" s="215" t="s">
        <v>76</v>
      </c>
      <c r="N62" s="216">
        <v>3</v>
      </c>
      <c r="O62" s="217">
        <f t="shared" si="11"/>
        <v>13</v>
      </c>
      <c r="P62" s="228"/>
      <c r="Q62" s="228"/>
      <c r="R62" s="228"/>
      <c r="S62" s="228"/>
      <c r="T62" s="227"/>
      <c r="U62" s="212"/>
      <c r="V62" s="213" t="s">
        <v>1140</v>
      </c>
      <c r="W62" s="213"/>
      <c r="X62" s="218" t="s">
        <v>1192</v>
      </c>
      <c r="Y62" s="219">
        <v>0.05</v>
      </c>
      <c r="Z62" s="220">
        <f t="shared" si="12"/>
        <v>13</v>
      </c>
      <c r="AA62" s="221"/>
      <c r="AB62" s="220" cm="1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#REF!&lt;&gt;0),Z62,TRUE,"FALSO")</f>
        <v>17</v>
      </c>
      <c r="AC62" s="216"/>
      <c r="AD62" s="216"/>
      <c r="AE62" s="184"/>
      <c r="AF62" s="185"/>
      <c r="AG62" s="185"/>
      <c r="AO62" s="183"/>
      <c r="AQ62" s="183"/>
      <c r="AS62" s="183"/>
      <c r="AU62" s="183"/>
      <c r="AW62" s="183"/>
    </row>
    <row r="63" spans="1:49" ht="372">
      <c r="A63" s="308"/>
      <c r="B63" s="306"/>
      <c r="C63" s="304"/>
      <c r="D63" s="320"/>
      <c r="E63" s="312"/>
      <c r="F63" s="207" t="s">
        <v>1272</v>
      </c>
      <c r="G63" s="209" t="s">
        <v>73</v>
      </c>
      <c r="H63" s="222" t="s">
        <v>82</v>
      </c>
      <c r="I63" s="211" t="s">
        <v>344</v>
      </c>
      <c r="J63" s="212">
        <f>+VLOOKUP(I63,Peligros_Aspectos!A:D,4,0)</f>
        <v>0</v>
      </c>
      <c r="K63" s="213" t="str">
        <f>+VLOOKUP(I63,Peligros_Aspectos!A:D,2,0)</f>
        <v>Exposición a iluminación alta / baja</v>
      </c>
      <c r="L63" s="213" t="str">
        <f>+VLOOKUP(I63,Peligros_Aspectos!A:C,3,0)</f>
        <v>Fatiga Visual, Cefaléas, Vértigos, bajo rendimiento laboral</v>
      </c>
      <c r="M63" s="215" t="s">
        <v>76</v>
      </c>
      <c r="N63" s="216">
        <v>4</v>
      </c>
      <c r="O63" s="217">
        <f t="shared" si="11"/>
        <v>18</v>
      </c>
      <c r="P63" s="228"/>
      <c r="Q63" s="228"/>
      <c r="R63" s="228"/>
      <c r="S63" s="228"/>
      <c r="T63" s="227"/>
      <c r="U63" s="212"/>
      <c r="V63" s="213" t="s">
        <v>1201</v>
      </c>
      <c r="W63" s="213"/>
      <c r="X63" s="218" t="s">
        <v>1192</v>
      </c>
      <c r="Y63" s="219">
        <v>0.05</v>
      </c>
      <c r="Z63" s="220">
        <f t="shared" si="12"/>
        <v>18</v>
      </c>
      <c r="AA63" s="221"/>
      <c r="AB63" s="220" cm="1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#REF!&lt;&gt;0),Z63,TRUE,"FALSO")</f>
        <v>21</v>
      </c>
      <c r="AC63" s="216"/>
      <c r="AD63" s="216"/>
      <c r="AE63" s="184"/>
      <c r="AF63" s="185"/>
      <c r="AG63" s="185"/>
      <c r="AO63" s="183"/>
      <c r="AQ63" s="183"/>
      <c r="AS63" s="183"/>
      <c r="AU63" s="183"/>
      <c r="AW63" s="183"/>
    </row>
    <row r="64" spans="1:49" ht="248">
      <c r="A64" s="308"/>
      <c r="B64" s="306"/>
      <c r="C64" s="304"/>
      <c r="D64" s="320"/>
      <c r="E64" s="312"/>
      <c r="F64" s="207" t="s">
        <v>1272</v>
      </c>
      <c r="G64" s="209" t="s">
        <v>73</v>
      </c>
      <c r="H64" s="222" t="s">
        <v>82</v>
      </c>
      <c r="I64" s="211" t="s">
        <v>94</v>
      </c>
      <c r="J64" s="212">
        <f>+VLOOKUP(I64,Peligros_Aspectos!A:D,4,0)</f>
        <v>0</v>
      </c>
      <c r="K64" s="213" t="str">
        <f>+VLOOKUP(I64,Peligros_Aspectos!A:D,2,0)</f>
        <v>Exposición a ruido continuo o de impacto por encima de LMP</v>
      </c>
      <c r="L64" s="213" t="str">
        <f>+VLOOKUP(I64,Peligros_Aspectos!A:C,3,0)</f>
        <v>Hipoacucia, sordera profesional, trauma acústico</v>
      </c>
      <c r="M64" s="215" t="s">
        <v>76</v>
      </c>
      <c r="N64" s="216">
        <v>3</v>
      </c>
      <c r="O64" s="217">
        <f t="shared" si="11"/>
        <v>13</v>
      </c>
      <c r="P64" s="228"/>
      <c r="Q64" s="228"/>
      <c r="R64" s="228"/>
      <c r="S64" s="228"/>
      <c r="T64" s="227"/>
      <c r="U64" s="212"/>
      <c r="V64" s="213" t="s">
        <v>1141</v>
      </c>
      <c r="W64" s="213"/>
      <c r="X64" s="218" t="s">
        <v>1195</v>
      </c>
      <c r="Y64" s="219">
        <v>0.05</v>
      </c>
      <c r="Z64" s="220">
        <f t="shared" si="12"/>
        <v>13</v>
      </c>
      <c r="AA64" s="221"/>
      <c r="AB64" s="220" cm="1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#REF!&lt;&gt;0),Z64,TRUE,"FALSO")</f>
        <v>17</v>
      </c>
      <c r="AC64" s="216"/>
      <c r="AD64" s="216"/>
      <c r="AE64" s="184"/>
      <c r="AF64" s="185"/>
      <c r="AG64" s="185"/>
      <c r="AO64" s="183"/>
      <c r="AQ64" s="183"/>
      <c r="AS64" s="183"/>
      <c r="AU64" s="183"/>
      <c r="AW64" s="183"/>
    </row>
    <row r="65" spans="1:49" ht="372">
      <c r="A65" s="308"/>
      <c r="B65" s="306"/>
      <c r="C65" s="304"/>
      <c r="D65" s="320"/>
      <c r="E65" s="312"/>
      <c r="F65" s="207" t="s">
        <v>1272</v>
      </c>
      <c r="G65" s="209" t="s">
        <v>73</v>
      </c>
      <c r="H65" s="222" t="s">
        <v>82</v>
      </c>
      <c r="I65" s="211" t="s">
        <v>350</v>
      </c>
      <c r="J65" s="212">
        <f>+VLOOKUP(I65,Peligros_Aspectos!A:D,4,0)</f>
        <v>0</v>
      </c>
      <c r="K65" s="213" t="str">
        <f>+VLOOKUP(I65,Peligros_Aspectos!A:D,2,0)</f>
        <v>Exposición a la vibración  de mano brazo</v>
      </c>
      <c r="L65" s="213" t="str">
        <f>+VLOOKUP(I65,Peligros_Aspectos!A:C,3,0)</f>
        <v xml:space="preserve"> Alteraciones osteoarticulares, neuropatias, afectación vascular.</v>
      </c>
      <c r="M65" s="215" t="s">
        <v>76</v>
      </c>
      <c r="N65" s="216">
        <v>3</v>
      </c>
      <c r="O65" s="217">
        <f t="shared" si="11"/>
        <v>13</v>
      </c>
      <c r="P65" s="228"/>
      <c r="Q65" s="228"/>
      <c r="R65" s="228"/>
      <c r="S65" s="228"/>
      <c r="T65" s="227"/>
      <c r="U65" s="212"/>
      <c r="V65" s="213" t="s">
        <v>1142</v>
      </c>
      <c r="W65" s="213"/>
      <c r="X65" s="218" t="s">
        <v>1192</v>
      </c>
      <c r="Y65" s="219">
        <v>0.05</v>
      </c>
      <c r="Z65" s="220">
        <f t="shared" si="12"/>
        <v>13</v>
      </c>
      <c r="AA65" s="221"/>
      <c r="AB65" s="220" cm="1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#REF!&lt;&gt;0),Z65,TRUE,"FALSO")</f>
        <v>17</v>
      </c>
      <c r="AC65" s="216" t="s">
        <v>1143</v>
      </c>
      <c r="AD65" s="216" t="s">
        <v>1128</v>
      </c>
      <c r="AE65" s="184"/>
      <c r="AF65" s="185"/>
      <c r="AG65" s="185"/>
      <c r="AO65" s="183"/>
      <c r="AQ65" s="183"/>
      <c r="AS65" s="183"/>
      <c r="AU65" s="183"/>
      <c r="AW65" s="183"/>
    </row>
    <row r="66" spans="1:49" ht="372">
      <c r="A66" s="308"/>
      <c r="B66" s="306"/>
      <c r="C66" s="304"/>
      <c r="D66" s="320"/>
      <c r="E66" s="312"/>
      <c r="F66" s="207" t="s">
        <v>1272</v>
      </c>
      <c r="G66" s="209" t="s">
        <v>73</v>
      </c>
      <c r="H66" s="222" t="s">
        <v>74</v>
      </c>
      <c r="I66" s="211" t="s">
        <v>474</v>
      </c>
      <c r="J66" s="212">
        <f>+VLOOKUP(I66,Peligros_Aspectos!A:D,4,0)</f>
        <v>0</v>
      </c>
      <c r="K66" s="213" t="str">
        <f>+VLOOKUP(I66,Peligros_Aspectos!A:D,2,0)</f>
        <v>Atrapamiento/ Contacto con herramientas o maquinas sin guarda</v>
      </c>
      <c r="L66" s="213" t="str">
        <f>+VLOOKUP(I66,Peligros_Aspectos!A:C,3,0)</f>
        <v>Heridas/Amputación/Contusión/Fractura/Muerte</v>
      </c>
      <c r="M66" s="215" t="s">
        <v>76</v>
      </c>
      <c r="N66" s="216">
        <v>3</v>
      </c>
      <c r="O66" s="217">
        <f t="shared" si="11"/>
        <v>13</v>
      </c>
      <c r="P66" s="228"/>
      <c r="Q66" s="228"/>
      <c r="R66" s="228"/>
      <c r="S66" s="228"/>
      <c r="T66" s="227"/>
      <c r="U66" s="212"/>
      <c r="V66" s="213" t="s">
        <v>1144</v>
      </c>
      <c r="W66" s="213"/>
      <c r="X66" s="218" t="s">
        <v>1192</v>
      </c>
      <c r="Y66" s="219">
        <v>0.05</v>
      </c>
      <c r="Z66" s="220">
        <f t="shared" si="12"/>
        <v>13</v>
      </c>
      <c r="AA66" s="221"/>
      <c r="AB66" s="220" cm="1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#REF!&lt;&gt;0),Z66,TRUE,"FALSO")</f>
        <v>17</v>
      </c>
      <c r="AC66" s="216"/>
      <c r="AD66" s="216"/>
      <c r="AE66" s="184"/>
      <c r="AF66" s="185"/>
      <c r="AG66" s="185"/>
      <c r="AO66" s="183"/>
      <c r="AQ66" s="183"/>
      <c r="AS66" s="183"/>
      <c r="AU66" s="183"/>
      <c r="AW66" s="183"/>
    </row>
    <row r="67" spans="1:49" ht="372">
      <c r="A67" s="308"/>
      <c r="B67" s="306"/>
      <c r="C67" s="304"/>
      <c r="D67" s="320"/>
      <c r="E67" s="312"/>
      <c r="F67" s="207" t="s">
        <v>1272</v>
      </c>
      <c r="G67" s="209" t="s">
        <v>73</v>
      </c>
      <c r="H67" s="222" t="s">
        <v>82</v>
      </c>
      <c r="I67" s="211" t="s">
        <v>357</v>
      </c>
      <c r="J67" s="212">
        <f>+VLOOKUP(I67,Peligros_Aspectos!A:D,4,0)</f>
        <v>0</v>
      </c>
      <c r="K67" s="213" t="str">
        <f>+VLOOKUP(I67,Peligros_Aspectos!A:D,2,0)</f>
        <v>Estrés Térmico por calor o frío</v>
      </c>
      <c r="L67" s="213" t="str">
        <f>+VLOOKUP(I67,Peligros_Aspectos!A:C,3,0)</f>
        <v>Deshidratación, hipertermia, hipotermia</v>
      </c>
      <c r="M67" s="215" t="s">
        <v>76</v>
      </c>
      <c r="N67" s="216">
        <v>4</v>
      </c>
      <c r="O67" s="217">
        <f t="shared" si="11"/>
        <v>18</v>
      </c>
      <c r="P67" s="228"/>
      <c r="Q67" s="228"/>
      <c r="R67" s="228"/>
      <c r="S67" s="228"/>
      <c r="T67" s="227"/>
      <c r="U67" s="212"/>
      <c r="V67" s="213" t="s">
        <v>1145</v>
      </c>
      <c r="W67" s="213"/>
      <c r="X67" s="218" t="s">
        <v>1214</v>
      </c>
      <c r="Y67" s="219">
        <v>0.05</v>
      </c>
      <c r="Z67" s="220">
        <f t="shared" si="12"/>
        <v>18</v>
      </c>
      <c r="AA67" s="221"/>
      <c r="AB67" s="220" cm="1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#REF!&lt;&gt;0),Z67,TRUE,"FALSO")</f>
        <v>21</v>
      </c>
      <c r="AC67" s="216"/>
      <c r="AD67" s="216"/>
      <c r="AE67" s="184"/>
      <c r="AF67" s="185"/>
      <c r="AG67" s="185"/>
      <c r="AO67" s="183"/>
      <c r="AQ67" s="183"/>
      <c r="AS67" s="183"/>
      <c r="AU67" s="183"/>
      <c r="AW67" s="183"/>
    </row>
    <row r="68" spans="1:49" ht="372">
      <c r="A68" s="308"/>
      <c r="B68" s="306"/>
      <c r="C68" s="304"/>
      <c r="D68" s="320"/>
      <c r="E68" s="312"/>
      <c r="F68" s="207" t="s">
        <v>1272</v>
      </c>
      <c r="G68" s="209" t="s">
        <v>73</v>
      </c>
      <c r="H68" s="222" t="s">
        <v>74</v>
      </c>
      <c r="I68" s="211" t="s">
        <v>468</v>
      </c>
      <c r="J68" s="212">
        <f>+VLOOKUP(I68,Peligros_Aspectos!A:D,4,0)</f>
        <v>0</v>
      </c>
      <c r="K68" s="213" t="str">
        <f>+VLOOKUP(I68,Peligros_Aspectos!A:D,2,0)</f>
        <v>Exposición y/o Contacto con</v>
      </c>
      <c r="L68" s="213" t="str">
        <f>+VLOOKUP(I68,Peligros_Aspectos!A:C,3,0)</f>
        <v>Fatalidad, Shock eléctrico, Lesiones Graves, Amputaciones, Lesiones leves</v>
      </c>
      <c r="M68" s="215" t="s">
        <v>76</v>
      </c>
      <c r="N68" s="216">
        <v>3</v>
      </c>
      <c r="O68" s="217">
        <f t="shared" si="11"/>
        <v>13</v>
      </c>
      <c r="P68" s="228"/>
      <c r="Q68" s="228"/>
      <c r="R68" s="228"/>
      <c r="S68" s="228"/>
      <c r="T68" s="227"/>
      <c r="U68" s="212"/>
      <c r="V68" s="213" t="s">
        <v>1144</v>
      </c>
      <c r="W68" s="213"/>
      <c r="X68" s="218" t="s">
        <v>1192</v>
      </c>
      <c r="Y68" s="219">
        <v>0.05</v>
      </c>
      <c r="Z68" s="220">
        <f t="shared" si="12"/>
        <v>13</v>
      </c>
      <c r="AA68" s="221"/>
      <c r="AB68" s="220" cm="1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#REF!&lt;&gt;0),Z68,TRUE,"FALSO")</f>
        <v>17</v>
      </c>
      <c r="AC68" s="216"/>
      <c r="AD68" s="216"/>
      <c r="AE68" s="184"/>
      <c r="AF68" s="185"/>
      <c r="AG68" s="185"/>
      <c r="AO68" s="183"/>
      <c r="AQ68" s="183"/>
      <c r="AS68" s="183"/>
      <c r="AU68" s="183"/>
      <c r="AW68" s="183"/>
    </row>
    <row r="69" spans="1:49" ht="372">
      <c r="A69" s="308"/>
      <c r="B69" s="306"/>
      <c r="C69" s="304"/>
      <c r="D69" s="320"/>
      <c r="E69" s="208" t="s">
        <v>1081</v>
      </c>
      <c r="F69" s="207" t="s">
        <v>1272</v>
      </c>
      <c r="G69" s="209" t="s">
        <v>73</v>
      </c>
      <c r="H69" s="222" t="s">
        <v>74</v>
      </c>
      <c r="I69" s="211" t="s">
        <v>474</v>
      </c>
      <c r="J69" s="212">
        <f>+VLOOKUP(I69,Peligros_Aspectos!A:D,4,0)</f>
        <v>0</v>
      </c>
      <c r="K69" s="213" t="str">
        <f>+VLOOKUP(I69,Peligros_Aspectos!A:D,2,0)</f>
        <v>Atrapamiento/ Contacto con herramientas o maquinas sin guarda</v>
      </c>
      <c r="L69" s="213" t="str">
        <f>+VLOOKUP(I69,Peligros_Aspectos!A:C,3,0)</f>
        <v>Heridas/Amputación/Contusión/Fractura/Muerte</v>
      </c>
      <c r="M69" s="215" t="s">
        <v>76</v>
      </c>
      <c r="N69" s="216">
        <v>3</v>
      </c>
      <c r="O69" s="217">
        <f t="shared" ref="O69:O93" si="13">IF(CONCATENATE(N69,M69)="1A",1,IF(CONCATENATE(N69,M69)="1B",2,IF(CONCATENATE(N69,M69)="2A",3,IF(CONCATENATE(N69,M69)="1C",4,IF(CONCATENATE(N69,M69)="2B",5,IF(CONCATENATE(N69,M69)="3A",6,IF(CONCATENATE(N69,M69)="1D",7,IF(CONCATENATE(N69,M69)="2C",8,IF(CONCATENATE(N69,M69)="3B",9,IF(CONCATENATE(N69,M69)="4A",10,IF(CONCATENATE(N69,M69)="1E",11,IF(CONCATENATE(N69,M69)="2D",12,IF(CONCATENATE(N69,M69)="3C",13,IF(CONCATENATE(N69,M69)="4B",14,IF(CONCATENATE(N69,M69)="5A",15,IF(CONCATENATE(N69,M69)="2E",16,IF(CONCATENATE(N69,M69)="3D",17,IF(CONCATENATE(N69,M69)="4C",18,IF(CONCATENATE(N69,M69)="5B",19,IF(CONCATENATE(N69,M69)="3E",20,IF(CONCATENATE(N69,M69)="4D",21,IF(CONCATENATE(N69,M69)="5C",22,IF(CONCATENATE(N69,M69)="4E",23,IF(CONCATENATE(N69,M69)="5D",24,IF(CONCATENATE(N69,M69)="5E",25,"")))))))))))))))))))))))))</f>
        <v>13</v>
      </c>
      <c r="P69" s="228"/>
      <c r="Q69" s="228"/>
      <c r="R69" s="228"/>
      <c r="S69" s="228"/>
      <c r="T69" s="227"/>
      <c r="U69" s="212"/>
      <c r="V69" s="213" t="s">
        <v>1144</v>
      </c>
      <c r="W69" s="213"/>
      <c r="X69" s="218" t="s">
        <v>1192</v>
      </c>
      <c r="Y69" s="219">
        <v>0.05</v>
      </c>
      <c r="Z69" s="220">
        <f t="shared" ref="Z69:Z93" si="14">O69</f>
        <v>13</v>
      </c>
      <c r="AA69" s="221"/>
      <c r="AB69" s="220" cm="1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#REF!&lt;&gt;0),Z69,TRUE,"FALSO")</f>
        <v>17</v>
      </c>
      <c r="AC69" s="216"/>
      <c r="AD69" s="216"/>
      <c r="AE69" s="184"/>
      <c r="AF69" s="185"/>
      <c r="AG69" s="185"/>
      <c r="AO69" s="183"/>
      <c r="AQ69" s="183"/>
      <c r="AS69" s="183"/>
      <c r="AU69" s="183"/>
      <c r="AW69" s="183"/>
    </row>
    <row r="70" spans="1:49" ht="372">
      <c r="A70" s="308"/>
      <c r="B70" s="306"/>
      <c r="C70" s="304"/>
      <c r="D70" s="320"/>
      <c r="E70" s="207" t="s">
        <v>1082</v>
      </c>
      <c r="F70" s="207" t="s">
        <v>1272</v>
      </c>
      <c r="G70" s="209" t="s">
        <v>73</v>
      </c>
      <c r="H70" s="222" t="s">
        <v>74</v>
      </c>
      <c r="I70" s="211" t="s">
        <v>529</v>
      </c>
      <c r="J70" s="212">
        <f>+VLOOKUP(I70,Peligros_Aspectos!A:D,4,0)</f>
        <v>0</v>
      </c>
      <c r="K70" s="213" t="str">
        <f>+VLOOKUP(I70,Peligros_Aspectos!A:D,2,0)</f>
        <v>Atrapamiento con</v>
      </c>
      <c r="L70" s="213" t="str">
        <f>+VLOOKUP(I70,Peligros_Aspectos!A:C,3,0)</f>
        <v>Heridas/Amputación/Contusión/Fractura</v>
      </c>
      <c r="M70" s="215" t="s">
        <v>76</v>
      </c>
      <c r="N70" s="216">
        <v>3</v>
      </c>
      <c r="O70" s="217">
        <f t="shared" si="13"/>
        <v>13</v>
      </c>
      <c r="P70" s="228"/>
      <c r="Q70" s="228"/>
      <c r="R70" s="228"/>
      <c r="S70" s="228"/>
      <c r="T70" s="227"/>
      <c r="U70" s="212"/>
      <c r="V70" s="213" t="s">
        <v>1203</v>
      </c>
      <c r="W70" s="213"/>
      <c r="X70" s="218" t="s">
        <v>1192</v>
      </c>
      <c r="Y70" s="219">
        <v>0.05</v>
      </c>
      <c r="Z70" s="220">
        <f t="shared" si="14"/>
        <v>13</v>
      </c>
      <c r="AA70" s="221"/>
      <c r="AB70" s="220" cm="1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#REF!&lt;&gt;0),Z70,TRUE,"FALSO")</f>
        <v>17</v>
      </c>
      <c r="AC70" s="216"/>
      <c r="AD70" s="216"/>
      <c r="AE70" s="184"/>
      <c r="AF70" s="185"/>
      <c r="AG70" s="185"/>
      <c r="AO70" s="183"/>
      <c r="AQ70" s="183"/>
      <c r="AS70" s="183"/>
      <c r="AU70" s="183"/>
      <c r="AW70" s="183"/>
    </row>
    <row r="71" spans="1:49" ht="372">
      <c r="A71" s="308"/>
      <c r="B71" s="306"/>
      <c r="C71" s="304"/>
      <c r="D71" s="320"/>
      <c r="E71" s="208" t="s">
        <v>1083</v>
      </c>
      <c r="F71" s="207" t="s">
        <v>1272</v>
      </c>
      <c r="G71" s="209" t="s">
        <v>73</v>
      </c>
      <c r="H71" s="222" t="s">
        <v>74</v>
      </c>
      <c r="I71" s="211" t="s">
        <v>468</v>
      </c>
      <c r="J71" s="212">
        <f>+VLOOKUP(I71,Peligros_Aspectos!A:D,4,0)</f>
        <v>0</v>
      </c>
      <c r="K71" s="213" t="str">
        <f>+VLOOKUP(I71,Peligros_Aspectos!A:D,2,0)</f>
        <v>Exposición y/o Contacto con</v>
      </c>
      <c r="L71" s="213" t="str">
        <f>+VLOOKUP(I71,Peligros_Aspectos!A:C,3,0)</f>
        <v>Fatalidad, Shock eléctrico, Lesiones Graves, Amputaciones, Lesiones leves</v>
      </c>
      <c r="M71" s="215" t="s">
        <v>76</v>
      </c>
      <c r="N71" s="216">
        <v>3</v>
      </c>
      <c r="O71" s="217">
        <f t="shared" si="13"/>
        <v>13</v>
      </c>
      <c r="P71" s="213"/>
      <c r="Q71" s="213"/>
      <c r="R71" s="213"/>
      <c r="S71" s="213"/>
      <c r="T71" s="227" t="s">
        <v>1126</v>
      </c>
      <c r="U71" s="212" t="s">
        <v>72</v>
      </c>
      <c r="V71" s="213" t="s">
        <v>1205</v>
      </c>
      <c r="W71" s="213"/>
      <c r="X71" s="218" t="s">
        <v>1192</v>
      </c>
      <c r="Y71" s="219">
        <v>0.05</v>
      </c>
      <c r="Z71" s="220">
        <f t="shared" si="14"/>
        <v>13</v>
      </c>
      <c r="AA71" s="221"/>
      <c r="AB71" s="220" cm="1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#REF!&lt;&gt;0),Z71,TRUE,"FALSO")</f>
        <v>20</v>
      </c>
      <c r="AC71" s="216" t="s">
        <v>1127</v>
      </c>
      <c r="AD71" s="216" t="s">
        <v>1128</v>
      </c>
      <c r="AE71" s="184"/>
      <c r="AF71" s="185"/>
      <c r="AG71" s="185"/>
      <c r="AO71" s="183"/>
      <c r="AQ71" s="183"/>
      <c r="AS71" s="183"/>
      <c r="AU71" s="183"/>
      <c r="AW71" s="183"/>
    </row>
    <row r="72" spans="1:49" ht="372">
      <c r="A72" s="308"/>
      <c r="B72" s="306"/>
      <c r="C72" s="305"/>
      <c r="D72" s="321"/>
      <c r="E72" s="208" t="s">
        <v>1084</v>
      </c>
      <c r="F72" s="207" t="s">
        <v>1272</v>
      </c>
      <c r="G72" s="209" t="s">
        <v>73</v>
      </c>
      <c r="H72" s="222" t="s">
        <v>74</v>
      </c>
      <c r="I72" s="211" t="s">
        <v>90</v>
      </c>
      <c r="J72" s="212">
        <f>+VLOOKUP(I72,Peligros_Aspectos!A:D,4,0)</f>
        <v>0</v>
      </c>
      <c r="K72" s="213" t="str">
        <f>+VLOOKUP(I72,Peligros_Aspectos!A:D,2,0)</f>
        <v>Caida al mismo nivel</v>
      </c>
      <c r="L72" s="213" t="str">
        <f>+VLOOKUP(I72,Peligros_Aspectos!A:C,3,0)</f>
        <v>Fractura/Heridas / Excoriaciones / Rasguños</v>
      </c>
      <c r="M72" s="215" t="s">
        <v>76</v>
      </c>
      <c r="N72" s="216">
        <v>4</v>
      </c>
      <c r="O72" s="217">
        <f t="shared" si="13"/>
        <v>18</v>
      </c>
      <c r="P72" s="213"/>
      <c r="Q72" s="213"/>
      <c r="R72" s="213"/>
      <c r="S72" s="213"/>
      <c r="T72" s="227"/>
      <c r="U72" s="212"/>
      <c r="V72" s="213" t="s">
        <v>1197</v>
      </c>
      <c r="W72" s="213"/>
      <c r="X72" s="218" t="s">
        <v>1192</v>
      </c>
      <c r="Y72" s="219">
        <v>0.05</v>
      </c>
      <c r="Z72" s="220">
        <f t="shared" si="14"/>
        <v>18</v>
      </c>
      <c r="AA72" s="221"/>
      <c r="AB72" s="220" cm="1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#REF!&lt;&gt;0),Z72,TRUE,"FALSO")</f>
        <v>21</v>
      </c>
      <c r="AC72" s="216"/>
      <c r="AD72" s="216"/>
      <c r="AE72" s="184"/>
      <c r="AF72" s="185"/>
      <c r="AG72" s="185"/>
      <c r="AO72" s="183"/>
      <c r="AQ72" s="183"/>
      <c r="AS72" s="183"/>
      <c r="AU72" s="183"/>
      <c r="AW72" s="183"/>
    </row>
    <row r="73" spans="1:49" ht="124">
      <c r="A73" s="308"/>
      <c r="B73" s="306"/>
      <c r="C73" s="303">
        <v>3</v>
      </c>
      <c r="D73" s="319" t="s">
        <v>1085</v>
      </c>
      <c r="E73" s="315" t="s">
        <v>1086</v>
      </c>
      <c r="F73" s="207" t="s">
        <v>1272</v>
      </c>
      <c r="G73" s="209" t="s">
        <v>73</v>
      </c>
      <c r="H73" s="210" t="s">
        <v>82</v>
      </c>
      <c r="I73" s="211" t="s">
        <v>387</v>
      </c>
      <c r="J73" s="212">
        <f>+VLOOKUP(I73,[3]Peligros_Aspectos!A:D,4,0)</f>
        <v>0</v>
      </c>
      <c r="K73" s="213" t="str">
        <f>+VLOOKUP(I73,[3]Peligros_Aspectos!A:D,2,0)</f>
        <v>Exposición o contacto con agentes infecciósos</v>
      </c>
      <c r="L73" s="213" t="str">
        <f>+VLOOKUP(I73,[3]Peligros_Aspectos!A:C,3,0)</f>
        <v>Infección , fatalidad</v>
      </c>
      <c r="M73" s="215" t="s">
        <v>76</v>
      </c>
      <c r="N73" s="216">
        <v>3</v>
      </c>
      <c r="O73" s="217">
        <f t="shared" si="13"/>
        <v>13</v>
      </c>
      <c r="P73" s="213"/>
      <c r="Q73" s="213"/>
      <c r="R73" s="213"/>
      <c r="S73" s="213"/>
      <c r="T73" s="227"/>
      <c r="U73" s="212"/>
      <c r="V73" s="213" t="s">
        <v>1184</v>
      </c>
      <c r="W73" s="213"/>
      <c r="X73" s="218" t="s">
        <v>1191</v>
      </c>
      <c r="Y73" s="219">
        <v>0.05</v>
      </c>
      <c r="Z73" s="220">
        <f t="shared" si="14"/>
        <v>13</v>
      </c>
      <c r="AA73" s="221"/>
      <c r="AB73" s="220" cm="1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#REF!&lt;&gt;0),Z73,TRUE,"FALSO")</f>
        <v>17</v>
      </c>
      <c r="AC73" s="216" t="s">
        <v>1146</v>
      </c>
      <c r="AD73" s="216" t="s">
        <v>1128</v>
      </c>
      <c r="AE73" s="184"/>
      <c r="AF73" s="185"/>
      <c r="AG73" s="185"/>
      <c r="AO73" s="183"/>
      <c r="AQ73" s="183"/>
      <c r="AS73" s="183"/>
      <c r="AU73" s="183"/>
      <c r="AW73" s="183"/>
    </row>
    <row r="74" spans="1:49" ht="372">
      <c r="A74" s="308"/>
      <c r="B74" s="306"/>
      <c r="C74" s="304"/>
      <c r="D74" s="320"/>
      <c r="E74" s="313"/>
      <c r="F74" s="207" t="s">
        <v>1272</v>
      </c>
      <c r="G74" s="209" t="s">
        <v>85</v>
      </c>
      <c r="H74" s="210" t="s">
        <v>74</v>
      </c>
      <c r="I74" s="211" t="s">
        <v>391</v>
      </c>
      <c r="J74" s="212">
        <f>+VLOOKUP(I74,[3]Peligros_Aspectos!A:D,4,0)</f>
        <v>0</v>
      </c>
      <c r="K74" s="213" t="str">
        <f>+VLOOKUP(I74,[3]Peligros_Aspectos!A:D,2,0)</f>
        <v>Caída o deslizamiento de</v>
      </c>
      <c r="L74" s="213" t="str">
        <f>+VLOOKUP(I74,[3]Peligros_Aspectos!A:C,3,0)</f>
        <v>Fatalidad (Atrapamiento por material), asfixia, daño a la propiedad, detención del proceso productivo.</v>
      </c>
      <c r="M74" s="215" t="s">
        <v>76</v>
      </c>
      <c r="N74" s="216">
        <v>3</v>
      </c>
      <c r="O74" s="217">
        <f t="shared" si="13"/>
        <v>13</v>
      </c>
      <c r="P74" s="213" t="s">
        <v>1124</v>
      </c>
      <c r="Q74" s="213"/>
      <c r="R74" s="213"/>
      <c r="S74" s="213"/>
      <c r="T74" s="227"/>
      <c r="U74" s="212"/>
      <c r="V74" s="213" t="s">
        <v>1196</v>
      </c>
      <c r="W74" s="213"/>
      <c r="X74" s="218" t="s">
        <v>1192</v>
      </c>
      <c r="Y74" s="219">
        <v>0.05</v>
      </c>
      <c r="Z74" s="220">
        <f t="shared" si="14"/>
        <v>13</v>
      </c>
      <c r="AA74" s="221"/>
      <c r="AB74" s="220" cm="1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#REF!&lt;&gt;0),Z74,TRUE,"FALSO")</f>
        <v>25</v>
      </c>
      <c r="AC74" s="216"/>
      <c r="AD74" s="216"/>
      <c r="AE74" s="184"/>
      <c r="AF74" s="185"/>
      <c r="AG74" s="185"/>
      <c r="AO74" s="183"/>
      <c r="AQ74" s="183"/>
      <c r="AS74" s="183"/>
      <c r="AU74" s="183"/>
      <c r="AW74" s="183"/>
    </row>
    <row r="75" spans="1:49" ht="372">
      <c r="A75" s="308"/>
      <c r="B75" s="306"/>
      <c r="C75" s="304"/>
      <c r="D75" s="320"/>
      <c r="E75" s="313"/>
      <c r="F75" s="207" t="s">
        <v>1272</v>
      </c>
      <c r="G75" s="209" t="s">
        <v>85</v>
      </c>
      <c r="H75" s="210" t="s">
        <v>74</v>
      </c>
      <c r="I75" s="211" t="s">
        <v>80</v>
      </c>
      <c r="J75" s="212">
        <f>+VLOOKUP(I75,[3]Peligros_Aspectos!A:D,4,0)</f>
        <v>0</v>
      </c>
      <c r="K75" s="213" t="str">
        <f>+VLOOKUP(I75,[3]Peligros_Aspectos!A:D,2,0)</f>
        <v>Caida al mismo nivel</v>
      </c>
      <c r="L75" s="213" t="str">
        <f>+VLOOKUP(I75,[3]Peligros_Aspectos!A:C,3,0)</f>
        <v>Heridas/Contusión/hematoma</v>
      </c>
      <c r="M75" s="215" t="s">
        <v>76</v>
      </c>
      <c r="N75" s="216">
        <v>4</v>
      </c>
      <c r="O75" s="217">
        <f t="shared" si="13"/>
        <v>18</v>
      </c>
      <c r="P75" s="213"/>
      <c r="Q75" s="213"/>
      <c r="R75" s="213"/>
      <c r="S75" s="213"/>
      <c r="T75" s="227"/>
      <c r="U75" s="212"/>
      <c r="V75" s="213" t="s">
        <v>1197</v>
      </c>
      <c r="W75" s="213"/>
      <c r="X75" s="218" t="s">
        <v>1192</v>
      </c>
      <c r="Y75" s="219">
        <v>0.05</v>
      </c>
      <c r="Z75" s="220">
        <f t="shared" si="14"/>
        <v>18</v>
      </c>
      <c r="AA75" s="221"/>
      <c r="AB75" s="220" cm="1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#REF!&lt;&gt;0),Z75,TRUE,"FALSO")</f>
        <v>21</v>
      </c>
      <c r="AC75" s="216"/>
      <c r="AD75" s="216"/>
      <c r="AE75" s="184"/>
      <c r="AF75" s="185"/>
      <c r="AG75" s="185"/>
      <c r="AO75" s="183"/>
      <c r="AQ75" s="183"/>
      <c r="AS75" s="183"/>
      <c r="AU75" s="183"/>
      <c r="AW75" s="183"/>
    </row>
    <row r="76" spans="1:49" ht="372">
      <c r="A76" s="308"/>
      <c r="B76" s="306"/>
      <c r="C76" s="304"/>
      <c r="D76" s="320"/>
      <c r="E76" s="313"/>
      <c r="F76" s="207" t="s">
        <v>1272</v>
      </c>
      <c r="G76" s="209" t="s">
        <v>85</v>
      </c>
      <c r="H76" s="210" t="s">
        <v>74</v>
      </c>
      <c r="I76" s="211" t="s">
        <v>570</v>
      </c>
      <c r="J76" s="212">
        <f>+VLOOKUP(I76,[3]Peligros_Aspectos!A:D,4,0)</f>
        <v>0</v>
      </c>
      <c r="K76" s="213" t="str">
        <f>+VLOOKUP(I76,[3]Peligros_Aspectos!A:D,2,0)</f>
        <v>Caida al mismo nivel</v>
      </c>
      <c r="L76" s="213" t="str">
        <f>+VLOOKUP(I76,[3]Peligros_Aspectos!A:C,3,0)</f>
        <v>Fractura/Contusión/hematoma</v>
      </c>
      <c r="M76" s="215" t="s">
        <v>76</v>
      </c>
      <c r="N76" s="216">
        <v>4</v>
      </c>
      <c r="O76" s="217">
        <f t="shared" si="13"/>
        <v>18</v>
      </c>
      <c r="P76" s="213"/>
      <c r="Q76" s="213"/>
      <c r="R76" s="213"/>
      <c r="S76" s="213"/>
      <c r="T76" s="227"/>
      <c r="U76" s="212"/>
      <c r="V76" s="213" t="s">
        <v>1197</v>
      </c>
      <c r="W76" s="213"/>
      <c r="X76" s="218" t="s">
        <v>1192</v>
      </c>
      <c r="Y76" s="219">
        <v>0.05</v>
      </c>
      <c r="Z76" s="220">
        <f t="shared" si="14"/>
        <v>18</v>
      </c>
      <c r="AA76" s="221"/>
      <c r="AB76" s="220" cm="1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#REF!&lt;&gt;0),Z76,TRUE,"FALSO")</f>
        <v>21</v>
      </c>
      <c r="AC76" s="216"/>
      <c r="AD76" s="216"/>
      <c r="AE76" s="184"/>
      <c r="AF76" s="185"/>
      <c r="AG76" s="185"/>
      <c r="AO76" s="183"/>
      <c r="AQ76" s="183"/>
      <c r="AS76" s="183"/>
      <c r="AU76" s="183"/>
      <c r="AW76" s="183"/>
    </row>
    <row r="77" spans="1:49" ht="372">
      <c r="A77" s="308"/>
      <c r="B77" s="306"/>
      <c r="C77" s="304"/>
      <c r="D77" s="320"/>
      <c r="E77" s="314"/>
      <c r="F77" s="207" t="s">
        <v>1272</v>
      </c>
      <c r="G77" s="209" t="s">
        <v>85</v>
      </c>
      <c r="H77" s="210" t="s">
        <v>74</v>
      </c>
      <c r="I77" s="211" t="s">
        <v>90</v>
      </c>
      <c r="J77" s="212">
        <f>+VLOOKUP(I77,[3]Peligros_Aspectos!A:D,4,0)</f>
        <v>0</v>
      </c>
      <c r="K77" s="213" t="str">
        <f>+VLOOKUP(I77,[3]Peligros_Aspectos!A:D,2,0)</f>
        <v>Caida al mismo nivel</v>
      </c>
      <c r="L77" s="213" t="str">
        <f>+VLOOKUP(I77,[3]Peligros_Aspectos!A:C,3,0)</f>
        <v>Fractura/Heridas / Excoriaciones / Rasguños</v>
      </c>
      <c r="M77" s="215" t="s">
        <v>76</v>
      </c>
      <c r="N77" s="216">
        <v>4</v>
      </c>
      <c r="O77" s="217">
        <f t="shared" si="13"/>
        <v>18</v>
      </c>
      <c r="P77" s="213"/>
      <c r="Q77" s="213"/>
      <c r="R77" s="213"/>
      <c r="S77" s="213"/>
      <c r="T77" s="227"/>
      <c r="U77" s="212"/>
      <c r="V77" s="213" t="s">
        <v>1197</v>
      </c>
      <c r="W77" s="213"/>
      <c r="X77" s="218" t="s">
        <v>1192</v>
      </c>
      <c r="Y77" s="219">
        <v>0.05</v>
      </c>
      <c r="Z77" s="220">
        <f t="shared" si="14"/>
        <v>18</v>
      </c>
      <c r="AA77" s="221"/>
      <c r="AB77" s="220" cm="1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#REF!&lt;&gt;0),Z77,TRUE,"FALSO")</f>
        <v>21</v>
      </c>
      <c r="AC77" s="216"/>
      <c r="AD77" s="216"/>
      <c r="AE77" s="184"/>
      <c r="AF77" s="185"/>
      <c r="AG77" s="185"/>
      <c r="AO77" s="183"/>
      <c r="AQ77" s="183"/>
      <c r="AS77" s="183"/>
      <c r="AU77" s="183"/>
      <c r="AW77" s="183"/>
    </row>
    <row r="78" spans="1:49" ht="372">
      <c r="A78" s="308"/>
      <c r="B78" s="306"/>
      <c r="C78" s="304"/>
      <c r="D78" s="320"/>
      <c r="E78" s="315" t="s">
        <v>1109</v>
      </c>
      <c r="F78" s="207" t="s">
        <v>1272</v>
      </c>
      <c r="G78" s="209" t="s">
        <v>85</v>
      </c>
      <c r="H78" s="222" t="s">
        <v>74</v>
      </c>
      <c r="I78" s="211" t="s">
        <v>490</v>
      </c>
      <c r="J78" s="212">
        <f>+VLOOKUP(I78,[3]Peligros_Aspectos!A:D,4,0)</f>
        <v>0</v>
      </c>
      <c r="K78" s="213" t="str">
        <f>+VLOOKUP(I78,[3]Peligros_Aspectos!A:D,2,0)</f>
        <v xml:space="preserve">Contacto Eléctrico </v>
      </c>
      <c r="L78" s="213" t="str">
        <f>+VLOOKUP(I78,[3]Peligros_Aspectos!A:C,3,0)</f>
        <v>Fatalidades, Electrocución, quemaduras</v>
      </c>
      <c r="M78" s="215" t="s">
        <v>76</v>
      </c>
      <c r="N78" s="216">
        <v>2</v>
      </c>
      <c r="O78" s="217">
        <f t="shared" si="13"/>
        <v>8</v>
      </c>
      <c r="P78" s="228" t="s">
        <v>1147</v>
      </c>
      <c r="Q78" s="228"/>
      <c r="R78" s="228"/>
      <c r="S78" s="228"/>
      <c r="T78" s="228"/>
      <c r="U78" s="216"/>
      <c r="V78" s="228" t="s">
        <v>1236</v>
      </c>
      <c r="W78" s="228"/>
      <c r="X78" s="218" t="s">
        <v>1192</v>
      </c>
      <c r="Y78" s="219">
        <v>0.05</v>
      </c>
      <c r="Z78" s="220">
        <f t="shared" si="14"/>
        <v>8</v>
      </c>
      <c r="AA78" s="221"/>
      <c r="AB78" s="220" cm="1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#REF!&lt;&gt;0),Z78,TRUE,"FALSO")</f>
        <v>25</v>
      </c>
      <c r="AC78" s="216"/>
      <c r="AD78" s="216"/>
      <c r="AE78" s="184"/>
      <c r="AF78" s="185"/>
      <c r="AG78" s="185"/>
      <c r="AO78" s="183"/>
      <c r="AQ78" s="183"/>
      <c r="AS78" s="183"/>
      <c r="AU78" s="183"/>
      <c r="AW78" s="183"/>
    </row>
    <row r="79" spans="1:49" ht="372">
      <c r="A79" s="308"/>
      <c r="B79" s="306"/>
      <c r="C79" s="304"/>
      <c r="D79" s="320"/>
      <c r="E79" s="314"/>
      <c r="F79" s="207" t="s">
        <v>1272</v>
      </c>
      <c r="G79" s="209" t="s">
        <v>85</v>
      </c>
      <c r="H79" s="222" t="s">
        <v>74</v>
      </c>
      <c r="I79" s="211" t="s">
        <v>93</v>
      </c>
      <c r="J79" s="212">
        <f>+VLOOKUP(I79,[3]Peligros_Aspectos!A:D,4,0)</f>
        <v>0</v>
      </c>
      <c r="K79" s="213" t="str">
        <f>+VLOOKUP(I79,[3]Peligros_Aspectos!A:D,2,0)</f>
        <v>Golpeado por / contra</v>
      </c>
      <c r="L79" s="213" t="str">
        <f>+VLOOKUP(I79,[3]Peligros_Aspectos!A:C,3,0)</f>
        <v>Fractura/Contusión/hematoma</v>
      </c>
      <c r="M79" s="215" t="s">
        <v>76</v>
      </c>
      <c r="N79" s="216">
        <v>4</v>
      </c>
      <c r="O79" s="217">
        <f t="shared" si="13"/>
        <v>18</v>
      </c>
      <c r="P79" s="228"/>
      <c r="Q79" s="228"/>
      <c r="R79" s="228"/>
      <c r="S79" s="228"/>
      <c r="T79" s="228"/>
      <c r="U79" s="216"/>
      <c r="V79" s="228" t="s">
        <v>1237</v>
      </c>
      <c r="W79" s="228"/>
      <c r="X79" s="218" t="s">
        <v>1192</v>
      </c>
      <c r="Y79" s="219">
        <v>0.05</v>
      </c>
      <c r="Z79" s="220">
        <f t="shared" si="14"/>
        <v>18</v>
      </c>
      <c r="AA79" s="221"/>
      <c r="AB79" s="220" cm="1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#REF!&lt;&gt;0),Z79,TRUE,"FALSO")</f>
        <v>21</v>
      </c>
      <c r="AC79" s="216"/>
      <c r="AD79" s="216"/>
      <c r="AE79" s="184"/>
      <c r="AF79" s="185"/>
      <c r="AG79" s="185"/>
      <c r="AO79" s="183"/>
      <c r="AQ79" s="183"/>
      <c r="AS79" s="183"/>
      <c r="AU79" s="183"/>
      <c r="AW79" s="183"/>
    </row>
    <row r="80" spans="1:49" ht="372">
      <c r="A80" s="308"/>
      <c r="B80" s="306"/>
      <c r="C80" s="304"/>
      <c r="D80" s="320"/>
      <c r="E80" s="315" t="s">
        <v>1148</v>
      </c>
      <c r="F80" s="207" t="s">
        <v>1272</v>
      </c>
      <c r="G80" s="209" t="s">
        <v>85</v>
      </c>
      <c r="H80" s="222" t="s">
        <v>74</v>
      </c>
      <c r="I80" s="211" t="s">
        <v>93</v>
      </c>
      <c r="J80" s="212">
        <f>+VLOOKUP(I80,[3]Peligros_Aspectos!A:D,4,0)</f>
        <v>0</v>
      </c>
      <c r="K80" s="213" t="str">
        <f>+VLOOKUP(I80,[3]Peligros_Aspectos!A:D,2,0)</f>
        <v>Golpeado por / contra</v>
      </c>
      <c r="L80" s="213" t="str">
        <f>+VLOOKUP(I80,[3]Peligros_Aspectos!A:C,3,0)</f>
        <v>Fractura/Contusión/hematoma</v>
      </c>
      <c r="M80" s="215" t="s">
        <v>76</v>
      </c>
      <c r="N80" s="216">
        <v>4</v>
      </c>
      <c r="O80" s="217">
        <f t="shared" si="13"/>
        <v>18</v>
      </c>
      <c r="P80" s="228"/>
      <c r="Q80" s="228"/>
      <c r="R80" s="228"/>
      <c r="S80" s="228"/>
      <c r="T80" s="228"/>
      <c r="U80" s="216"/>
      <c r="V80" s="228" t="s">
        <v>1207</v>
      </c>
      <c r="W80" s="228"/>
      <c r="X80" s="218" t="s">
        <v>1192</v>
      </c>
      <c r="Y80" s="219">
        <v>0.05</v>
      </c>
      <c r="Z80" s="220">
        <f t="shared" si="14"/>
        <v>18</v>
      </c>
      <c r="AA80" s="221"/>
      <c r="AB80" s="220" cm="1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#REF!&lt;&gt;0),Z80,TRUE,"FALSO")</f>
        <v>21</v>
      </c>
      <c r="AC80" s="216"/>
      <c r="AD80" s="216"/>
      <c r="AE80" s="184"/>
      <c r="AF80" s="185"/>
      <c r="AG80" s="185"/>
      <c r="AO80" s="183"/>
      <c r="AQ80" s="183"/>
      <c r="AS80" s="183"/>
      <c r="AU80" s="183"/>
      <c r="AW80" s="183"/>
    </row>
    <row r="81" spans="1:49" ht="372">
      <c r="A81" s="308"/>
      <c r="B81" s="306"/>
      <c r="C81" s="304"/>
      <c r="D81" s="320"/>
      <c r="E81" s="314"/>
      <c r="F81" s="207" t="s">
        <v>1272</v>
      </c>
      <c r="G81" s="209" t="s">
        <v>85</v>
      </c>
      <c r="H81" s="222" t="s">
        <v>82</v>
      </c>
      <c r="I81" s="211" t="s">
        <v>86</v>
      </c>
      <c r="J81" s="212">
        <f>+VLOOKUP(I81,[3]Peligros_Aspectos!A:D,4,0)</f>
        <v>0</v>
      </c>
      <c r="K81" s="213" t="str">
        <f>+VLOOKUP(I81,[3]Peligros_Aspectos!A:D,2,0)</f>
        <v>Manipulación manual de cargas</v>
      </c>
      <c r="L81" s="213" t="str">
        <f>+VLOOKUP(I81,[3]Peligros_Aspectos!A:C,3,0)</f>
        <v>Lumbalgia, cervicalgias, dorsalgias, hernias</v>
      </c>
      <c r="M81" s="215" t="s">
        <v>76</v>
      </c>
      <c r="N81" s="216">
        <v>3</v>
      </c>
      <c r="O81" s="217">
        <f t="shared" si="13"/>
        <v>13</v>
      </c>
      <c r="P81" s="213"/>
      <c r="Q81" s="213"/>
      <c r="R81" s="213"/>
      <c r="S81" s="213"/>
      <c r="T81" s="227"/>
      <c r="U81" s="212"/>
      <c r="V81" s="213" t="s">
        <v>1129</v>
      </c>
      <c r="W81" s="213"/>
      <c r="X81" s="218" t="s">
        <v>1192</v>
      </c>
      <c r="Y81" s="219">
        <v>0.05</v>
      </c>
      <c r="Z81" s="220">
        <f t="shared" si="14"/>
        <v>13</v>
      </c>
      <c r="AA81" s="221"/>
      <c r="AB81" s="220" cm="1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#REF!&lt;&gt;0),Z81,TRUE,"FALSO")</f>
        <v>17</v>
      </c>
      <c r="AC81" s="216" t="s">
        <v>1130</v>
      </c>
      <c r="AD81" s="216" t="s">
        <v>1128</v>
      </c>
      <c r="AE81" s="184"/>
      <c r="AF81" s="185"/>
      <c r="AG81" s="185"/>
      <c r="AO81" s="183"/>
      <c r="AQ81" s="183"/>
      <c r="AS81" s="183"/>
      <c r="AU81" s="183"/>
      <c r="AW81" s="183"/>
    </row>
    <row r="82" spans="1:49" ht="372">
      <c r="A82" s="308"/>
      <c r="B82" s="306"/>
      <c r="C82" s="304"/>
      <c r="D82" s="320"/>
      <c r="E82" s="208" t="s">
        <v>1087</v>
      </c>
      <c r="F82" s="207" t="s">
        <v>1272</v>
      </c>
      <c r="G82" s="209" t="s">
        <v>85</v>
      </c>
      <c r="H82" s="222" t="s">
        <v>74</v>
      </c>
      <c r="I82" s="211" t="s">
        <v>529</v>
      </c>
      <c r="J82" s="212">
        <f>+VLOOKUP(I82,[3]Peligros_Aspectos!A:D,4,0)</f>
        <v>0</v>
      </c>
      <c r="K82" s="213" t="str">
        <f>+VLOOKUP(I82,[3]Peligros_Aspectos!A:D,2,0)</f>
        <v>Atrapamiento con</v>
      </c>
      <c r="L82" s="213" t="str">
        <f>+VLOOKUP(I82,[3]Peligros_Aspectos!A:C,3,0)</f>
        <v>Heridas/Amputación/Contusión/Fractura</v>
      </c>
      <c r="M82" s="215" t="s">
        <v>76</v>
      </c>
      <c r="N82" s="216">
        <v>3</v>
      </c>
      <c r="O82" s="217">
        <f t="shared" si="13"/>
        <v>13</v>
      </c>
      <c r="P82" s="228"/>
      <c r="Q82" s="228"/>
      <c r="R82" s="228"/>
      <c r="S82" s="228"/>
      <c r="T82" s="227"/>
      <c r="U82" s="212"/>
      <c r="V82" s="213" t="s">
        <v>1149</v>
      </c>
      <c r="W82" s="213"/>
      <c r="X82" s="218" t="s">
        <v>1192</v>
      </c>
      <c r="Y82" s="219">
        <v>0.05</v>
      </c>
      <c r="Z82" s="220">
        <f t="shared" si="14"/>
        <v>13</v>
      </c>
      <c r="AA82" s="221"/>
      <c r="AB82" s="220" cm="1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#REF!&lt;&gt;0),Z82,TRUE,"FALSO")</f>
        <v>17</v>
      </c>
      <c r="AC82" s="216"/>
      <c r="AD82" s="216"/>
      <c r="AE82" s="184"/>
      <c r="AF82" s="185"/>
      <c r="AG82" s="185"/>
      <c r="AO82" s="183"/>
      <c r="AQ82" s="183"/>
      <c r="AS82" s="183"/>
      <c r="AU82" s="183"/>
      <c r="AW82" s="183"/>
    </row>
    <row r="83" spans="1:49" ht="372">
      <c r="A83" s="308"/>
      <c r="B83" s="306"/>
      <c r="C83" s="304"/>
      <c r="D83" s="320"/>
      <c r="E83" s="312" t="s">
        <v>1092</v>
      </c>
      <c r="F83" s="207" t="s">
        <v>1272</v>
      </c>
      <c r="G83" s="209" t="s">
        <v>85</v>
      </c>
      <c r="H83" s="222" t="s">
        <v>82</v>
      </c>
      <c r="I83" s="211" t="s">
        <v>88</v>
      </c>
      <c r="J83" s="212" t="e">
        <f>+VLOOKUP(I83,[3]Peligros_Aspectos!A:D,4,0)</f>
        <v>#REF!</v>
      </c>
      <c r="K83" s="213" t="str">
        <f>+VLOOKUP(I83,[3]Peligros_Aspectos!A:D,2,0)</f>
        <v>Movimientos repetitivos  prolongados</v>
      </c>
      <c r="L83" s="213" t="str">
        <f>+VLOOKUP(I83,[3]Peligros_Aspectos!A:C,3,0)</f>
        <v>Lesiones osteoarticulares, lumbalgia, escoliosis, golpes y contusiones</v>
      </c>
      <c r="M83" s="215" t="s">
        <v>76</v>
      </c>
      <c r="N83" s="216">
        <v>3</v>
      </c>
      <c r="O83" s="217">
        <f t="shared" si="13"/>
        <v>13</v>
      </c>
      <c r="P83" s="228"/>
      <c r="Q83" s="228"/>
      <c r="R83" s="228"/>
      <c r="S83" s="228"/>
      <c r="T83" s="227"/>
      <c r="U83" s="212"/>
      <c r="V83" s="213" t="s">
        <v>1140</v>
      </c>
      <c r="W83" s="213"/>
      <c r="X83" s="218" t="s">
        <v>1192</v>
      </c>
      <c r="Y83" s="219">
        <v>0.05</v>
      </c>
      <c r="Z83" s="220">
        <f t="shared" si="14"/>
        <v>13</v>
      </c>
      <c r="AA83" s="221"/>
      <c r="AB83" s="220" cm="1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#REF!&lt;&gt;0),Z83,TRUE,"FALSO")</f>
        <v>17</v>
      </c>
      <c r="AC83" s="216"/>
      <c r="AD83" s="216"/>
      <c r="AE83" s="184"/>
      <c r="AF83" s="185"/>
      <c r="AG83" s="185"/>
      <c r="AO83" s="183"/>
      <c r="AQ83" s="183"/>
      <c r="AS83" s="183"/>
      <c r="AU83" s="183"/>
      <c r="AW83" s="183"/>
    </row>
    <row r="84" spans="1:49" ht="155">
      <c r="A84" s="308"/>
      <c r="B84" s="306"/>
      <c r="C84" s="304"/>
      <c r="D84" s="320"/>
      <c r="E84" s="312"/>
      <c r="F84" s="207" t="s">
        <v>1272</v>
      </c>
      <c r="G84" s="209" t="s">
        <v>85</v>
      </c>
      <c r="H84" s="222" t="s">
        <v>82</v>
      </c>
      <c r="I84" s="211" t="s">
        <v>94</v>
      </c>
      <c r="J84" s="212">
        <f>+VLOOKUP(I84,[3]Peligros_Aspectos!A:D,4,0)</f>
        <v>0</v>
      </c>
      <c r="K84" s="213" t="str">
        <f>+VLOOKUP(I84,[3]Peligros_Aspectos!A:D,2,0)</f>
        <v>Exposición a ruido continuo o de impacto por encima de LMP</v>
      </c>
      <c r="L84" s="213" t="str">
        <f>+VLOOKUP(I84,[3]Peligros_Aspectos!A:C,3,0)</f>
        <v>Hipoacucia, sordera profesional, trauma acústico</v>
      </c>
      <c r="M84" s="215" t="s">
        <v>76</v>
      </c>
      <c r="N84" s="216">
        <v>3</v>
      </c>
      <c r="O84" s="217">
        <f t="shared" si="13"/>
        <v>13</v>
      </c>
      <c r="P84" s="228"/>
      <c r="Q84" s="228"/>
      <c r="R84" s="228"/>
      <c r="S84" s="228"/>
      <c r="T84" s="227"/>
      <c r="U84" s="212"/>
      <c r="V84" s="213" t="s">
        <v>1150</v>
      </c>
      <c r="W84" s="213"/>
      <c r="X84" s="218" t="s">
        <v>1195</v>
      </c>
      <c r="Y84" s="219">
        <v>0.05</v>
      </c>
      <c r="Z84" s="220">
        <f t="shared" si="14"/>
        <v>13</v>
      </c>
      <c r="AA84" s="221"/>
      <c r="AB84" s="220" cm="1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#REF!&lt;&gt;0),Z84,TRUE,"FALSO")</f>
        <v>17</v>
      </c>
      <c r="AC84" s="216"/>
      <c r="AD84" s="216"/>
      <c r="AE84" s="184"/>
      <c r="AF84" s="185"/>
      <c r="AG84" s="185"/>
      <c r="AO84" s="183"/>
      <c r="AQ84" s="183"/>
      <c r="AS84" s="183"/>
      <c r="AU84" s="183"/>
      <c r="AW84" s="183"/>
    </row>
    <row r="85" spans="1:49" ht="372">
      <c r="A85" s="308"/>
      <c r="B85" s="306"/>
      <c r="C85" s="304"/>
      <c r="D85" s="320"/>
      <c r="E85" s="312"/>
      <c r="F85" s="207" t="s">
        <v>1272</v>
      </c>
      <c r="G85" s="209" t="s">
        <v>85</v>
      </c>
      <c r="H85" s="222" t="s">
        <v>82</v>
      </c>
      <c r="I85" s="211" t="s">
        <v>350</v>
      </c>
      <c r="J85" s="212">
        <f>+VLOOKUP(I85,[3]Peligros_Aspectos!A:D,4,0)</f>
        <v>0</v>
      </c>
      <c r="K85" s="213" t="str">
        <f>+VLOOKUP(I85,[3]Peligros_Aspectos!A:D,2,0)</f>
        <v>Exposición a la vibración  de mano brazo</v>
      </c>
      <c r="L85" s="213" t="str">
        <f>+VLOOKUP(I85,[3]Peligros_Aspectos!A:C,3,0)</f>
        <v xml:space="preserve"> Alteraciones osteoarticulares, neuropatias, afectación vascular.</v>
      </c>
      <c r="M85" s="215" t="s">
        <v>76</v>
      </c>
      <c r="N85" s="216">
        <v>3</v>
      </c>
      <c r="O85" s="217">
        <f t="shared" si="13"/>
        <v>13</v>
      </c>
      <c r="P85" s="228"/>
      <c r="Q85" s="228"/>
      <c r="R85" s="228"/>
      <c r="S85" s="228"/>
      <c r="T85" s="227"/>
      <c r="U85" s="212"/>
      <c r="V85" s="213" t="s">
        <v>1142</v>
      </c>
      <c r="W85" s="213"/>
      <c r="X85" s="218" t="s">
        <v>1192</v>
      </c>
      <c r="Y85" s="219">
        <v>0.05</v>
      </c>
      <c r="Z85" s="220">
        <f t="shared" si="14"/>
        <v>13</v>
      </c>
      <c r="AA85" s="221"/>
      <c r="AB85" s="220" cm="1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#REF!&lt;&gt;0),Z85,TRUE,"FALSO")</f>
        <v>17</v>
      </c>
      <c r="AC85" s="216" t="s">
        <v>1143</v>
      </c>
      <c r="AD85" s="216" t="s">
        <v>1128</v>
      </c>
      <c r="AE85" s="184"/>
      <c r="AF85" s="185"/>
      <c r="AG85" s="185"/>
      <c r="AO85" s="183"/>
      <c r="AQ85" s="183"/>
      <c r="AS85" s="183"/>
      <c r="AU85" s="183"/>
      <c r="AW85" s="183"/>
    </row>
    <row r="86" spans="1:49" ht="217">
      <c r="A86" s="308"/>
      <c r="B86" s="306"/>
      <c r="C86" s="304"/>
      <c r="D86" s="320"/>
      <c r="E86" s="312"/>
      <c r="F86" s="207" t="s">
        <v>1272</v>
      </c>
      <c r="G86" s="209" t="s">
        <v>85</v>
      </c>
      <c r="H86" s="222" t="s">
        <v>74</v>
      </c>
      <c r="I86" s="211" t="s">
        <v>450</v>
      </c>
      <c r="J86" s="212">
        <f>+VLOOKUP(I86,[3]Peligros_Aspectos!A:D,4,0)</f>
        <v>0</v>
      </c>
      <c r="K86" s="213" t="str">
        <f>+VLOOKUP(I86,[3]Peligros_Aspectos!A:D,2,0)</f>
        <v>Contacto con</v>
      </c>
      <c r="L86" s="213" t="str">
        <f>+VLOOKUP(I86,[3]Peligros_Aspectos!A:C,3,0)</f>
        <v>Quemaduras, Cortes, lesiones leves</v>
      </c>
      <c r="M86" s="215" t="s">
        <v>76</v>
      </c>
      <c r="N86" s="216">
        <v>3</v>
      </c>
      <c r="O86" s="217">
        <f t="shared" si="13"/>
        <v>13</v>
      </c>
      <c r="P86" s="228"/>
      <c r="Q86" s="228"/>
      <c r="R86" s="228"/>
      <c r="S86" s="228"/>
      <c r="T86" s="227"/>
      <c r="U86" s="212"/>
      <c r="V86" s="213" t="s">
        <v>1151</v>
      </c>
      <c r="W86" s="213"/>
      <c r="X86" s="218" t="s">
        <v>1215</v>
      </c>
      <c r="Y86" s="219">
        <v>0.05</v>
      </c>
      <c r="Z86" s="220">
        <f t="shared" si="14"/>
        <v>13</v>
      </c>
      <c r="AA86" s="221"/>
      <c r="AB86" s="220" cm="1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#REF!&lt;&gt;0),Z86,TRUE,"FALSO")</f>
        <v>17</v>
      </c>
      <c r="AC86" s="216"/>
      <c r="AD86" s="216"/>
      <c r="AE86" s="184"/>
      <c r="AF86" s="185"/>
      <c r="AG86" s="185"/>
      <c r="AO86" s="183"/>
      <c r="AQ86" s="183"/>
      <c r="AS86" s="183"/>
      <c r="AU86" s="183"/>
      <c r="AW86" s="183"/>
    </row>
    <row r="87" spans="1:49" ht="372">
      <c r="A87" s="308"/>
      <c r="B87" s="306"/>
      <c r="C87" s="304"/>
      <c r="D87" s="320"/>
      <c r="E87" s="312"/>
      <c r="F87" s="207" t="s">
        <v>1272</v>
      </c>
      <c r="G87" s="209" t="s">
        <v>85</v>
      </c>
      <c r="H87" s="222" t="s">
        <v>74</v>
      </c>
      <c r="I87" s="211" t="s">
        <v>490</v>
      </c>
      <c r="J87" s="212">
        <f>+VLOOKUP(I87,[3]Peligros_Aspectos!A:D,4,0)</f>
        <v>0</v>
      </c>
      <c r="K87" s="213" t="str">
        <f>+VLOOKUP(I87,[3]Peligros_Aspectos!A:D,2,0)</f>
        <v xml:space="preserve">Contacto Eléctrico </v>
      </c>
      <c r="L87" s="213" t="str">
        <f>+VLOOKUP(I87,[3]Peligros_Aspectos!A:C,3,0)</f>
        <v>Fatalidades, Electrocución, quemaduras</v>
      </c>
      <c r="M87" s="215" t="s">
        <v>76</v>
      </c>
      <c r="N87" s="216">
        <v>2</v>
      </c>
      <c r="O87" s="217">
        <f t="shared" si="13"/>
        <v>8</v>
      </c>
      <c r="P87" s="228" t="s">
        <v>1147</v>
      </c>
      <c r="Q87" s="228"/>
      <c r="R87" s="228"/>
      <c r="S87" s="228"/>
      <c r="T87" s="228"/>
      <c r="U87" s="216"/>
      <c r="V87" s="228" t="s">
        <v>1206</v>
      </c>
      <c r="W87" s="228"/>
      <c r="X87" s="218" t="s">
        <v>1192</v>
      </c>
      <c r="Y87" s="219">
        <v>0.05</v>
      </c>
      <c r="Z87" s="220">
        <f t="shared" si="14"/>
        <v>8</v>
      </c>
      <c r="AA87" s="221"/>
      <c r="AB87" s="220" cm="1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#REF!&lt;&gt;0),Z87,TRUE,"FALSO")</f>
        <v>25</v>
      </c>
      <c r="AC87" s="216"/>
      <c r="AD87" s="216"/>
      <c r="AE87" s="184"/>
      <c r="AF87" s="185"/>
      <c r="AG87" s="185"/>
      <c r="AO87" s="183"/>
      <c r="AQ87" s="183"/>
      <c r="AS87" s="183"/>
      <c r="AU87" s="183"/>
      <c r="AW87" s="183"/>
    </row>
    <row r="88" spans="1:49" ht="372">
      <c r="A88" s="308"/>
      <c r="B88" s="306"/>
      <c r="C88" s="304"/>
      <c r="D88" s="320"/>
      <c r="E88" s="312"/>
      <c r="F88" s="207" t="s">
        <v>1272</v>
      </c>
      <c r="G88" s="209" t="s">
        <v>1069</v>
      </c>
      <c r="H88" s="222" t="s">
        <v>132</v>
      </c>
      <c r="I88" s="211" t="s">
        <v>203</v>
      </c>
      <c r="J88" s="212" t="str">
        <f>+VLOOKUP(I88,[3]Peligros_Aspectos!A:D,4,0)</f>
        <v>NO SIGNIFICATIVO</v>
      </c>
      <c r="K88" s="213" t="str">
        <f>+VLOOKUP(I88,[3]Peligros_Aspectos!A:D,2,0)</f>
        <v>Cambio en la calidad de suelo, cursos de agua, aire y paisaje</v>
      </c>
      <c r="L88" s="213" t="str">
        <f>+VLOOKUP(I88,[3]Peligros_Aspectos!A:C,3,0)</f>
        <v>Afectación de flora y/o cultivos, Cambio en la composición del suelo y/o agua, 
Afectación de microfauna del suelo</v>
      </c>
      <c r="M88" s="215" t="s">
        <v>76</v>
      </c>
      <c r="N88" s="216">
        <v>3</v>
      </c>
      <c r="O88" s="217">
        <f t="shared" si="13"/>
        <v>13</v>
      </c>
      <c r="P88" s="228"/>
      <c r="Q88" s="228"/>
      <c r="R88" s="228"/>
      <c r="S88" s="228"/>
      <c r="T88" s="228"/>
      <c r="U88" s="216"/>
      <c r="V88" s="229" t="s">
        <v>1152</v>
      </c>
      <c r="W88" s="228"/>
      <c r="X88" s="218" t="s">
        <v>1192</v>
      </c>
      <c r="Y88" s="219">
        <v>0.05</v>
      </c>
      <c r="Z88" s="217">
        <f t="shared" si="14"/>
        <v>13</v>
      </c>
      <c r="AA88" s="221"/>
      <c r="AB88" s="220" cm="1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#REF!&lt;&gt;0),Z88,TRUE,"FALSO")</f>
        <v>17</v>
      </c>
      <c r="AC88" s="216"/>
      <c r="AD88" s="216"/>
      <c r="AE88" s="310"/>
      <c r="AF88" s="311"/>
      <c r="AG88" s="311"/>
      <c r="AO88" s="183"/>
      <c r="AQ88" s="183"/>
      <c r="AS88" s="183"/>
      <c r="AU88" s="183"/>
      <c r="AW88" s="183"/>
    </row>
    <row r="89" spans="1:49" ht="372">
      <c r="A89" s="308"/>
      <c r="B89" s="306"/>
      <c r="C89" s="304"/>
      <c r="D89" s="320"/>
      <c r="E89" s="208" t="s">
        <v>1088</v>
      </c>
      <c r="F89" s="207" t="s">
        <v>1272</v>
      </c>
      <c r="G89" s="209" t="s">
        <v>85</v>
      </c>
      <c r="H89" s="222" t="s">
        <v>82</v>
      </c>
      <c r="I89" s="211" t="s">
        <v>88</v>
      </c>
      <c r="J89" s="212" t="e">
        <f>+VLOOKUP(I89,[3]Peligros_Aspectos!A:D,4,0)</f>
        <v>#REF!</v>
      </c>
      <c r="K89" s="213" t="str">
        <f>+VLOOKUP(I89,[3]Peligros_Aspectos!A:D,2,0)</f>
        <v>Movimientos repetitivos  prolongados</v>
      </c>
      <c r="L89" s="213" t="str">
        <f>+VLOOKUP(I89,[3]Peligros_Aspectos!A:C,3,0)</f>
        <v>Lesiones osteoarticulares, lumbalgia, escoliosis, golpes y contusiones</v>
      </c>
      <c r="M89" s="215" t="s">
        <v>76</v>
      </c>
      <c r="N89" s="216">
        <v>3</v>
      </c>
      <c r="O89" s="217">
        <f t="shared" si="13"/>
        <v>13</v>
      </c>
      <c r="P89" s="228"/>
      <c r="Q89" s="228"/>
      <c r="R89" s="228"/>
      <c r="S89" s="228"/>
      <c r="T89" s="227"/>
      <c r="U89" s="212"/>
      <c r="V89" s="213" t="s">
        <v>1140</v>
      </c>
      <c r="W89" s="213"/>
      <c r="X89" s="218" t="s">
        <v>1192</v>
      </c>
      <c r="Y89" s="219">
        <v>0.05</v>
      </c>
      <c r="Z89" s="220">
        <f t="shared" si="14"/>
        <v>13</v>
      </c>
      <c r="AA89" s="221"/>
      <c r="AB89" s="220" cm="1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#REF!&lt;&gt;0),Z89,TRUE,"FALSO")</f>
        <v>17</v>
      </c>
      <c r="AC89" s="216"/>
      <c r="AD89" s="216"/>
      <c r="AE89" s="184"/>
      <c r="AF89" s="185"/>
      <c r="AG89" s="185"/>
      <c r="AO89" s="183"/>
      <c r="AQ89" s="183"/>
      <c r="AS89" s="183"/>
      <c r="AU89" s="183"/>
      <c r="AW89" s="183"/>
    </row>
    <row r="90" spans="1:49" ht="372">
      <c r="A90" s="308"/>
      <c r="B90" s="306"/>
      <c r="C90" s="304"/>
      <c r="D90" s="320"/>
      <c r="E90" s="315" t="s">
        <v>1089</v>
      </c>
      <c r="F90" s="207" t="s">
        <v>1272</v>
      </c>
      <c r="G90" s="209" t="s">
        <v>85</v>
      </c>
      <c r="H90" s="222" t="s">
        <v>82</v>
      </c>
      <c r="I90" s="211" t="s">
        <v>350</v>
      </c>
      <c r="J90" s="212">
        <f>+VLOOKUP(I90,[3]Peligros_Aspectos!A:D,4,0)</f>
        <v>0</v>
      </c>
      <c r="K90" s="213" t="str">
        <f>+VLOOKUP(I90,[3]Peligros_Aspectos!A:D,2,0)</f>
        <v>Exposición a la vibración  de mano brazo</v>
      </c>
      <c r="L90" s="213" t="str">
        <f>+VLOOKUP(I90,[3]Peligros_Aspectos!A:C,3,0)</f>
        <v xml:space="preserve"> Alteraciones osteoarticulares, neuropatias, afectación vascular.</v>
      </c>
      <c r="M90" s="215" t="s">
        <v>76</v>
      </c>
      <c r="N90" s="216">
        <v>3</v>
      </c>
      <c r="O90" s="217">
        <f t="shared" si="13"/>
        <v>13</v>
      </c>
      <c r="P90" s="228"/>
      <c r="Q90" s="228"/>
      <c r="R90" s="228"/>
      <c r="S90" s="228"/>
      <c r="T90" s="227"/>
      <c r="U90" s="212"/>
      <c r="V90" s="213" t="s">
        <v>1142</v>
      </c>
      <c r="W90" s="213"/>
      <c r="X90" s="218" t="s">
        <v>1192</v>
      </c>
      <c r="Y90" s="219">
        <v>0.05</v>
      </c>
      <c r="Z90" s="220">
        <f t="shared" si="14"/>
        <v>13</v>
      </c>
      <c r="AA90" s="221"/>
      <c r="AB90" s="220" cm="1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#REF!&lt;&gt;0),Z90,TRUE,"FALSO")</f>
        <v>17</v>
      </c>
      <c r="AC90" s="216" t="s">
        <v>1143</v>
      </c>
      <c r="AD90" s="216" t="s">
        <v>1128</v>
      </c>
      <c r="AE90" s="184"/>
      <c r="AF90" s="185"/>
      <c r="AG90" s="185"/>
      <c r="AO90" s="183"/>
      <c r="AQ90" s="183"/>
      <c r="AS90" s="183"/>
      <c r="AU90" s="183"/>
      <c r="AW90" s="183"/>
    </row>
    <row r="91" spans="1:49" ht="372">
      <c r="A91" s="308"/>
      <c r="B91" s="306"/>
      <c r="C91" s="304"/>
      <c r="D91" s="320"/>
      <c r="E91" s="313"/>
      <c r="F91" s="207" t="s">
        <v>1272</v>
      </c>
      <c r="G91" s="209" t="s">
        <v>85</v>
      </c>
      <c r="H91" s="222" t="s">
        <v>82</v>
      </c>
      <c r="I91" s="211" t="s">
        <v>300</v>
      </c>
      <c r="J91" s="212">
        <f>+VLOOKUP(I91,[3]Peligros_Aspectos!A:D,4,0)</f>
        <v>0</v>
      </c>
      <c r="K91" s="213" t="str">
        <f>+VLOOKUP(I91,[3]Peligros_Aspectos!A:D,2,0)</f>
        <v>Psicosocial</v>
      </c>
      <c r="L91" s="213" t="str">
        <f>+VLOOKUP(I91,[3]Peligros_Aspectos!A:C,3,0)</f>
        <v>Estrés, depresión, ausentismo laboral, ansiedad, conducta agresiva o violenta, bullyng, burn out</v>
      </c>
      <c r="M91" s="215" t="s">
        <v>76</v>
      </c>
      <c r="N91" s="216">
        <v>3</v>
      </c>
      <c r="O91" s="217">
        <f t="shared" si="13"/>
        <v>13</v>
      </c>
      <c r="P91" s="228"/>
      <c r="Q91" s="228"/>
      <c r="R91" s="228"/>
      <c r="S91" s="228"/>
      <c r="T91" s="227"/>
      <c r="U91" s="212"/>
      <c r="V91" s="213" t="s">
        <v>1137</v>
      </c>
      <c r="W91" s="228"/>
      <c r="X91" s="218" t="s">
        <v>1192</v>
      </c>
      <c r="Y91" s="219">
        <v>0.05</v>
      </c>
      <c r="Z91" s="220">
        <f t="shared" si="14"/>
        <v>13</v>
      </c>
      <c r="AA91" s="221"/>
      <c r="AB91" s="220" cm="1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#REF!&lt;&gt;0),Z91,TRUE,"FALSO")</f>
        <v>17</v>
      </c>
      <c r="AC91" s="216"/>
      <c r="AD91" s="216"/>
      <c r="AE91" s="184"/>
      <c r="AF91" s="185"/>
      <c r="AG91" s="185"/>
      <c r="AO91" s="183"/>
      <c r="AQ91" s="183"/>
      <c r="AS91" s="183"/>
      <c r="AU91" s="183"/>
      <c r="AW91" s="183"/>
    </row>
    <row r="92" spans="1:49" ht="217">
      <c r="A92" s="308"/>
      <c r="B92" s="306"/>
      <c r="C92" s="304"/>
      <c r="D92" s="320"/>
      <c r="E92" s="314"/>
      <c r="F92" s="207" t="s">
        <v>1272</v>
      </c>
      <c r="G92" s="209" t="s">
        <v>85</v>
      </c>
      <c r="H92" s="222" t="s">
        <v>74</v>
      </c>
      <c r="I92" s="211" t="s">
        <v>450</v>
      </c>
      <c r="J92" s="212">
        <f>+VLOOKUP(I92,[3]Peligros_Aspectos!A:D,4,0)</f>
        <v>0</v>
      </c>
      <c r="K92" s="213" t="str">
        <f>+VLOOKUP(I92,[3]Peligros_Aspectos!A:D,2,0)</f>
        <v>Contacto con</v>
      </c>
      <c r="L92" s="213" t="str">
        <f>+VLOOKUP(I92,[3]Peligros_Aspectos!A:C,3,0)</f>
        <v>Quemaduras, Cortes, lesiones leves</v>
      </c>
      <c r="M92" s="215" t="s">
        <v>76</v>
      </c>
      <c r="N92" s="216">
        <v>3</v>
      </c>
      <c r="O92" s="217">
        <f t="shared" si="13"/>
        <v>13</v>
      </c>
      <c r="P92" s="228"/>
      <c r="Q92" s="228"/>
      <c r="R92" s="228"/>
      <c r="S92" s="228"/>
      <c r="T92" s="227"/>
      <c r="U92" s="212"/>
      <c r="V92" s="213" t="s">
        <v>1151</v>
      </c>
      <c r="W92" s="213"/>
      <c r="X92" s="218" t="s">
        <v>1215</v>
      </c>
      <c r="Y92" s="219">
        <v>0.05</v>
      </c>
      <c r="Z92" s="220">
        <f t="shared" si="14"/>
        <v>13</v>
      </c>
      <c r="AA92" s="221"/>
      <c r="AB92" s="220" cm="1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#REF!&lt;&gt;0),Z92,TRUE,"FALSO")</f>
        <v>17</v>
      </c>
      <c r="AC92" s="216"/>
      <c r="AD92" s="216"/>
      <c r="AE92" s="184"/>
      <c r="AF92" s="185"/>
      <c r="AG92" s="185"/>
      <c r="AO92" s="183"/>
      <c r="AQ92" s="183"/>
      <c r="AS92" s="183"/>
      <c r="AU92" s="183"/>
      <c r="AW92" s="183"/>
    </row>
    <row r="93" spans="1:49" ht="372">
      <c r="A93" s="308"/>
      <c r="B93" s="306"/>
      <c r="C93" s="305"/>
      <c r="D93" s="321"/>
      <c r="E93" s="208" t="s">
        <v>6</v>
      </c>
      <c r="F93" s="207" t="s">
        <v>1272</v>
      </c>
      <c r="G93" s="209" t="s">
        <v>85</v>
      </c>
      <c r="H93" s="222" t="s">
        <v>74</v>
      </c>
      <c r="I93" s="211" t="s">
        <v>90</v>
      </c>
      <c r="J93" s="212">
        <f>+VLOOKUP(I93,[3]Peligros_Aspectos!A:D,4,0)</f>
        <v>0</v>
      </c>
      <c r="K93" s="213" t="str">
        <f>+VLOOKUP(I93,[3]Peligros_Aspectos!A:D,2,0)</f>
        <v>Caida al mismo nivel</v>
      </c>
      <c r="L93" s="213" t="str">
        <f>+VLOOKUP(I93,[3]Peligros_Aspectos!A:C,3,0)</f>
        <v>Fractura/Heridas / Excoriaciones / Rasguños</v>
      </c>
      <c r="M93" s="215" t="s">
        <v>76</v>
      </c>
      <c r="N93" s="216">
        <v>4</v>
      </c>
      <c r="O93" s="217">
        <f t="shared" si="13"/>
        <v>18</v>
      </c>
      <c r="P93" s="213"/>
      <c r="Q93" s="213"/>
      <c r="R93" s="213"/>
      <c r="S93" s="213"/>
      <c r="T93" s="227"/>
      <c r="U93" s="212"/>
      <c r="V93" s="213" t="s">
        <v>1208</v>
      </c>
      <c r="W93" s="213"/>
      <c r="X93" s="218" t="s">
        <v>1192</v>
      </c>
      <c r="Y93" s="219">
        <v>0.05</v>
      </c>
      <c r="Z93" s="220">
        <f t="shared" si="14"/>
        <v>18</v>
      </c>
      <c r="AA93" s="221"/>
      <c r="AB93" s="220" cm="1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#REF!&lt;&gt;0),Z93,TRUE,"FALSO")</f>
        <v>21</v>
      </c>
      <c r="AC93" s="216"/>
      <c r="AD93" s="216"/>
      <c r="AE93" s="184"/>
      <c r="AF93" s="185"/>
      <c r="AG93" s="185"/>
      <c r="AO93" s="183"/>
      <c r="AQ93" s="183"/>
      <c r="AS93" s="183"/>
      <c r="AU93" s="183"/>
      <c r="AW93" s="183"/>
    </row>
    <row r="94" spans="1:49" ht="124">
      <c r="A94" s="308"/>
      <c r="B94" s="306"/>
      <c r="C94" s="303">
        <v>4</v>
      </c>
      <c r="D94" s="319" t="s">
        <v>1227</v>
      </c>
      <c r="E94" s="315" t="s">
        <v>1093</v>
      </c>
      <c r="F94" s="207" t="s">
        <v>1272</v>
      </c>
      <c r="G94" s="209" t="s">
        <v>73</v>
      </c>
      <c r="H94" s="210" t="s">
        <v>82</v>
      </c>
      <c r="I94" s="211" t="s">
        <v>387</v>
      </c>
      <c r="J94" s="212">
        <f>+VLOOKUP(I94,Peligros_Aspectos!A:D,4,0)</f>
        <v>0</v>
      </c>
      <c r="K94" s="213" t="str">
        <f>+VLOOKUP(I94,Peligros_Aspectos!A:D,2,0)</f>
        <v>Exposición o contacto con agentes infecciósos</v>
      </c>
      <c r="L94" s="213" t="str">
        <f>+VLOOKUP(I94,Peligros_Aspectos!A:C,3,0)</f>
        <v>Infección , fatalidad</v>
      </c>
      <c r="M94" s="215" t="s">
        <v>76</v>
      </c>
      <c r="N94" s="216">
        <v>3</v>
      </c>
      <c r="O94" s="217">
        <f t="shared" ref="O94:O102" si="15">IF(CONCATENATE(N94,M94)="1A",1,IF(CONCATENATE(N94,M94)="1B",2,IF(CONCATENATE(N94,M94)="2A",3,IF(CONCATENATE(N94,M94)="1C",4,IF(CONCATENATE(N94,M94)="2B",5,IF(CONCATENATE(N94,M94)="3A",6,IF(CONCATENATE(N94,M94)="1D",7,IF(CONCATENATE(N94,M94)="2C",8,IF(CONCATENATE(N94,M94)="3B",9,IF(CONCATENATE(N94,M94)="4A",10,IF(CONCATENATE(N94,M94)="1E",11,IF(CONCATENATE(N94,M94)="2D",12,IF(CONCATENATE(N94,M94)="3C",13,IF(CONCATENATE(N94,M94)="4B",14,IF(CONCATENATE(N94,M94)="5A",15,IF(CONCATENATE(N94,M94)="2E",16,IF(CONCATENATE(N94,M94)="3D",17,IF(CONCATENATE(N94,M94)="4C",18,IF(CONCATENATE(N94,M94)="5B",19,IF(CONCATENATE(N94,M94)="3E",20,IF(CONCATENATE(N94,M94)="4D",21,IF(CONCATENATE(N94,M94)="5C",22,IF(CONCATENATE(N94,M94)="4E",23,IF(CONCATENATE(N94,M94)="5D",24,IF(CONCATENATE(N94,M94)="5E",25,"")))))))))))))))))))))))))</f>
        <v>13</v>
      </c>
      <c r="P94" s="213"/>
      <c r="Q94" s="213"/>
      <c r="R94" s="213"/>
      <c r="S94" s="213"/>
      <c r="T94" s="227"/>
      <c r="U94" s="212"/>
      <c r="V94" s="213" t="s">
        <v>1184</v>
      </c>
      <c r="W94" s="213"/>
      <c r="X94" s="218" t="s">
        <v>1191</v>
      </c>
      <c r="Y94" s="219">
        <v>0.05</v>
      </c>
      <c r="Z94" s="220">
        <f t="shared" ref="Z94:Z102" si="16">O94</f>
        <v>13</v>
      </c>
      <c r="AA94" s="221"/>
      <c r="AB94" s="220" cm="1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#REF!&lt;&gt;0),Z94,TRUE,"FALSO")</f>
        <v>17</v>
      </c>
      <c r="AC94" s="216" t="s">
        <v>1146</v>
      </c>
      <c r="AD94" s="216" t="s">
        <v>1128</v>
      </c>
      <c r="AE94" s="184"/>
      <c r="AF94" s="185"/>
      <c r="AG94" s="185"/>
      <c r="AO94" s="183"/>
      <c r="AQ94" s="183"/>
      <c r="AS94" s="183"/>
      <c r="AU94" s="183"/>
      <c r="AW94" s="183"/>
    </row>
    <row r="95" spans="1:49" ht="372">
      <c r="A95" s="308"/>
      <c r="B95" s="306"/>
      <c r="C95" s="304"/>
      <c r="D95" s="320"/>
      <c r="E95" s="313"/>
      <c r="F95" s="207" t="s">
        <v>1272</v>
      </c>
      <c r="G95" s="209" t="s">
        <v>73</v>
      </c>
      <c r="H95" s="210" t="s">
        <v>74</v>
      </c>
      <c r="I95" s="211" t="s">
        <v>391</v>
      </c>
      <c r="J95" s="212">
        <f>+VLOOKUP(I95,Peligros_Aspectos!A:D,4,0)</f>
        <v>0</v>
      </c>
      <c r="K95" s="213" t="str">
        <f>+VLOOKUP(I95,Peligros_Aspectos!A:D,2,0)</f>
        <v>Caída o deslizamiento de</v>
      </c>
      <c r="L95" s="213" t="str">
        <f>+VLOOKUP(I95,Peligros_Aspectos!A:C,3,0)</f>
        <v>Fatalidad (Atrapamiento por material), asfixia, daño a la propiedad, detención del proceso productivo.</v>
      </c>
      <c r="M95" s="215" t="s">
        <v>76</v>
      </c>
      <c r="N95" s="216">
        <v>3</v>
      </c>
      <c r="O95" s="217">
        <f t="shared" si="15"/>
        <v>13</v>
      </c>
      <c r="P95" s="213" t="s">
        <v>1124</v>
      </c>
      <c r="Q95" s="213"/>
      <c r="R95" s="213"/>
      <c r="S95" s="213"/>
      <c r="T95" s="227"/>
      <c r="U95" s="212"/>
      <c r="V95" s="213" t="s">
        <v>1125</v>
      </c>
      <c r="W95" s="213"/>
      <c r="X95" s="218" t="s">
        <v>1192</v>
      </c>
      <c r="Y95" s="219">
        <v>0.05</v>
      </c>
      <c r="Z95" s="220">
        <f t="shared" si="16"/>
        <v>13</v>
      </c>
      <c r="AA95" s="221"/>
      <c r="AB95" s="220" cm="1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#REF!&lt;&gt;0),Z95,TRUE,"FALSO")</f>
        <v>25</v>
      </c>
      <c r="AC95" s="216"/>
      <c r="AD95" s="216"/>
      <c r="AE95" s="184"/>
      <c r="AF95" s="185"/>
      <c r="AG95" s="185"/>
      <c r="AO95" s="183"/>
      <c r="AQ95" s="183"/>
      <c r="AS95" s="183"/>
      <c r="AU95" s="183"/>
      <c r="AW95" s="183"/>
    </row>
    <row r="96" spans="1:49" ht="372">
      <c r="A96" s="308"/>
      <c r="B96" s="306"/>
      <c r="C96" s="304"/>
      <c r="D96" s="320"/>
      <c r="E96" s="313"/>
      <c r="F96" s="207" t="s">
        <v>1272</v>
      </c>
      <c r="G96" s="209" t="s">
        <v>73</v>
      </c>
      <c r="H96" s="210" t="s">
        <v>74</v>
      </c>
      <c r="I96" s="211" t="s">
        <v>80</v>
      </c>
      <c r="J96" s="212">
        <f>+VLOOKUP(I96,Peligros_Aspectos!A:D,4,0)</f>
        <v>0</v>
      </c>
      <c r="K96" s="213" t="str">
        <f>+VLOOKUP(I96,Peligros_Aspectos!A:D,2,0)</f>
        <v>Caida al mismo nivel</v>
      </c>
      <c r="L96" s="213" t="str">
        <f>+VLOOKUP(I96,Peligros_Aspectos!A:C,3,0)</f>
        <v>Heridas/Contusión/hematoma</v>
      </c>
      <c r="M96" s="215" t="s">
        <v>76</v>
      </c>
      <c r="N96" s="216">
        <v>4</v>
      </c>
      <c r="O96" s="217">
        <f t="shared" si="15"/>
        <v>18</v>
      </c>
      <c r="P96" s="213"/>
      <c r="Q96" s="213"/>
      <c r="R96" s="213"/>
      <c r="S96" s="213"/>
      <c r="T96" s="227"/>
      <c r="U96" s="212"/>
      <c r="V96" s="213" t="s">
        <v>1209</v>
      </c>
      <c r="W96" s="213"/>
      <c r="X96" s="218" t="s">
        <v>1192</v>
      </c>
      <c r="Y96" s="219">
        <v>0.05</v>
      </c>
      <c r="Z96" s="220">
        <f t="shared" si="16"/>
        <v>18</v>
      </c>
      <c r="AA96" s="221"/>
      <c r="AB96" s="220" cm="1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#REF!&lt;&gt;0),Z96,TRUE,"FALSO")</f>
        <v>21</v>
      </c>
      <c r="AC96" s="216"/>
      <c r="AD96" s="216"/>
      <c r="AE96" s="184"/>
      <c r="AF96" s="185"/>
      <c r="AG96" s="185"/>
      <c r="AO96" s="183"/>
      <c r="AQ96" s="183"/>
      <c r="AS96" s="183"/>
      <c r="AU96" s="183"/>
      <c r="AW96" s="183"/>
    </row>
    <row r="97" spans="1:49" ht="372">
      <c r="A97" s="308"/>
      <c r="B97" s="306"/>
      <c r="C97" s="304"/>
      <c r="D97" s="320"/>
      <c r="E97" s="313"/>
      <c r="F97" s="207" t="s">
        <v>1272</v>
      </c>
      <c r="G97" s="209" t="s">
        <v>73</v>
      </c>
      <c r="H97" s="210" t="s">
        <v>74</v>
      </c>
      <c r="I97" s="211" t="s">
        <v>570</v>
      </c>
      <c r="J97" s="212">
        <f>+VLOOKUP(I97,Peligros_Aspectos!A:D,4,0)</f>
        <v>0</v>
      </c>
      <c r="K97" s="213" t="str">
        <f>+VLOOKUP(I97,Peligros_Aspectos!A:D,2,0)</f>
        <v>Caida al mismo nivel</v>
      </c>
      <c r="L97" s="213" t="str">
        <f>+VLOOKUP(I97,Peligros_Aspectos!A:C,3,0)</f>
        <v>Fractura/Contusión/hematoma</v>
      </c>
      <c r="M97" s="215" t="s">
        <v>76</v>
      </c>
      <c r="N97" s="216">
        <v>4</v>
      </c>
      <c r="O97" s="217">
        <f t="shared" si="15"/>
        <v>18</v>
      </c>
      <c r="P97" s="213"/>
      <c r="Q97" s="213"/>
      <c r="R97" s="213"/>
      <c r="S97" s="213"/>
      <c r="T97" s="227"/>
      <c r="U97" s="212"/>
      <c r="V97" s="213" t="s">
        <v>1197</v>
      </c>
      <c r="W97" s="213"/>
      <c r="X97" s="218" t="s">
        <v>1192</v>
      </c>
      <c r="Y97" s="219">
        <v>0.05</v>
      </c>
      <c r="Z97" s="220">
        <f t="shared" si="16"/>
        <v>18</v>
      </c>
      <c r="AA97" s="221"/>
      <c r="AB97" s="220" cm="1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#REF!&lt;&gt;0),Z97,TRUE,"FALSO")</f>
        <v>21</v>
      </c>
      <c r="AC97" s="216"/>
      <c r="AD97" s="216"/>
      <c r="AE97" s="184"/>
      <c r="AF97" s="185"/>
      <c r="AG97" s="185"/>
      <c r="AO97" s="183"/>
      <c r="AQ97" s="183"/>
      <c r="AS97" s="183"/>
      <c r="AU97" s="183"/>
      <c r="AW97" s="183"/>
    </row>
    <row r="98" spans="1:49" ht="372">
      <c r="A98" s="308"/>
      <c r="B98" s="306"/>
      <c r="C98" s="304"/>
      <c r="D98" s="320"/>
      <c r="E98" s="313"/>
      <c r="F98" s="207" t="s">
        <v>1272</v>
      </c>
      <c r="G98" s="209" t="s">
        <v>73</v>
      </c>
      <c r="H98" s="210" t="s">
        <v>74</v>
      </c>
      <c r="I98" s="211" t="s">
        <v>90</v>
      </c>
      <c r="J98" s="212">
        <f>+VLOOKUP(I98,Peligros_Aspectos!A:D,4,0)</f>
        <v>0</v>
      </c>
      <c r="K98" s="213" t="str">
        <f>+VLOOKUP(I98,Peligros_Aspectos!A:D,2,0)</f>
        <v>Caida al mismo nivel</v>
      </c>
      <c r="L98" s="213" t="str">
        <f>+VLOOKUP(I98,Peligros_Aspectos!A:C,3,0)</f>
        <v>Fractura/Heridas / Excoriaciones / Rasguños</v>
      </c>
      <c r="M98" s="215" t="s">
        <v>76</v>
      </c>
      <c r="N98" s="216">
        <v>4</v>
      </c>
      <c r="O98" s="217">
        <f t="shared" si="15"/>
        <v>18</v>
      </c>
      <c r="P98" s="213"/>
      <c r="Q98" s="213"/>
      <c r="R98" s="213"/>
      <c r="S98" s="213"/>
      <c r="T98" s="227"/>
      <c r="U98" s="212"/>
      <c r="V98" s="213" t="s">
        <v>1209</v>
      </c>
      <c r="W98" s="213"/>
      <c r="X98" s="218" t="s">
        <v>1192</v>
      </c>
      <c r="Y98" s="219">
        <v>0.05</v>
      </c>
      <c r="Z98" s="220">
        <f t="shared" si="16"/>
        <v>18</v>
      </c>
      <c r="AA98" s="221"/>
      <c r="AB98" s="220" cm="1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#REF!&lt;&gt;0),Z98,TRUE,"FALSO")</f>
        <v>21</v>
      </c>
      <c r="AC98" s="216"/>
      <c r="AD98" s="216"/>
      <c r="AE98" s="184"/>
      <c r="AF98" s="185"/>
      <c r="AG98" s="185"/>
      <c r="AO98" s="183"/>
      <c r="AQ98" s="183"/>
      <c r="AS98" s="183"/>
      <c r="AU98" s="183"/>
      <c r="AW98" s="183"/>
    </row>
    <row r="99" spans="1:49" ht="372">
      <c r="A99" s="308"/>
      <c r="B99" s="306"/>
      <c r="C99" s="304"/>
      <c r="D99" s="320"/>
      <c r="E99" s="313"/>
      <c r="F99" s="207" t="s">
        <v>1272</v>
      </c>
      <c r="G99" s="223" t="s">
        <v>73</v>
      </c>
      <c r="H99" s="222" t="s">
        <v>82</v>
      </c>
      <c r="I99" s="211" t="s">
        <v>83</v>
      </c>
      <c r="J99" s="212">
        <f>+VLOOKUP(I99,Peligros_Aspectos!A:D,4,0)</f>
        <v>0</v>
      </c>
      <c r="K99" s="213" t="str">
        <f>+VLOOKUP(I99,Peligros_Aspectos!A:D,2,0)</f>
        <v xml:space="preserve">Exposición o inhalación de gases de  combustión 
</v>
      </c>
      <c r="L99" s="213" t="str">
        <f>+VLOOKUP(I99,Peligros_Aspectos!A:C,3,0)</f>
        <v>Enfermedades respiratorias
Irritacion de las vias respiratorias, irritación conjuntival, desmayo</v>
      </c>
      <c r="M99" s="215" t="s">
        <v>76</v>
      </c>
      <c r="N99" s="216">
        <v>3</v>
      </c>
      <c r="O99" s="217">
        <f t="shared" si="15"/>
        <v>13</v>
      </c>
      <c r="P99" s="213"/>
      <c r="Q99" s="213"/>
      <c r="R99" s="213"/>
      <c r="S99" s="213"/>
      <c r="T99" s="213" t="s">
        <v>1156</v>
      </c>
      <c r="U99" s="212" t="s">
        <v>72</v>
      </c>
      <c r="V99" s="213" t="s">
        <v>1155</v>
      </c>
      <c r="W99" s="213"/>
      <c r="X99" s="218" t="s">
        <v>1192</v>
      </c>
      <c r="Y99" s="219">
        <v>0.05</v>
      </c>
      <c r="Z99" s="220">
        <f t="shared" si="16"/>
        <v>13</v>
      </c>
      <c r="AA99" s="221"/>
      <c r="AB99" s="220" cm="1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#REF!&lt;&gt;0),Z99,TRUE,"FALSO")</f>
        <v>20</v>
      </c>
      <c r="AC99" s="216"/>
      <c r="AD99" s="216"/>
      <c r="AE99" s="184"/>
      <c r="AF99" s="185"/>
      <c r="AG99" s="185"/>
      <c r="AO99" s="183"/>
      <c r="AQ99" s="183"/>
      <c r="AS99" s="183"/>
      <c r="AU99" s="183"/>
      <c r="AW99" s="183"/>
    </row>
    <row r="100" spans="1:49" ht="372">
      <c r="A100" s="308"/>
      <c r="B100" s="306"/>
      <c r="C100" s="304"/>
      <c r="D100" s="320"/>
      <c r="E100" s="313"/>
      <c r="F100" s="207" t="s">
        <v>1272</v>
      </c>
      <c r="G100" s="223" t="s">
        <v>73</v>
      </c>
      <c r="H100" s="222" t="s">
        <v>82</v>
      </c>
      <c r="I100" s="211" t="s">
        <v>323</v>
      </c>
      <c r="J100" s="212">
        <f>+VLOOKUP(I100,Peligros_Aspectos!A:D,4,0)</f>
        <v>0</v>
      </c>
      <c r="K100" s="213" t="str">
        <f>+VLOOKUP(I100,Peligros_Aspectos!A:D,2,0)</f>
        <v xml:space="preserve">Exposición o inhalación de gases toxicos
</v>
      </c>
      <c r="L100" s="213" t="str">
        <f>+VLOOKUP(I100,Peligros_Aspectos!A:C,3,0)</f>
        <v>Intoxicacón, irritación vias respiratorias, naúseas, desmayos fatalidad.</v>
      </c>
      <c r="M100" s="215" t="s">
        <v>76</v>
      </c>
      <c r="N100" s="216">
        <v>2</v>
      </c>
      <c r="O100" s="217">
        <f t="shared" si="15"/>
        <v>8</v>
      </c>
      <c r="P100" s="213"/>
      <c r="Q100" s="213"/>
      <c r="R100" s="213"/>
      <c r="S100" s="213"/>
      <c r="T100" s="213" t="s">
        <v>1156</v>
      </c>
      <c r="U100" s="212" t="s">
        <v>72</v>
      </c>
      <c r="V100" s="213" t="s">
        <v>1155</v>
      </c>
      <c r="W100" s="213"/>
      <c r="X100" s="218" t="s">
        <v>1192</v>
      </c>
      <c r="Y100" s="219">
        <v>0.05</v>
      </c>
      <c r="Z100" s="220">
        <f t="shared" si="16"/>
        <v>8</v>
      </c>
      <c r="AA100" s="221"/>
      <c r="AB100" s="220" cm="1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#REF!&lt;&gt;0),Z100,TRUE,"FALSO")</f>
        <v>16</v>
      </c>
      <c r="AC100" s="216"/>
      <c r="AD100" s="216"/>
      <c r="AE100" s="184"/>
      <c r="AF100" s="185"/>
      <c r="AG100" s="185"/>
      <c r="AO100" s="183"/>
      <c r="AQ100" s="183"/>
      <c r="AS100" s="183"/>
      <c r="AU100" s="183"/>
      <c r="AW100" s="183"/>
    </row>
    <row r="101" spans="1:49" ht="372">
      <c r="A101" s="308"/>
      <c r="B101" s="306"/>
      <c r="C101" s="304"/>
      <c r="D101" s="320"/>
      <c r="E101" s="313"/>
      <c r="F101" s="207" t="s">
        <v>1272</v>
      </c>
      <c r="G101" s="223" t="s">
        <v>73</v>
      </c>
      <c r="H101" s="222" t="s">
        <v>82</v>
      </c>
      <c r="I101" s="211" t="s">
        <v>357</v>
      </c>
      <c r="J101" s="212">
        <f>+VLOOKUP(I101,Peligros_Aspectos!A:D,4,0)</f>
        <v>0</v>
      </c>
      <c r="K101" s="213" t="str">
        <f>+VLOOKUP(I101,Peligros_Aspectos!A:D,2,0)</f>
        <v>Estrés Térmico por calor o frío</v>
      </c>
      <c r="L101" s="213" t="str">
        <f>+VLOOKUP(I101,Peligros_Aspectos!A:C,3,0)</f>
        <v>Deshidratación, hipertermia, hipotermia</v>
      </c>
      <c r="M101" s="215" t="s">
        <v>76</v>
      </c>
      <c r="N101" s="216">
        <v>3</v>
      </c>
      <c r="O101" s="217">
        <f t="shared" si="15"/>
        <v>13</v>
      </c>
      <c r="P101" s="213"/>
      <c r="Q101" s="213"/>
      <c r="R101" s="213"/>
      <c r="S101" s="213"/>
      <c r="T101" s="227"/>
      <c r="U101" s="212"/>
      <c r="V101" s="213" t="s">
        <v>1157</v>
      </c>
      <c r="W101" s="213"/>
      <c r="X101" s="218" t="s">
        <v>1216</v>
      </c>
      <c r="Y101" s="219">
        <v>0.05</v>
      </c>
      <c r="Z101" s="220">
        <f t="shared" si="16"/>
        <v>13</v>
      </c>
      <c r="AA101" s="221"/>
      <c r="AB101" s="220" cm="1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#REF!&lt;&gt;0),Z101,TRUE,"FALSO")</f>
        <v>17</v>
      </c>
      <c r="AC101" s="216"/>
      <c r="AD101" s="216"/>
      <c r="AE101" s="184"/>
      <c r="AF101" s="185"/>
      <c r="AG101" s="185"/>
      <c r="AO101" s="183"/>
      <c r="AQ101" s="183"/>
      <c r="AS101" s="183"/>
      <c r="AU101" s="183"/>
      <c r="AW101" s="183"/>
    </row>
    <row r="102" spans="1:49" ht="372">
      <c r="A102" s="308"/>
      <c r="B102" s="306"/>
      <c r="C102" s="304"/>
      <c r="D102" s="320"/>
      <c r="E102" s="314"/>
      <c r="F102" s="207" t="s">
        <v>1272</v>
      </c>
      <c r="G102" s="223" t="s">
        <v>73</v>
      </c>
      <c r="H102" s="222" t="s">
        <v>74</v>
      </c>
      <c r="I102" s="211" t="s">
        <v>78</v>
      </c>
      <c r="J102" s="212">
        <f>+VLOOKUP(I102,Peligros_Aspectos!A:D,4,0)</f>
        <v>0</v>
      </c>
      <c r="K102" s="213" t="str">
        <f>+VLOOKUP(I102,Peligros_Aspectos!A:D,2,0)</f>
        <v>Atropello, volcadura, colisiones, despistes, incendio</v>
      </c>
      <c r="L102" s="213" t="str">
        <f>+VLOOKUP(I102,Peligros_Aspectos!A:C,3,0)</f>
        <v>Fatalidad, Lesión Grave, Daños a la propiedad</v>
      </c>
      <c r="M102" s="215" t="s">
        <v>76</v>
      </c>
      <c r="N102" s="216">
        <v>2</v>
      </c>
      <c r="O102" s="217">
        <f t="shared" si="15"/>
        <v>8</v>
      </c>
      <c r="P102" s="213"/>
      <c r="Q102" s="213"/>
      <c r="R102" s="213"/>
      <c r="S102" s="213"/>
      <c r="T102" s="227" t="s">
        <v>1158</v>
      </c>
      <c r="U102" s="212" t="s">
        <v>72</v>
      </c>
      <c r="V102" s="213" t="s">
        <v>1159</v>
      </c>
      <c r="W102" s="213"/>
      <c r="X102" s="218" t="s">
        <v>1192</v>
      </c>
      <c r="Y102" s="219">
        <v>0.05</v>
      </c>
      <c r="Z102" s="220">
        <f t="shared" si="16"/>
        <v>8</v>
      </c>
      <c r="AA102" s="221"/>
      <c r="AB102" s="220" cm="1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#REF!&lt;&gt;0),Z102,TRUE,"FALSO")</f>
        <v>16</v>
      </c>
      <c r="AC102" s="216"/>
      <c r="AD102" s="216"/>
      <c r="AE102" s="184"/>
      <c r="AF102" s="185"/>
      <c r="AG102" s="185"/>
      <c r="AO102" s="183"/>
      <c r="AQ102" s="183"/>
      <c r="AS102" s="183"/>
      <c r="AU102" s="183"/>
      <c r="AW102" s="183"/>
    </row>
    <row r="103" spans="1:49" ht="155">
      <c r="A103" s="308"/>
      <c r="B103" s="306"/>
      <c r="C103" s="304"/>
      <c r="D103" s="320"/>
      <c r="E103" s="315" t="s">
        <v>1094</v>
      </c>
      <c r="F103" s="207" t="s">
        <v>1272</v>
      </c>
      <c r="G103" s="223" t="s">
        <v>73</v>
      </c>
      <c r="H103" s="222" t="s">
        <v>82</v>
      </c>
      <c r="I103" s="211" t="s">
        <v>94</v>
      </c>
      <c r="J103" s="212">
        <f>+VLOOKUP(I103,Peligros_Aspectos!A:D,4,0)</f>
        <v>0</v>
      </c>
      <c r="K103" s="213" t="str">
        <f>+VLOOKUP(I103,Peligros_Aspectos!A:D,2,0)</f>
        <v>Exposición a ruido continuo o de impacto por encima de LMP</v>
      </c>
      <c r="L103" s="213" t="str">
        <f>+VLOOKUP(I103,Peligros_Aspectos!A:C,3,0)</f>
        <v>Hipoacucia, sordera profesional, trauma acústico</v>
      </c>
      <c r="M103" s="215" t="s">
        <v>76</v>
      </c>
      <c r="N103" s="216">
        <v>3</v>
      </c>
      <c r="O103" s="217">
        <f t="shared" ref="O103:O106" si="17">IF(CONCATENATE(N103,M103)="1A",1,IF(CONCATENATE(N103,M103)="1B",2,IF(CONCATENATE(N103,M103)="2A",3,IF(CONCATENATE(N103,M103)="1C",4,IF(CONCATENATE(N103,M103)="2B",5,IF(CONCATENATE(N103,M103)="3A",6,IF(CONCATENATE(N103,M103)="1D",7,IF(CONCATENATE(N103,M103)="2C",8,IF(CONCATENATE(N103,M103)="3B",9,IF(CONCATENATE(N103,M103)="4A",10,IF(CONCATENATE(N103,M103)="1E",11,IF(CONCATENATE(N103,M103)="2D",12,IF(CONCATENATE(N103,M103)="3C",13,IF(CONCATENATE(N103,M103)="4B",14,IF(CONCATENATE(N103,M103)="5A",15,IF(CONCATENATE(N103,M103)="2E",16,IF(CONCATENATE(N103,M103)="3D",17,IF(CONCATENATE(N103,M103)="4C",18,IF(CONCATENATE(N103,M103)="5B",19,IF(CONCATENATE(N103,M103)="3E",20,IF(CONCATENATE(N103,M103)="4D",21,IF(CONCATENATE(N103,M103)="5C",22,IF(CONCATENATE(N103,M103)="4E",23,IF(CONCATENATE(N103,M103)="5D",24,IF(CONCATENATE(N103,M103)="5E",25,"")))))))))))))))))))))))))</f>
        <v>13</v>
      </c>
      <c r="P103" s="228"/>
      <c r="Q103" s="228"/>
      <c r="R103" s="228"/>
      <c r="S103" s="228"/>
      <c r="T103" s="227"/>
      <c r="U103" s="212"/>
      <c r="V103" s="213" t="s">
        <v>1150</v>
      </c>
      <c r="W103" s="213"/>
      <c r="X103" s="218" t="s">
        <v>1195</v>
      </c>
      <c r="Y103" s="219">
        <v>0.05</v>
      </c>
      <c r="Z103" s="220">
        <f t="shared" ref="Z103:Z106" si="18">O103</f>
        <v>13</v>
      </c>
      <c r="AA103" s="221"/>
      <c r="AB103" s="220" cm="1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#REF!&lt;&gt;0),Z103,TRUE,"FALSO")</f>
        <v>17</v>
      </c>
      <c r="AC103" s="216"/>
      <c r="AD103" s="216"/>
      <c r="AE103" s="184"/>
      <c r="AF103" s="185"/>
      <c r="AG103" s="185"/>
      <c r="AO103" s="183"/>
      <c r="AQ103" s="183"/>
      <c r="AS103" s="183"/>
      <c r="AU103" s="183"/>
      <c r="AW103" s="183"/>
    </row>
    <row r="104" spans="1:49" ht="372">
      <c r="A104" s="308"/>
      <c r="B104" s="306"/>
      <c r="C104" s="304"/>
      <c r="D104" s="320"/>
      <c r="E104" s="314"/>
      <c r="F104" s="207" t="s">
        <v>1272</v>
      </c>
      <c r="G104" s="223" t="s">
        <v>73</v>
      </c>
      <c r="H104" s="222" t="s">
        <v>74</v>
      </c>
      <c r="I104" s="211" t="s">
        <v>78</v>
      </c>
      <c r="J104" s="212">
        <f>+VLOOKUP(I104,Peligros_Aspectos!A:D,4,0)</f>
        <v>0</v>
      </c>
      <c r="K104" s="213" t="str">
        <f>+VLOOKUP(I104,Peligros_Aspectos!A:D,2,0)</f>
        <v>Atropello, volcadura, colisiones, despistes, incendio</v>
      </c>
      <c r="L104" s="213" t="str">
        <f>+VLOOKUP(I104,Peligros_Aspectos!A:C,3,0)</f>
        <v>Fatalidad, Lesión Grave, Daños a la propiedad</v>
      </c>
      <c r="M104" s="215" t="s">
        <v>76</v>
      </c>
      <c r="N104" s="216">
        <v>2</v>
      </c>
      <c r="O104" s="217">
        <f t="shared" si="17"/>
        <v>8</v>
      </c>
      <c r="P104" s="213" t="s">
        <v>1160</v>
      </c>
      <c r="Q104" s="213"/>
      <c r="R104" s="213"/>
      <c r="S104" s="213"/>
      <c r="T104" s="227"/>
      <c r="U104" s="212"/>
      <c r="V104" s="213" t="s">
        <v>1210</v>
      </c>
      <c r="W104" s="213"/>
      <c r="X104" s="218" t="s">
        <v>1192</v>
      </c>
      <c r="Y104" s="219">
        <v>0.05</v>
      </c>
      <c r="Z104" s="220">
        <f t="shared" si="18"/>
        <v>8</v>
      </c>
      <c r="AA104" s="221"/>
      <c r="AB104" s="220" cm="1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#REF!&lt;&gt;0),Z104,TRUE,"FALSO")</f>
        <v>25</v>
      </c>
      <c r="AC104" s="216"/>
      <c r="AD104" s="216"/>
      <c r="AE104" s="184"/>
      <c r="AF104" s="185"/>
      <c r="AG104" s="185"/>
      <c r="AO104" s="183"/>
      <c r="AQ104" s="183"/>
      <c r="AS104" s="183"/>
      <c r="AU104" s="183"/>
      <c r="AW104" s="183"/>
    </row>
    <row r="105" spans="1:49" ht="372">
      <c r="A105" s="308"/>
      <c r="B105" s="306"/>
      <c r="C105" s="304"/>
      <c r="D105" s="320"/>
      <c r="E105" s="208" t="s">
        <v>1095</v>
      </c>
      <c r="F105" s="207" t="s">
        <v>1272</v>
      </c>
      <c r="G105" s="223" t="s">
        <v>73</v>
      </c>
      <c r="H105" s="222" t="s">
        <v>74</v>
      </c>
      <c r="I105" s="211" t="s">
        <v>537</v>
      </c>
      <c r="J105" s="212">
        <f>+VLOOKUP(I105,Peligros_Aspectos!A:D,4,0)</f>
        <v>0</v>
      </c>
      <c r="K105" s="213" t="str">
        <f>+VLOOKUP(I105,Peligros_Aspectos!A:D,2,0)</f>
        <v>Caídas al mismo nivel</v>
      </c>
      <c r="L105" s="213" t="str">
        <f>+VLOOKUP(I105,Peligros_Aspectos!A:C,3,0)</f>
        <v>Fracturas, Golpes.</v>
      </c>
      <c r="M105" s="215" t="s">
        <v>76</v>
      </c>
      <c r="N105" s="216">
        <v>4</v>
      </c>
      <c r="O105" s="217">
        <f t="shared" si="17"/>
        <v>18</v>
      </c>
      <c r="P105" s="213"/>
      <c r="Q105" s="213"/>
      <c r="R105" s="213"/>
      <c r="S105" s="213"/>
      <c r="T105" s="227"/>
      <c r="U105" s="212"/>
      <c r="V105" s="213" t="s">
        <v>1161</v>
      </c>
      <c r="W105" s="213"/>
      <c r="X105" s="218" t="s">
        <v>1192</v>
      </c>
      <c r="Y105" s="219">
        <v>0.05</v>
      </c>
      <c r="Z105" s="220">
        <f t="shared" si="18"/>
        <v>18</v>
      </c>
      <c r="AA105" s="221"/>
      <c r="AB105" s="220" cm="1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#REF!&lt;&gt;0),Z105,TRUE,"FALSO")</f>
        <v>21</v>
      </c>
      <c r="AC105" s="216"/>
      <c r="AD105" s="216"/>
      <c r="AE105" s="184"/>
      <c r="AF105" s="185"/>
      <c r="AG105" s="185"/>
      <c r="AO105" s="183"/>
      <c r="AQ105" s="183"/>
      <c r="AS105" s="183"/>
      <c r="AU105" s="183"/>
      <c r="AW105" s="183"/>
    </row>
    <row r="106" spans="1:49" ht="372">
      <c r="A106" s="308"/>
      <c r="B106" s="306"/>
      <c r="C106" s="304"/>
      <c r="D106" s="320"/>
      <c r="E106" s="208" t="s">
        <v>1096</v>
      </c>
      <c r="F106" s="207" t="s">
        <v>1272</v>
      </c>
      <c r="G106" s="223" t="s">
        <v>73</v>
      </c>
      <c r="H106" s="222" t="s">
        <v>74</v>
      </c>
      <c r="I106" s="211" t="s">
        <v>79</v>
      </c>
      <c r="J106" s="212">
        <f>+VLOOKUP(I106,Peligros_Aspectos!A:D,4,0)</f>
        <v>0</v>
      </c>
      <c r="K106" s="213" t="str">
        <f>+VLOOKUP(I106,Peligros_Aspectos!A:D,2,0)</f>
        <v>Volcadura, despiste, colisión, Golpes, Deslizamiento, Hundimiento</v>
      </c>
      <c r="L106" s="213" t="str">
        <f>+VLOOKUP(I106,Peligros_Aspectos!A:C,3,0)</f>
        <v>Fatalidad, Lesión Grave, Daños a la propiedad</v>
      </c>
      <c r="M106" s="215" t="s">
        <v>76</v>
      </c>
      <c r="N106" s="216">
        <v>2</v>
      </c>
      <c r="O106" s="217">
        <f t="shared" si="17"/>
        <v>8</v>
      </c>
      <c r="P106" s="213" t="s">
        <v>1160</v>
      </c>
      <c r="Q106" s="213"/>
      <c r="R106" s="213"/>
      <c r="S106" s="213"/>
      <c r="T106" s="227"/>
      <c r="U106" s="212"/>
      <c r="V106" s="213" t="s">
        <v>1162</v>
      </c>
      <c r="W106" s="213"/>
      <c r="X106" s="218" t="s">
        <v>1192</v>
      </c>
      <c r="Y106" s="219">
        <v>0.05</v>
      </c>
      <c r="Z106" s="220">
        <f t="shared" si="18"/>
        <v>8</v>
      </c>
      <c r="AA106" s="221"/>
      <c r="AB106" s="220" cm="1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#REF!&lt;&gt;0),Z106,TRUE,"FALSO")</f>
        <v>25</v>
      </c>
      <c r="AC106" s="216"/>
      <c r="AD106" s="216"/>
      <c r="AE106" s="184"/>
      <c r="AF106" s="185"/>
      <c r="AG106" s="185"/>
      <c r="AO106" s="183"/>
      <c r="AQ106" s="183"/>
      <c r="AS106" s="183"/>
      <c r="AU106" s="183"/>
      <c r="AW106" s="183"/>
    </row>
    <row r="107" spans="1:49" ht="155">
      <c r="A107" s="308"/>
      <c r="B107" s="306"/>
      <c r="C107" s="304"/>
      <c r="D107" s="320"/>
      <c r="E107" s="315" t="s">
        <v>1111</v>
      </c>
      <c r="F107" s="207" t="s">
        <v>1272</v>
      </c>
      <c r="G107" s="223" t="s">
        <v>73</v>
      </c>
      <c r="H107" s="222" t="s">
        <v>82</v>
      </c>
      <c r="I107" s="211" t="s">
        <v>94</v>
      </c>
      <c r="J107" s="212">
        <f>+VLOOKUP(I107,Peligros_Aspectos!A:D,4,0)</f>
        <v>0</v>
      </c>
      <c r="K107" s="213" t="str">
        <f>+VLOOKUP(I107,Peligros_Aspectos!A:D,2,0)</f>
        <v>Exposición a ruido continuo o de impacto por encima de LMP</v>
      </c>
      <c r="L107" s="213" t="str">
        <f>+VLOOKUP(I107,Peligros_Aspectos!A:C,3,0)</f>
        <v>Hipoacucia, sordera profesional, trauma acústico</v>
      </c>
      <c r="M107" s="215" t="s">
        <v>76</v>
      </c>
      <c r="N107" s="216">
        <v>3</v>
      </c>
      <c r="O107" s="217">
        <f t="shared" ref="O107:O108" si="19">IF(CONCATENATE(N107,M107)="1A",1,IF(CONCATENATE(N107,M107)="1B",2,IF(CONCATENATE(N107,M107)="2A",3,IF(CONCATENATE(N107,M107)="1C",4,IF(CONCATENATE(N107,M107)="2B",5,IF(CONCATENATE(N107,M107)="3A",6,IF(CONCATENATE(N107,M107)="1D",7,IF(CONCATENATE(N107,M107)="2C",8,IF(CONCATENATE(N107,M107)="3B",9,IF(CONCATENATE(N107,M107)="4A",10,IF(CONCATENATE(N107,M107)="1E",11,IF(CONCATENATE(N107,M107)="2D",12,IF(CONCATENATE(N107,M107)="3C",13,IF(CONCATENATE(N107,M107)="4B",14,IF(CONCATENATE(N107,M107)="5A",15,IF(CONCATENATE(N107,M107)="2E",16,IF(CONCATENATE(N107,M107)="3D",17,IF(CONCATENATE(N107,M107)="4C",18,IF(CONCATENATE(N107,M107)="5B",19,IF(CONCATENATE(N107,M107)="3E",20,IF(CONCATENATE(N107,M107)="4D",21,IF(CONCATENATE(N107,M107)="5C",22,IF(CONCATENATE(N107,M107)="4E",23,IF(CONCATENATE(N107,M107)="5D",24,IF(CONCATENATE(N107,M107)="5E",25,"")))))))))))))))))))))))))</f>
        <v>13</v>
      </c>
      <c r="P107" s="228"/>
      <c r="Q107" s="228"/>
      <c r="R107" s="228"/>
      <c r="S107" s="228"/>
      <c r="T107" s="227"/>
      <c r="U107" s="212"/>
      <c r="V107" s="213" t="s">
        <v>1150</v>
      </c>
      <c r="W107" s="213"/>
      <c r="X107" s="218" t="s">
        <v>1195</v>
      </c>
      <c r="Y107" s="219">
        <v>0.05</v>
      </c>
      <c r="Z107" s="220">
        <f t="shared" ref="Z107:Z108" si="20">O107</f>
        <v>13</v>
      </c>
      <c r="AA107" s="221"/>
      <c r="AB107" s="220" cm="1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#REF!&lt;&gt;0),Z107,TRUE,"FALSO")</f>
        <v>17</v>
      </c>
      <c r="AC107" s="216"/>
      <c r="AD107" s="216"/>
      <c r="AE107" s="184"/>
      <c r="AF107" s="185"/>
      <c r="AG107" s="185"/>
      <c r="AO107" s="183"/>
      <c r="AQ107" s="183"/>
      <c r="AS107" s="183"/>
      <c r="AU107" s="183"/>
      <c r="AW107" s="183"/>
    </row>
    <row r="108" spans="1:49" ht="372">
      <c r="A108" s="308"/>
      <c r="B108" s="306"/>
      <c r="C108" s="304"/>
      <c r="D108" s="320"/>
      <c r="E108" s="314"/>
      <c r="F108" s="207" t="s">
        <v>1272</v>
      </c>
      <c r="G108" s="223" t="s">
        <v>73</v>
      </c>
      <c r="H108" s="222" t="s">
        <v>74</v>
      </c>
      <c r="I108" s="211" t="s">
        <v>79</v>
      </c>
      <c r="J108" s="212">
        <f>+VLOOKUP(I108,Peligros_Aspectos!A:D,4,0)</f>
        <v>0</v>
      </c>
      <c r="K108" s="213" t="str">
        <f>+VLOOKUP(I108,Peligros_Aspectos!A:D,2,0)</f>
        <v>Volcadura, despiste, colisión, Golpes, Deslizamiento, Hundimiento</v>
      </c>
      <c r="L108" s="213" t="str">
        <f>+VLOOKUP(I108,Peligros_Aspectos!A:C,3,0)</f>
        <v>Fatalidad, Lesión Grave, Daños a la propiedad</v>
      </c>
      <c r="M108" s="215" t="s">
        <v>76</v>
      </c>
      <c r="N108" s="216">
        <v>2</v>
      </c>
      <c r="O108" s="217">
        <f t="shared" si="19"/>
        <v>8</v>
      </c>
      <c r="P108" s="213" t="s">
        <v>1160</v>
      </c>
      <c r="Q108" s="213"/>
      <c r="R108" s="213"/>
      <c r="S108" s="213"/>
      <c r="T108" s="227"/>
      <c r="U108" s="212"/>
      <c r="V108" s="213" t="s">
        <v>1211</v>
      </c>
      <c r="W108" s="213"/>
      <c r="X108" s="218" t="s">
        <v>1192</v>
      </c>
      <c r="Y108" s="219">
        <v>0.05</v>
      </c>
      <c r="Z108" s="220">
        <f t="shared" si="20"/>
        <v>8</v>
      </c>
      <c r="AA108" s="221"/>
      <c r="AB108" s="220" cm="1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#REF!&lt;&gt;0),Z108,TRUE,"FALSO")</f>
        <v>25</v>
      </c>
      <c r="AC108" s="216"/>
      <c r="AD108" s="216"/>
      <c r="AE108" s="184"/>
      <c r="AF108" s="185"/>
      <c r="AG108" s="185"/>
      <c r="AO108" s="183"/>
      <c r="AQ108" s="183"/>
      <c r="AS108" s="183"/>
      <c r="AU108" s="183"/>
      <c r="AW108" s="183"/>
    </row>
    <row r="109" spans="1:49" ht="155">
      <c r="A109" s="308"/>
      <c r="B109" s="306"/>
      <c r="C109" s="304"/>
      <c r="D109" s="320"/>
      <c r="E109" s="315" t="s">
        <v>1112</v>
      </c>
      <c r="F109" s="207" t="s">
        <v>1272</v>
      </c>
      <c r="G109" s="223" t="s">
        <v>73</v>
      </c>
      <c r="H109" s="222" t="s">
        <v>82</v>
      </c>
      <c r="I109" s="211" t="s">
        <v>94</v>
      </c>
      <c r="J109" s="212">
        <f>+VLOOKUP(I109,Peligros_Aspectos!A:D,4,0)</f>
        <v>0</v>
      </c>
      <c r="K109" s="213" t="str">
        <f>+VLOOKUP(I109,Peligros_Aspectos!A:D,2,0)</f>
        <v>Exposición a ruido continuo o de impacto por encima de LMP</v>
      </c>
      <c r="L109" s="213" t="str">
        <f>+VLOOKUP(I109,Peligros_Aspectos!A:C,3,0)</f>
        <v>Hipoacucia, sordera profesional, trauma acústico</v>
      </c>
      <c r="M109" s="215" t="s">
        <v>76</v>
      </c>
      <c r="N109" s="216">
        <v>3</v>
      </c>
      <c r="O109" s="217">
        <f t="shared" ref="O109:O111" si="21">IF(CONCATENATE(N109,M109)="1A",1,IF(CONCATENATE(N109,M109)="1B",2,IF(CONCATENATE(N109,M109)="2A",3,IF(CONCATENATE(N109,M109)="1C",4,IF(CONCATENATE(N109,M109)="2B",5,IF(CONCATENATE(N109,M109)="3A",6,IF(CONCATENATE(N109,M109)="1D",7,IF(CONCATENATE(N109,M109)="2C",8,IF(CONCATENATE(N109,M109)="3B",9,IF(CONCATENATE(N109,M109)="4A",10,IF(CONCATENATE(N109,M109)="1E",11,IF(CONCATENATE(N109,M109)="2D",12,IF(CONCATENATE(N109,M109)="3C",13,IF(CONCATENATE(N109,M109)="4B",14,IF(CONCATENATE(N109,M109)="5A",15,IF(CONCATENATE(N109,M109)="2E",16,IF(CONCATENATE(N109,M109)="3D",17,IF(CONCATENATE(N109,M109)="4C",18,IF(CONCATENATE(N109,M109)="5B",19,IF(CONCATENATE(N109,M109)="3E",20,IF(CONCATENATE(N109,M109)="4D",21,IF(CONCATENATE(N109,M109)="5C",22,IF(CONCATENATE(N109,M109)="4E",23,IF(CONCATENATE(N109,M109)="5D",24,IF(CONCATENATE(N109,M109)="5E",25,"")))))))))))))))))))))))))</f>
        <v>13</v>
      </c>
      <c r="P109" s="228"/>
      <c r="Q109" s="228"/>
      <c r="R109" s="228"/>
      <c r="S109" s="228"/>
      <c r="T109" s="227"/>
      <c r="U109" s="212"/>
      <c r="V109" s="213" t="s">
        <v>1150</v>
      </c>
      <c r="W109" s="213"/>
      <c r="X109" s="218" t="s">
        <v>1195</v>
      </c>
      <c r="Y109" s="219">
        <v>0.05</v>
      </c>
      <c r="Z109" s="220">
        <f t="shared" ref="Z109:Z111" si="22">O109</f>
        <v>13</v>
      </c>
      <c r="AA109" s="221"/>
      <c r="AB109" s="220" cm="1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#REF!&lt;&gt;0),Z109,TRUE,"FALSO")</f>
        <v>17</v>
      </c>
      <c r="AC109" s="216"/>
      <c r="AD109" s="216"/>
      <c r="AE109" s="184"/>
      <c r="AF109" s="185"/>
      <c r="AG109" s="185"/>
      <c r="AO109" s="183"/>
      <c r="AQ109" s="183"/>
      <c r="AS109" s="183"/>
      <c r="AU109" s="183"/>
      <c r="AW109" s="183"/>
    </row>
    <row r="110" spans="1:49" ht="372">
      <c r="A110" s="308"/>
      <c r="B110" s="306"/>
      <c r="C110" s="304"/>
      <c r="D110" s="320"/>
      <c r="E110" s="313"/>
      <c r="F110" s="207" t="s">
        <v>1272</v>
      </c>
      <c r="G110" s="223" t="s">
        <v>73</v>
      </c>
      <c r="H110" s="222" t="s">
        <v>74</v>
      </c>
      <c r="I110" s="211" t="s">
        <v>79</v>
      </c>
      <c r="J110" s="212">
        <f>+VLOOKUP(I110,Peligros_Aspectos!A:D,4,0)</f>
        <v>0</v>
      </c>
      <c r="K110" s="213" t="str">
        <f>+VLOOKUP(I110,Peligros_Aspectos!A:D,2,0)</f>
        <v>Volcadura, despiste, colisión, Golpes, Deslizamiento, Hundimiento</v>
      </c>
      <c r="L110" s="213" t="str">
        <f>+VLOOKUP(I110,Peligros_Aspectos!A:C,3,0)</f>
        <v>Fatalidad, Lesión Grave, Daños a la propiedad</v>
      </c>
      <c r="M110" s="215" t="s">
        <v>76</v>
      </c>
      <c r="N110" s="216">
        <v>2</v>
      </c>
      <c r="O110" s="217">
        <f t="shared" si="21"/>
        <v>8</v>
      </c>
      <c r="P110" s="213" t="s">
        <v>1160</v>
      </c>
      <c r="Q110" s="213"/>
      <c r="R110" s="213"/>
      <c r="S110" s="213"/>
      <c r="T110" s="227"/>
      <c r="U110" s="212"/>
      <c r="V110" s="213" t="s">
        <v>1211</v>
      </c>
      <c r="W110" s="213"/>
      <c r="X110" s="218" t="s">
        <v>1192</v>
      </c>
      <c r="Y110" s="219">
        <v>0.05</v>
      </c>
      <c r="Z110" s="220">
        <f t="shared" si="22"/>
        <v>8</v>
      </c>
      <c r="AA110" s="221"/>
      <c r="AB110" s="220" cm="1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#REF!&lt;&gt;0),Z110,TRUE,"FALSO")</f>
        <v>25</v>
      </c>
      <c r="AC110" s="216"/>
      <c r="AD110" s="216"/>
      <c r="AE110" s="184"/>
      <c r="AF110" s="185"/>
      <c r="AG110" s="185"/>
      <c r="AO110" s="183"/>
      <c r="AQ110" s="183"/>
      <c r="AS110" s="183"/>
      <c r="AU110" s="183"/>
      <c r="AW110" s="183"/>
    </row>
    <row r="111" spans="1:49" ht="372">
      <c r="A111" s="308"/>
      <c r="B111" s="306"/>
      <c r="C111" s="304"/>
      <c r="D111" s="320"/>
      <c r="E111" s="314"/>
      <c r="F111" s="207" t="s">
        <v>1272</v>
      </c>
      <c r="G111" s="223" t="s">
        <v>73</v>
      </c>
      <c r="H111" s="222" t="s">
        <v>74</v>
      </c>
      <c r="I111" s="211" t="s">
        <v>537</v>
      </c>
      <c r="J111" s="212">
        <f>+VLOOKUP(I111,Peligros_Aspectos!A:D,4,0)</f>
        <v>0</v>
      </c>
      <c r="K111" s="213" t="str">
        <f>+VLOOKUP(I111,Peligros_Aspectos!A:D,2,0)</f>
        <v>Caídas al mismo nivel</v>
      </c>
      <c r="L111" s="213" t="str">
        <f>+VLOOKUP(I111,Peligros_Aspectos!A:C,3,0)</f>
        <v>Fracturas, Golpes.</v>
      </c>
      <c r="M111" s="215" t="s">
        <v>76</v>
      </c>
      <c r="N111" s="216">
        <v>4</v>
      </c>
      <c r="O111" s="217">
        <f t="shared" si="21"/>
        <v>18</v>
      </c>
      <c r="P111" s="213"/>
      <c r="Q111" s="213"/>
      <c r="R111" s="213"/>
      <c r="S111" s="213"/>
      <c r="T111" s="227"/>
      <c r="U111" s="212"/>
      <c r="V111" s="213" t="s">
        <v>1161</v>
      </c>
      <c r="W111" s="213"/>
      <c r="X111" s="218" t="s">
        <v>1192</v>
      </c>
      <c r="Y111" s="219">
        <v>0.05</v>
      </c>
      <c r="Z111" s="220">
        <f t="shared" si="22"/>
        <v>18</v>
      </c>
      <c r="AA111" s="221"/>
      <c r="AB111" s="220" cm="1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#REF!&lt;&gt;0),Z111,TRUE,"FALSO")</f>
        <v>21</v>
      </c>
      <c r="AC111" s="216"/>
      <c r="AD111" s="216"/>
      <c r="AE111" s="184"/>
      <c r="AF111" s="185"/>
      <c r="AG111" s="185"/>
      <c r="AO111" s="183"/>
      <c r="AQ111" s="183"/>
      <c r="AS111" s="183"/>
      <c r="AU111" s="183"/>
      <c r="AW111" s="183"/>
    </row>
    <row r="112" spans="1:49" ht="155">
      <c r="A112" s="308"/>
      <c r="B112" s="306"/>
      <c r="C112" s="304"/>
      <c r="D112" s="320"/>
      <c r="E112" s="315" t="s">
        <v>1097</v>
      </c>
      <c r="F112" s="207" t="s">
        <v>1272</v>
      </c>
      <c r="G112" s="223" t="s">
        <v>73</v>
      </c>
      <c r="H112" s="222" t="s">
        <v>82</v>
      </c>
      <c r="I112" s="211" t="s">
        <v>94</v>
      </c>
      <c r="J112" s="212">
        <f>+VLOOKUP(I112,Peligros_Aspectos!A:D,4,0)</f>
        <v>0</v>
      </c>
      <c r="K112" s="213" t="str">
        <f>+VLOOKUP(I112,Peligros_Aspectos!A:D,2,0)</f>
        <v>Exposición a ruido continuo o de impacto por encima de LMP</v>
      </c>
      <c r="L112" s="213" t="str">
        <f>+VLOOKUP(I112,Peligros_Aspectos!A:C,3,0)</f>
        <v>Hipoacucia, sordera profesional, trauma acústico</v>
      </c>
      <c r="M112" s="215" t="s">
        <v>76</v>
      </c>
      <c r="N112" s="216">
        <v>3</v>
      </c>
      <c r="O112" s="217">
        <f t="shared" ref="O112:O114" si="23">IF(CONCATENATE(N112,M112)="1A",1,IF(CONCATENATE(N112,M112)="1B",2,IF(CONCATENATE(N112,M112)="2A",3,IF(CONCATENATE(N112,M112)="1C",4,IF(CONCATENATE(N112,M112)="2B",5,IF(CONCATENATE(N112,M112)="3A",6,IF(CONCATENATE(N112,M112)="1D",7,IF(CONCATENATE(N112,M112)="2C",8,IF(CONCATENATE(N112,M112)="3B",9,IF(CONCATENATE(N112,M112)="4A",10,IF(CONCATENATE(N112,M112)="1E",11,IF(CONCATENATE(N112,M112)="2D",12,IF(CONCATENATE(N112,M112)="3C",13,IF(CONCATENATE(N112,M112)="4B",14,IF(CONCATENATE(N112,M112)="5A",15,IF(CONCATENATE(N112,M112)="2E",16,IF(CONCATENATE(N112,M112)="3D",17,IF(CONCATENATE(N112,M112)="4C",18,IF(CONCATENATE(N112,M112)="5B",19,IF(CONCATENATE(N112,M112)="3E",20,IF(CONCATENATE(N112,M112)="4D",21,IF(CONCATENATE(N112,M112)="5C",22,IF(CONCATENATE(N112,M112)="4E",23,IF(CONCATENATE(N112,M112)="5D",24,IF(CONCATENATE(N112,M112)="5E",25,"")))))))))))))))))))))))))</f>
        <v>13</v>
      </c>
      <c r="P112" s="228"/>
      <c r="Q112" s="228"/>
      <c r="R112" s="228"/>
      <c r="S112" s="228"/>
      <c r="T112" s="227"/>
      <c r="U112" s="212"/>
      <c r="V112" s="213" t="s">
        <v>1150</v>
      </c>
      <c r="W112" s="213"/>
      <c r="X112" s="218" t="s">
        <v>1195</v>
      </c>
      <c r="Y112" s="219">
        <v>0.05</v>
      </c>
      <c r="Z112" s="220">
        <f t="shared" ref="Z112:Z114" si="24">O112</f>
        <v>13</v>
      </c>
      <c r="AA112" s="221"/>
      <c r="AB112" s="220" cm="1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#REF!&lt;&gt;0),Z112,TRUE,"FALSO")</f>
        <v>17</v>
      </c>
      <c r="AC112" s="216"/>
      <c r="AD112" s="216"/>
      <c r="AE112" s="184"/>
      <c r="AF112" s="185"/>
      <c r="AG112" s="185"/>
      <c r="AO112" s="183"/>
      <c r="AQ112" s="183"/>
      <c r="AS112" s="183"/>
      <c r="AU112" s="183"/>
      <c r="AW112" s="183"/>
    </row>
    <row r="113" spans="1:49" ht="372">
      <c r="A113" s="308"/>
      <c r="B113" s="306"/>
      <c r="C113" s="304"/>
      <c r="D113" s="320"/>
      <c r="E113" s="313"/>
      <c r="F113" s="207" t="s">
        <v>1272</v>
      </c>
      <c r="G113" s="223" t="s">
        <v>73</v>
      </c>
      <c r="H113" s="222" t="s">
        <v>74</v>
      </c>
      <c r="I113" s="211" t="s">
        <v>79</v>
      </c>
      <c r="J113" s="212">
        <f>+VLOOKUP(I113,Peligros_Aspectos!A:D,4,0)</f>
        <v>0</v>
      </c>
      <c r="K113" s="213" t="str">
        <f>+VLOOKUP(I113,Peligros_Aspectos!A:D,2,0)</f>
        <v>Volcadura, despiste, colisión, Golpes, Deslizamiento, Hundimiento</v>
      </c>
      <c r="L113" s="213" t="str">
        <f>+VLOOKUP(I113,Peligros_Aspectos!A:C,3,0)</f>
        <v>Fatalidad, Lesión Grave, Daños a la propiedad</v>
      </c>
      <c r="M113" s="215" t="s">
        <v>76</v>
      </c>
      <c r="N113" s="216">
        <v>2</v>
      </c>
      <c r="O113" s="217">
        <f t="shared" si="23"/>
        <v>8</v>
      </c>
      <c r="P113" s="213" t="s">
        <v>1160</v>
      </c>
      <c r="Q113" s="213"/>
      <c r="R113" s="213"/>
      <c r="S113" s="213"/>
      <c r="T113" s="227"/>
      <c r="U113" s="212"/>
      <c r="V113" s="213" t="s">
        <v>1211</v>
      </c>
      <c r="W113" s="213"/>
      <c r="X113" s="218" t="s">
        <v>1192</v>
      </c>
      <c r="Y113" s="219">
        <v>0.05</v>
      </c>
      <c r="Z113" s="220">
        <f t="shared" si="24"/>
        <v>8</v>
      </c>
      <c r="AA113" s="221"/>
      <c r="AB113" s="220" cm="1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#REF!&lt;&gt;0),Z113,TRUE,"FALSO")</f>
        <v>25</v>
      </c>
      <c r="AC113" s="216"/>
      <c r="AD113" s="216"/>
      <c r="AE113" s="184"/>
      <c r="AF113" s="185"/>
      <c r="AG113" s="185"/>
      <c r="AO113" s="183"/>
      <c r="AQ113" s="183"/>
      <c r="AS113" s="183"/>
      <c r="AU113" s="183"/>
      <c r="AW113" s="183"/>
    </row>
    <row r="114" spans="1:49" ht="372">
      <c r="A114" s="308"/>
      <c r="B114" s="306"/>
      <c r="C114" s="304"/>
      <c r="D114" s="320"/>
      <c r="E114" s="314"/>
      <c r="F114" s="207" t="s">
        <v>1272</v>
      </c>
      <c r="G114" s="223" t="s">
        <v>73</v>
      </c>
      <c r="H114" s="222" t="s">
        <v>74</v>
      </c>
      <c r="I114" s="211" t="s">
        <v>537</v>
      </c>
      <c r="J114" s="212">
        <f>+VLOOKUP(I114,Peligros_Aspectos!A:D,4,0)</f>
        <v>0</v>
      </c>
      <c r="K114" s="213" t="str">
        <f>+VLOOKUP(I114,Peligros_Aspectos!A:D,2,0)</f>
        <v>Caídas al mismo nivel</v>
      </c>
      <c r="L114" s="213" t="str">
        <f>+VLOOKUP(I114,Peligros_Aspectos!A:C,3,0)</f>
        <v>Fracturas, Golpes.</v>
      </c>
      <c r="M114" s="215" t="s">
        <v>76</v>
      </c>
      <c r="N114" s="216">
        <v>4</v>
      </c>
      <c r="O114" s="217">
        <f t="shared" si="23"/>
        <v>18</v>
      </c>
      <c r="P114" s="213"/>
      <c r="Q114" s="213"/>
      <c r="R114" s="213"/>
      <c r="S114" s="213"/>
      <c r="T114" s="227"/>
      <c r="U114" s="212"/>
      <c r="V114" s="213" t="s">
        <v>1161</v>
      </c>
      <c r="W114" s="213"/>
      <c r="X114" s="218" t="s">
        <v>1192</v>
      </c>
      <c r="Y114" s="219">
        <v>0.05</v>
      </c>
      <c r="Z114" s="220">
        <f t="shared" si="24"/>
        <v>18</v>
      </c>
      <c r="AA114" s="221"/>
      <c r="AB114" s="220" cm="1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#REF!&lt;&gt;0),Z114,TRUE,"FALSO")</f>
        <v>21</v>
      </c>
      <c r="AC114" s="216"/>
      <c r="AD114" s="216"/>
      <c r="AE114" s="184"/>
      <c r="AF114" s="185"/>
      <c r="AG114" s="185"/>
      <c r="AO114" s="183"/>
      <c r="AQ114" s="183"/>
      <c r="AS114" s="183"/>
      <c r="AU114" s="183"/>
      <c r="AW114" s="183"/>
    </row>
    <row r="115" spans="1:49" ht="372">
      <c r="A115" s="308"/>
      <c r="B115" s="306"/>
      <c r="C115" s="304"/>
      <c r="D115" s="320"/>
      <c r="E115" s="208" t="s">
        <v>1098</v>
      </c>
      <c r="F115" s="207" t="s">
        <v>1272</v>
      </c>
      <c r="G115" s="223" t="s">
        <v>73</v>
      </c>
      <c r="H115" s="222" t="s">
        <v>74</v>
      </c>
      <c r="I115" s="211" t="s">
        <v>537</v>
      </c>
      <c r="J115" s="212">
        <f>+VLOOKUP(I115,Peligros_Aspectos!A:D,4,0)</f>
        <v>0</v>
      </c>
      <c r="K115" s="213" t="str">
        <f>+VLOOKUP(I115,Peligros_Aspectos!A:D,2,0)</f>
        <v>Caídas al mismo nivel</v>
      </c>
      <c r="L115" s="213" t="str">
        <f>+VLOOKUP(I115,Peligros_Aspectos!A:C,3,0)</f>
        <v>Fracturas, Golpes.</v>
      </c>
      <c r="M115" s="215" t="s">
        <v>76</v>
      </c>
      <c r="N115" s="216">
        <v>4</v>
      </c>
      <c r="O115" s="217">
        <f t="shared" ref="O115:O133" si="25">IF(CONCATENATE(N115,M115)="1A",1,IF(CONCATENATE(N115,M115)="1B",2,IF(CONCATENATE(N115,M115)="2A",3,IF(CONCATENATE(N115,M115)="1C",4,IF(CONCATENATE(N115,M115)="2B",5,IF(CONCATENATE(N115,M115)="3A",6,IF(CONCATENATE(N115,M115)="1D",7,IF(CONCATENATE(N115,M115)="2C",8,IF(CONCATENATE(N115,M115)="3B",9,IF(CONCATENATE(N115,M115)="4A",10,IF(CONCATENATE(N115,M115)="1E",11,IF(CONCATENATE(N115,M115)="2D",12,IF(CONCATENATE(N115,M115)="3C",13,IF(CONCATENATE(N115,M115)="4B",14,IF(CONCATENATE(N115,M115)="5A",15,IF(CONCATENATE(N115,M115)="2E",16,IF(CONCATENATE(N115,M115)="3D",17,IF(CONCATENATE(N115,M115)="4C",18,IF(CONCATENATE(N115,M115)="5B",19,IF(CONCATENATE(N115,M115)="3E",20,IF(CONCATENATE(N115,M115)="4D",21,IF(CONCATENATE(N115,M115)="5C",22,IF(CONCATENATE(N115,M115)="4E",23,IF(CONCATENATE(N115,M115)="5D",24,IF(CONCATENATE(N115,M115)="5E",25,"")))))))))))))))))))))))))</f>
        <v>18</v>
      </c>
      <c r="P115" s="213"/>
      <c r="Q115" s="213"/>
      <c r="R115" s="213"/>
      <c r="S115" s="213"/>
      <c r="T115" s="227"/>
      <c r="U115" s="212"/>
      <c r="V115" s="213" t="s">
        <v>1161</v>
      </c>
      <c r="W115" s="213"/>
      <c r="X115" s="218" t="s">
        <v>1192</v>
      </c>
      <c r="Y115" s="219">
        <v>0.05</v>
      </c>
      <c r="Z115" s="220">
        <f t="shared" ref="Z115:Z133" si="26">O115</f>
        <v>18</v>
      </c>
      <c r="AA115" s="221"/>
      <c r="AB115" s="220" cm="1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#REF!&lt;&gt;0),Z115,TRUE,"FALSO")</f>
        <v>21</v>
      </c>
      <c r="AC115" s="216"/>
      <c r="AD115" s="216"/>
      <c r="AE115" s="184"/>
      <c r="AF115" s="185"/>
      <c r="AG115" s="185"/>
      <c r="AO115" s="183"/>
      <c r="AQ115" s="183"/>
      <c r="AS115" s="183"/>
      <c r="AU115" s="183"/>
      <c r="AW115" s="183"/>
    </row>
    <row r="116" spans="1:49" ht="372">
      <c r="A116" s="308"/>
      <c r="B116" s="306"/>
      <c r="C116" s="304"/>
      <c r="D116" s="320"/>
      <c r="E116" s="315" t="s">
        <v>1099</v>
      </c>
      <c r="F116" s="207" t="s">
        <v>1272</v>
      </c>
      <c r="G116" s="223" t="s">
        <v>73</v>
      </c>
      <c r="H116" s="222" t="s">
        <v>82</v>
      </c>
      <c r="I116" s="211" t="s">
        <v>83</v>
      </c>
      <c r="J116" s="212">
        <f>+VLOOKUP(I116,Peligros_Aspectos!A:D,4,0)</f>
        <v>0</v>
      </c>
      <c r="K116" s="213" t="str">
        <f>+VLOOKUP(I116,Peligros_Aspectos!A:D,2,0)</f>
        <v xml:space="preserve">Exposición o inhalación de gases de  combustión 
</v>
      </c>
      <c r="L116" s="213" t="str">
        <f>+VLOOKUP(I116,Peligros_Aspectos!A:C,3,0)</f>
        <v>Enfermedades respiratorias
Irritacion de las vias respiratorias, irritación conjuntival, desmayo</v>
      </c>
      <c r="M116" s="215" t="s">
        <v>76</v>
      </c>
      <c r="N116" s="216">
        <v>3</v>
      </c>
      <c r="O116" s="217">
        <f t="shared" si="25"/>
        <v>13</v>
      </c>
      <c r="P116" s="213"/>
      <c r="Q116" s="213"/>
      <c r="R116" s="213"/>
      <c r="S116" s="213"/>
      <c r="T116" s="213" t="s">
        <v>1156</v>
      </c>
      <c r="U116" s="212" t="s">
        <v>72</v>
      </c>
      <c r="V116" s="213" t="s">
        <v>1155</v>
      </c>
      <c r="W116" s="213"/>
      <c r="X116" s="218" t="s">
        <v>1192</v>
      </c>
      <c r="Y116" s="219">
        <v>0.05</v>
      </c>
      <c r="Z116" s="220">
        <f t="shared" si="26"/>
        <v>13</v>
      </c>
      <c r="AA116" s="221"/>
      <c r="AB116" s="220" cm="1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#REF!&lt;&gt;0),Z116,TRUE,"FALSO")</f>
        <v>20</v>
      </c>
      <c r="AC116" s="216"/>
      <c r="AD116" s="216"/>
      <c r="AE116" s="184"/>
      <c r="AF116" s="185"/>
      <c r="AG116" s="185"/>
      <c r="AO116" s="183"/>
      <c r="AQ116" s="183"/>
      <c r="AS116" s="183"/>
      <c r="AU116" s="183"/>
      <c r="AW116" s="183"/>
    </row>
    <row r="117" spans="1:49" ht="372">
      <c r="A117" s="308"/>
      <c r="B117" s="306"/>
      <c r="C117" s="304"/>
      <c r="D117" s="320"/>
      <c r="E117" s="313"/>
      <c r="F117" s="207" t="s">
        <v>1272</v>
      </c>
      <c r="G117" s="223" t="s">
        <v>73</v>
      </c>
      <c r="H117" s="222" t="s">
        <v>82</v>
      </c>
      <c r="I117" s="211" t="s">
        <v>323</v>
      </c>
      <c r="J117" s="212">
        <f>+VLOOKUP(I117,Peligros_Aspectos!A:D,4,0)</f>
        <v>0</v>
      </c>
      <c r="K117" s="213" t="str">
        <f>+VLOOKUP(I117,Peligros_Aspectos!A:D,2,0)</f>
        <v xml:space="preserve">Exposición o inhalación de gases toxicos
</v>
      </c>
      <c r="L117" s="213" t="str">
        <f>+VLOOKUP(I117,Peligros_Aspectos!A:C,3,0)</f>
        <v>Intoxicacón, irritación vias respiratorias, naúseas, desmayos fatalidad.</v>
      </c>
      <c r="M117" s="215" t="s">
        <v>76</v>
      </c>
      <c r="N117" s="216">
        <v>2</v>
      </c>
      <c r="O117" s="217">
        <f t="shared" si="25"/>
        <v>8</v>
      </c>
      <c r="P117" s="213"/>
      <c r="Q117" s="213"/>
      <c r="R117" s="213"/>
      <c r="S117" s="213"/>
      <c r="T117" s="213" t="s">
        <v>1156</v>
      </c>
      <c r="U117" s="212" t="s">
        <v>72</v>
      </c>
      <c r="V117" s="213" t="s">
        <v>1155</v>
      </c>
      <c r="W117" s="213"/>
      <c r="X117" s="218" t="s">
        <v>1192</v>
      </c>
      <c r="Y117" s="219">
        <v>0.05</v>
      </c>
      <c r="Z117" s="220">
        <f t="shared" si="26"/>
        <v>8</v>
      </c>
      <c r="AA117" s="221"/>
      <c r="AB117" s="220" cm="1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#REF!&lt;&gt;0),Z117,TRUE,"FALSO")</f>
        <v>16</v>
      </c>
      <c r="AC117" s="216"/>
      <c r="AD117" s="216"/>
      <c r="AE117" s="184"/>
      <c r="AF117" s="185"/>
      <c r="AG117" s="185"/>
      <c r="AO117" s="183"/>
      <c r="AQ117" s="183"/>
      <c r="AS117" s="183"/>
      <c r="AU117" s="183"/>
      <c r="AW117" s="183"/>
    </row>
    <row r="118" spans="1:49" ht="372">
      <c r="A118" s="308"/>
      <c r="B118" s="306"/>
      <c r="C118" s="304"/>
      <c r="D118" s="320"/>
      <c r="E118" s="313"/>
      <c r="F118" s="207" t="s">
        <v>1272</v>
      </c>
      <c r="G118" s="209" t="s">
        <v>73</v>
      </c>
      <c r="H118" s="222" t="s">
        <v>82</v>
      </c>
      <c r="I118" s="211" t="s">
        <v>300</v>
      </c>
      <c r="J118" s="212">
        <f>+VLOOKUP(I118,Peligros_Aspectos!A:D,4,0)</f>
        <v>0</v>
      </c>
      <c r="K118" s="213" t="str">
        <f>+VLOOKUP(I118,Peligros_Aspectos!A:D,2,0)</f>
        <v>Psicosocial</v>
      </c>
      <c r="L118" s="213" t="str">
        <f>+VLOOKUP(I118,Peligros_Aspectos!A:C,3,0)</f>
        <v>Estrés, depresión, ausentismo laboral, ansiedad, conducta agresiva o violenta, bullyng, burn out</v>
      </c>
      <c r="M118" s="215" t="s">
        <v>76</v>
      </c>
      <c r="N118" s="216">
        <v>3</v>
      </c>
      <c r="O118" s="217">
        <f t="shared" si="25"/>
        <v>13</v>
      </c>
      <c r="P118" s="228"/>
      <c r="Q118" s="228"/>
      <c r="R118" s="228"/>
      <c r="S118" s="228"/>
      <c r="T118" s="227"/>
      <c r="U118" s="212"/>
      <c r="V118" s="213" t="s">
        <v>1137</v>
      </c>
      <c r="W118" s="228"/>
      <c r="X118" s="218" t="s">
        <v>1192</v>
      </c>
      <c r="Y118" s="219">
        <v>0.05</v>
      </c>
      <c r="Z118" s="220">
        <f t="shared" si="26"/>
        <v>13</v>
      </c>
      <c r="AA118" s="221"/>
      <c r="AB118" s="220" cm="1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#REF!&lt;&gt;0),Z118,TRUE,"FALSO")</f>
        <v>17</v>
      </c>
      <c r="AC118" s="216"/>
      <c r="AD118" s="216"/>
      <c r="AE118" s="184"/>
      <c r="AF118" s="185"/>
      <c r="AG118" s="185"/>
      <c r="AO118" s="183"/>
      <c r="AQ118" s="183"/>
      <c r="AS118" s="183"/>
      <c r="AU118" s="183"/>
      <c r="AW118" s="183"/>
    </row>
    <row r="119" spans="1:49" ht="372">
      <c r="A119" s="308"/>
      <c r="B119" s="306"/>
      <c r="C119" s="304"/>
      <c r="D119" s="320"/>
      <c r="E119" s="313"/>
      <c r="F119" s="207" t="s">
        <v>1272</v>
      </c>
      <c r="G119" s="223" t="s">
        <v>73</v>
      </c>
      <c r="H119" s="222" t="s">
        <v>82</v>
      </c>
      <c r="I119" s="211" t="s">
        <v>357</v>
      </c>
      <c r="J119" s="212">
        <f>+VLOOKUP(I119,Peligros_Aspectos!A:D,4,0)</f>
        <v>0</v>
      </c>
      <c r="K119" s="213" t="str">
        <f>+VLOOKUP(I119,Peligros_Aspectos!A:D,2,0)</f>
        <v>Estrés Térmico por calor o frío</v>
      </c>
      <c r="L119" s="213" t="str">
        <f>+VLOOKUP(I119,Peligros_Aspectos!A:C,3,0)</f>
        <v>Deshidratación, hipertermia, hipotermia</v>
      </c>
      <c r="M119" s="215" t="s">
        <v>76</v>
      </c>
      <c r="N119" s="216">
        <v>3</v>
      </c>
      <c r="O119" s="217">
        <f t="shared" si="25"/>
        <v>13</v>
      </c>
      <c r="P119" s="213"/>
      <c r="Q119" s="213"/>
      <c r="R119" s="213"/>
      <c r="S119" s="213"/>
      <c r="T119" s="227"/>
      <c r="U119" s="212"/>
      <c r="V119" s="213" t="s">
        <v>1157</v>
      </c>
      <c r="W119" s="213"/>
      <c r="X119" s="218" t="s">
        <v>1217</v>
      </c>
      <c r="Y119" s="219">
        <v>0.05</v>
      </c>
      <c r="Z119" s="220">
        <f t="shared" si="26"/>
        <v>13</v>
      </c>
      <c r="AA119" s="221"/>
      <c r="AB119" s="220" cm="1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#REF!&lt;&gt;0),Z119,TRUE,"FALSO")</f>
        <v>17</v>
      </c>
      <c r="AC119" s="216"/>
      <c r="AD119" s="216"/>
      <c r="AE119" s="184"/>
      <c r="AF119" s="185"/>
      <c r="AG119" s="185"/>
      <c r="AO119" s="183"/>
      <c r="AQ119" s="183"/>
      <c r="AS119" s="183"/>
      <c r="AU119" s="183"/>
      <c r="AW119" s="183"/>
    </row>
    <row r="120" spans="1:49" ht="372">
      <c r="A120" s="308"/>
      <c r="B120" s="306"/>
      <c r="C120" s="305"/>
      <c r="D120" s="321"/>
      <c r="E120" s="314"/>
      <c r="F120" s="207" t="s">
        <v>1272</v>
      </c>
      <c r="G120" s="223" t="s">
        <v>73</v>
      </c>
      <c r="H120" s="222" t="s">
        <v>74</v>
      </c>
      <c r="I120" s="211" t="s">
        <v>78</v>
      </c>
      <c r="J120" s="212">
        <f>+VLOOKUP(I120,Peligros_Aspectos!A:D,4,0)</f>
        <v>0</v>
      </c>
      <c r="K120" s="213" t="str">
        <f>+VLOOKUP(I120,Peligros_Aspectos!A:D,2,0)</f>
        <v>Atropello, volcadura, colisiones, despistes, incendio</v>
      </c>
      <c r="L120" s="213" t="str">
        <f>+VLOOKUP(I120,Peligros_Aspectos!A:C,3,0)</f>
        <v>Fatalidad, Lesión Grave, Daños a la propiedad</v>
      </c>
      <c r="M120" s="215" t="s">
        <v>76</v>
      </c>
      <c r="N120" s="216">
        <v>2</v>
      </c>
      <c r="O120" s="217">
        <f t="shared" si="25"/>
        <v>8</v>
      </c>
      <c r="P120" s="213"/>
      <c r="Q120" s="213"/>
      <c r="R120" s="213"/>
      <c r="S120" s="213"/>
      <c r="T120" s="227" t="s">
        <v>1158</v>
      </c>
      <c r="U120" s="212" t="s">
        <v>72</v>
      </c>
      <c r="V120" s="213" t="s">
        <v>1159</v>
      </c>
      <c r="W120" s="213"/>
      <c r="X120" s="218" t="s">
        <v>1192</v>
      </c>
      <c r="Y120" s="219">
        <v>0.05</v>
      </c>
      <c r="Z120" s="220">
        <f t="shared" si="26"/>
        <v>8</v>
      </c>
      <c r="AA120" s="221"/>
      <c r="AB120" s="220" cm="1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#REF!&lt;&gt;0),Z120,TRUE,"FALSO")</f>
        <v>16</v>
      </c>
      <c r="AC120" s="216"/>
      <c r="AD120" s="216"/>
      <c r="AE120" s="184"/>
      <c r="AF120" s="185"/>
      <c r="AG120" s="185"/>
      <c r="AO120" s="183"/>
      <c r="AQ120" s="183"/>
      <c r="AS120" s="183"/>
      <c r="AU120" s="183"/>
      <c r="AW120" s="183"/>
    </row>
    <row r="121" spans="1:49" ht="124">
      <c r="A121" s="308"/>
      <c r="B121" s="306"/>
      <c r="C121" s="303">
        <v>5</v>
      </c>
      <c r="D121" s="319" t="s">
        <v>1163</v>
      </c>
      <c r="E121" s="315" t="s">
        <v>1073</v>
      </c>
      <c r="F121" s="207" t="s">
        <v>1272</v>
      </c>
      <c r="G121" s="209" t="s">
        <v>85</v>
      </c>
      <c r="H121" s="210" t="s">
        <v>82</v>
      </c>
      <c r="I121" s="211" t="s">
        <v>387</v>
      </c>
      <c r="J121" s="212">
        <f>+VLOOKUP(I121,Peligros_Aspectos!A:D,4,0)</f>
        <v>0</v>
      </c>
      <c r="K121" s="213" t="str">
        <f>+VLOOKUP(I121,Peligros_Aspectos!A:D,2,0)</f>
        <v>Exposición o contacto con agentes infecciósos</v>
      </c>
      <c r="L121" s="213" t="str">
        <f>+VLOOKUP(I121,Peligros_Aspectos!A:C,3,0)</f>
        <v>Infección , fatalidad</v>
      </c>
      <c r="M121" s="215" t="s">
        <v>76</v>
      </c>
      <c r="N121" s="216">
        <v>3</v>
      </c>
      <c r="O121" s="217">
        <f t="shared" si="25"/>
        <v>13</v>
      </c>
      <c r="P121" s="213"/>
      <c r="Q121" s="213"/>
      <c r="R121" s="213"/>
      <c r="S121" s="213"/>
      <c r="T121" s="227"/>
      <c r="U121" s="212"/>
      <c r="V121" s="213" t="s">
        <v>1184</v>
      </c>
      <c r="W121" s="213"/>
      <c r="X121" s="218" t="s">
        <v>1191</v>
      </c>
      <c r="Y121" s="219">
        <v>0.05</v>
      </c>
      <c r="Z121" s="220">
        <f t="shared" si="26"/>
        <v>13</v>
      </c>
      <c r="AA121" s="221"/>
      <c r="AB121" s="220" cm="1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#REF!&lt;&gt;0),Z121,TRUE,"FALSO")</f>
        <v>17</v>
      </c>
      <c r="AC121" s="216" t="s">
        <v>1146</v>
      </c>
      <c r="AD121" s="216" t="s">
        <v>1128</v>
      </c>
      <c r="AE121" s="184"/>
      <c r="AF121" s="185"/>
      <c r="AG121" s="185"/>
      <c r="AO121" s="183"/>
      <c r="AQ121" s="183"/>
      <c r="AS121" s="183"/>
      <c r="AU121" s="183"/>
      <c r="AW121" s="183"/>
    </row>
    <row r="122" spans="1:49" ht="372">
      <c r="A122" s="308"/>
      <c r="B122" s="306"/>
      <c r="C122" s="304"/>
      <c r="D122" s="320"/>
      <c r="E122" s="313"/>
      <c r="F122" s="207" t="s">
        <v>1272</v>
      </c>
      <c r="G122" s="209" t="s">
        <v>85</v>
      </c>
      <c r="H122" s="210" t="s">
        <v>74</v>
      </c>
      <c r="I122" s="211" t="s">
        <v>391</v>
      </c>
      <c r="J122" s="212">
        <f>+VLOOKUP(I122,Peligros_Aspectos!A:D,4,0)</f>
        <v>0</v>
      </c>
      <c r="K122" s="213" t="str">
        <f>+VLOOKUP(I122,Peligros_Aspectos!A:D,2,0)</f>
        <v>Caída o deslizamiento de</v>
      </c>
      <c r="L122" s="213" t="str">
        <f>+VLOOKUP(I122,Peligros_Aspectos!A:C,3,0)</f>
        <v>Fatalidad (Atrapamiento por material), asfixia, daño a la propiedad, detención del proceso productivo.</v>
      </c>
      <c r="M122" s="215" t="s">
        <v>76</v>
      </c>
      <c r="N122" s="216">
        <v>3</v>
      </c>
      <c r="O122" s="217">
        <f t="shared" si="25"/>
        <v>13</v>
      </c>
      <c r="P122" s="213" t="s">
        <v>1124</v>
      </c>
      <c r="Q122" s="213"/>
      <c r="R122" s="213"/>
      <c r="S122" s="213"/>
      <c r="T122" s="227"/>
      <c r="U122" s="212"/>
      <c r="V122" s="213" t="s">
        <v>1125</v>
      </c>
      <c r="W122" s="213"/>
      <c r="X122" s="218" t="s">
        <v>1192</v>
      </c>
      <c r="Y122" s="219">
        <v>0.05</v>
      </c>
      <c r="Z122" s="220">
        <f t="shared" si="26"/>
        <v>13</v>
      </c>
      <c r="AA122" s="221"/>
      <c r="AB122" s="220" cm="1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#REF!&lt;&gt;0),Z122,TRUE,"FALSO")</f>
        <v>25</v>
      </c>
      <c r="AC122" s="216"/>
      <c r="AD122" s="216"/>
      <c r="AE122" s="184"/>
      <c r="AF122" s="185"/>
      <c r="AG122" s="185"/>
      <c r="AO122" s="183"/>
      <c r="AQ122" s="183"/>
      <c r="AS122" s="183"/>
      <c r="AU122" s="183"/>
      <c r="AW122" s="183"/>
    </row>
    <row r="123" spans="1:49" ht="372">
      <c r="A123" s="308"/>
      <c r="B123" s="306"/>
      <c r="C123" s="304"/>
      <c r="D123" s="320"/>
      <c r="E123" s="313"/>
      <c r="F123" s="207" t="s">
        <v>1272</v>
      </c>
      <c r="G123" s="209" t="s">
        <v>85</v>
      </c>
      <c r="H123" s="210" t="s">
        <v>74</v>
      </c>
      <c r="I123" s="211" t="s">
        <v>80</v>
      </c>
      <c r="J123" s="212">
        <f>+VLOOKUP(I123,Peligros_Aspectos!A:D,4,0)</f>
        <v>0</v>
      </c>
      <c r="K123" s="213" t="str">
        <f>+VLOOKUP(I123,Peligros_Aspectos!A:D,2,0)</f>
        <v>Caida al mismo nivel</v>
      </c>
      <c r="L123" s="213" t="str">
        <f>+VLOOKUP(I123,Peligros_Aspectos!A:C,3,0)</f>
        <v>Heridas/Contusión/hematoma</v>
      </c>
      <c r="M123" s="215" t="s">
        <v>76</v>
      </c>
      <c r="N123" s="216">
        <v>4</v>
      </c>
      <c r="O123" s="217">
        <f t="shared" si="25"/>
        <v>18</v>
      </c>
      <c r="P123" s="213"/>
      <c r="Q123" s="213"/>
      <c r="R123" s="213"/>
      <c r="S123" s="213"/>
      <c r="T123" s="227"/>
      <c r="U123" s="212"/>
      <c r="V123" s="213" t="s">
        <v>1197</v>
      </c>
      <c r="W123" s="213"/>
      <c r="X123" s="218" t="s">
        <v>1192</v>
      </c>
      <c r="Y123" s="219">
        <v>0.05</v>
      </c>
      <c r="Z123" s="220">
        <f t="shared" si="26"/>
        <v>18</v>
      </c>
      <c r="AA123" s="221"/>
      <c r="AB123" s="220" cm="1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#REF!&lt;&gt;0),Z123,TRUE,"FALSO")</f>
        <v>21</v>
      </c>
      <c r="AC123" s="216"/>
      <c r="AD123" s="216"/>
      <c r="AE123" s="184"/>
      <c r="AF123" s="185"/>
      <c r="AG123" s="185"/>
      <c r="AO123" s="183"/>
      <c r="AQ123" s="183"/>
      <c r="AS123" s="183"/>
      <c r="AU123" s="183"/>
      <c r="AW123" s="183"/>
    </row>
    <row r="124" spans="1:49" ht="372">
      <c r="A124" s="308"/>
      <c r="B124" s="306"/>
      <c r="C124" s="304"/>
      <c r="D124" s="320"/>
      <c r="E124" s="313"/>
      <c r="F124" s="207" t="s">
        <v>1272</v>
      </c>
      <c r="G124" s="209" t="s">
        <v>85</v>
      </c>
      <c r="H124" s="222" t="s">
        <v>82</v>
      </c>
      <c r="I124" s="211" t="s">
        <v>300</v>
      </c>
      <c r="J124" s="212">
        <f>+VLOOKUP(I124,Peligros_Aspectos!A:D,4,0)</f>
        <v>0</v>
      </c>
      <c r="K124" s="213" t="str">
        <f>+VLOOKUP(I124,Peligros_Aspectos!A:D,2,0)</f>
        <v>Psicosocial</v>
      </c>
      <c r="L124" s="213" t="str">
        <f>+VLOOKUP(I124,Peligros_Aspectos!A:C,3,0)</f>
        <v>Estrés, depresión, ausentismo laboral, ansiedad, conducta agresiva o violenta, bullyng, burn out</v>
      </c>
      <c r="M124" s="215" t="s">
        <v>76</v>
      </c>
      <c r="N124" s="216">
        <v>3</v>
      </c>
      <c r="O124" s="217">
        <f t="shared" ref="O124" si="27">IF(CONCATENATE(N124,M124)="1A",1,IF(CONCATENATE(N124,M124)="1B",2,IF(CONCATENATE(N124,M124)="2A",3,IF(CONCATENATE(N124,M124)="1C",4,IF(CONCATENATE(N124,M124)="2B",5,IF(CONCATENATE(N124,M124)="3A",6,IF(CONCATENATE(N124,M124)="1D",7,IF(CONCATENATE(N124,M124)="2C",8,IF(CONCATENATE(N124,M124)="3B",9,IF(CONCATENATE(N124,M124)="4A",10,IF(CONCATENATE(N124,M124)="1E",11,IF(CONCATENATE(N124,M124)="2D",12,IF(CONCATENATE(N124,M124)="3C",13,IF(CONCATENATE(N124,M124)="4B",14,IF(CONCATENATE(N124,M124)="5A",15,IF(CONCATENATE(N124,M124)="2E",16,IF(CONCATENATE(N124,M124)="3D",17,IF(CONCATENATE(N124,M124)="4C",18,IF(CONCATENATE(N124,M124)="5B",19,IF(CONCATENATE(N124,M124)="3E",20,IF(CONCATENATE(N124,M124)="4D",21,IF(CONCATENATE(N124,M124)="5C",22,IF(CONCATENATE(N124,M124)="4E",23,IF(CONCATENATE(N124,M124)="5D",24,IF(CONCATENATE(N124,M124)="5E",25,"")))))))))))))))))))))))))</f>
        <v>13</v>
      </c>
      <c r="P124" s="228"/>
      <c r="Q124" s="228"/>
      <c r="R124" s="228"/>
      <c r="S124" s="228"/>
      <c r="T124" s="227"/>
      <c r="U124" s="212"/>
      <c r="V124" s="213" t="s">
        <v>1137</v>
      </c>
      <c r="W124" s="228"/>
      <c r="X124" s="218" t="s">
        <v>1192</v>
      </c>
      <c r="Y124" s="219">
        <v>0.05</v>
      </c>
      <c r="Z124" s="220">
        <f t="shared" ref="Z124" si="28">O124</f>
        <v>13</v>
      </c>
      <c r="AA124" s="221"/>
      <c r="AB124" s="220" cm="1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#REF!&lt;&gt;0),Z124,TRUE,"FALSO")</f>
        <v>17</v>
      </c>
      <c r="AC124" s="216"/>
      <c r="AD124" s="216"/>
      <c r="AE124" s="184"/>
      <c r="AF124" s="185"/>
      <c r="AG124" s="185"/>
      <c r="AO124" s="183"/>
      <c r="AQ124" s="183"/>
      <c r="AS124" s="183"/>
      <c r="AU124" s="183"/>
      <c r="AW124" s="183"/>
    </row>
    <row r="125" spans="1:49" ht="372">
      <c r="A125" s="308"/>
      <c r="B125" s="306"/>
      <c r="C125" s="304"/>
      <c r="D125" s="320"/>
      <c r="E125" s="313"/>
      <c r="F125" s="207" t="s">
        <v>1272</v>
      </c>
      <c r="G125" s="209" t="s">
        <v>85</v>
      </c>
      <c r="H125" s="210" t="s">
        <v>74</v>
      </c>
      <c r="I125" s="211" t="s">
        <v>570</v>
      </c>
      <c r="J125" s="212">
        <f>+VLOOKUP(I125,Peligros_Aspectos!A:D,4,0)</f>
        <v>0</v>
      </c>
      <c r="K125" s="213" t="str">
        <f>+VLOOKUP(I125,Peligros_Aspectos!A:D,2,0)</f>
        <v>Caida al mismo nivel</v>
      </c>
      <c r="L125" s="213" t="str">
        <f>+VLOOKUP(I125,Peligros_Aspectos!A:C,3,0)</f>
        <v>Fractura/Contusión/hematoma</v>
      </c>
      <c r="M125" s="215" t="s">
        <v>76</v>
      </c>
      <c r="N125" s="216">
        <v>4</v>
      </c>
      <c r="O125" s="217">
        <f t="shared" si="25"/>
        <v>18</v>
      </c>
      <c r="P125" s="213"/>
      <c r="Q125" s="213"/>
      <c r="R125" s="213"/>
      <c r="S125" s="213"/>
      <c r="T125" s="227"/>
      <c r="U125" s="212"/>
      <c r="V125" s="213" t="s">
        <v>1197</v>
      </c>
      <c r="W125" s="213"/>
      <c r="X125" s="218" t="s">
        <v>1192</v>
      </c>
      <c r="Y125" s="219">
        <v>0.05</v>
      </c>
      <c r="Z125" s="220">
        <f t="shared" si="26"/>
        <v>18</v>
      </c>
      <c r="AA125" s="221"/>
      <c r="AB125" s="220" cm="1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#REF!&lt;&gt;0),Z125,TRUE,"FALSO")</f>
        <v>21</v>
      </c>
      <c r="AC125" s="216"/>
      <c r="AD125" s="216"/>
      <c r="AE125" s="184"/>
      <c r="AF125" s="185"/>
      <c r="AG125" s="185"/>
      <c r="AO125" s="183"/>
      <c r="AQ125" s="183"/>
      <c r="AS125" s="183"/>
      <c r="AU125" s="183"/>
      <c r="AW125" s="183"/>
    </row>
    <row r="126" spans="1:49" ht="372">
      <c r="A126" s="308"/>
      <c r="B126" s="306"/>
      <c r="C126" s="304"/>
      <c r="D126" s="320"/>
      <c r="E126" s="314"/>
      <c r="F126" s="207" t="s">
        <v>1272</v>
      </c>
      <c r="G126" s="209" t="s">
        <v>85</v>
      </c>
      <c r="H126" s="210" t="s">
        <v>74</v>
      </c>
      <c r="I126" s="211" t="s">
        <v>90</v>
      </c>
      <c r="J126" s="212">
        <f>+VLOOKUP(I126,Peligros_Aspectos!A:D,4,0)</f>
        <v>0</v>
      </c>
      <c r="K126" s="213" t="str">
        <f>+VLOOKUP(I126,Peligros_Aspectos!A:D,2,0)</f>
        <v>Caida al mismo nivel</v>
      </c>
      <c r="L126" s="213" t="str">
        <f>+VLOOKUP(I126,Peligros_Aspectos!A:C,3,0)</f>
        <v>Fractura/Heridas / Excoriaciones / Rasguños</v>
      </c>
      <c r="M126" s="215" t="s">
        <v>76</v>
      </c>
      <c r="N126" s="216">
        <v>4</v>
      </c>
      <c r="O126" s="217">
        <f t="shared" si="25"/>
        <v>18</v>
      </c>
      <c r="P126" s="213"/>
      <c r="Q126" s="213"/>
      <c r="R126" s="213"/>
      <c r="S126" s="213"/>
      <c r="T126" s="227"/>
      <c r="U126" s="212"/>
      <c r="V126" s="213" t="s">
        <v>1197</v>
      </c>
      <c r="W126" s="213"/>
      <c r="X126" s="218" t="s">
        <v>1192</v>
      </c>
      <c r="Y126" s="219">
        <v>0.05</v>
      </c>
      <c r="Z126" s="220">
        <f t="shared" si="26"/>
        <v>18</v>
      </c>
      <c r="AA126" s="221"/>
      <c r="AB126" s="220" cm="1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#REF!&lt;&gt;0),Z126,TRUE,"FALSO")</f>
        <v>21</v>
      </c>
      <c r="AC126" s="216"/>
      <c r="AD126" s="216"/>
      <c r="AE126" s="184"/>
      <c r="AF126" s="185"/>
      <c r="AG126" s="185"/>
      <c r="AO126" s="183"/>
      <c r="AQ126" s="183"/>
      <c r="AS126" s="183"/>
      <c r="AU126" s="183"/>
      <c r="AW126" s="183"/>
    </row>
    <row r="127" spans="1:49" ht="372">
      <c r="A127" s="308"/>
      <c r="B127" s="306"/>
      <c r="C127" s="304"/>
      <c r="D127" s="320"/>
      <c r="E127" s="315" t="s">
        <v>1100</v>
      </c>
      <c r="F127" s="207" t="s">
        <v>1272</v>
      </c>
      <c r="G127" s="209" t="s">
        <v>85</v>
      </c>
      <c r="H127" s="222" t="s">
        <v>74</v>
      </c>
      <c r="I127" s="211" t="s">
        <v>468</v>
      </c>
      <c r="J127" s="212">
        <f>+VLOOKUP(I127,Peligros_Aspectos!A:D,4,0)</f>
        <v>0</v>
      </c>
      <c r="K127" s="213" t="str">
        <f>+VLOOKUP(I127,Peligros_Aspectos!A:D,2,0)</f>
        <v>Exposición y/o Contacto con</v>
      </c>
      <c r="L127" s="213" t="str">
        <f>+VLOOKUP(I127,Peligros_Aspectos!A:C,3,0)</f>
        <v>Fatalidad, Shock eléctrico, Lesiones Graves, Amputaciones, Lesiones leves</v>
      </c>
      <c r="M127" s="215" t="s">
        <v>76</v>
      </c>
      <c r="N127" s="216">
        <v>2</v>
      </c>
      <c r="O127" s="217">
        <f t="shared" si="25"/>
        <v>8</v>
      </c>
      <c r="P127" s="213"/>
      <c r="Q127" s="213"/>
      <c r="R127" s="213"/>
      <c r="S127" s="213"/>
      <c r="T127" s="227" t="s">
        <v>1126</v>
      </c>
      <c r="U127" s="212" t="s">
        <v>72</v>
      </c>
      <c r="V127" s="213" t="s">
        <v>1238</v>
      </c>
      <c r="W127" s="213"/>
      <c r="X127" s="218" t="s">
        <v>1192</v>
      </c>
      <c r="Y127" s="219">
        <v>0.05</v>
      </c>
      <c r="Z127" s="220">
        <f t="shared" si="26"/>
        <v>8</v>
      </c>
      <c r="AA127" s="221"/>
      <c r="AB127" s="220" cm="1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#REF!&lt;&gt;0),Z127,TRUE,"FALSO")</f>
        <v>16</v>
      </c>
      <c r="AC127" s="216" t="s">
        <v>1127</v>
      </c>
      <c r="AD127" s="216" t="s">
        <v>1128</v>
      </c>
      <c r="AE127" s="184"/>
      <c r="AF127" s="185"/>
      <c r="AG127" s="185"/>
      <c r="AO127" s="183"/>
      <c r="AQ127" s="183"/>
      <c r="AS127" s="183"/>
      <c r="AU127" s="183"/>
      <c r="AW127" s="183"/>
    </row>
    <row r="128" spans="1:49" ht="372">
      <c r="A128" s="308"/>
      <c r="B128" s="306"/>
      <c r="C128" s="304"/>
      <c r="D128" s="320"/>
      <c r="E128" s="314"/>
      <c r="F128" s="207" t="s">
        <v>1272</v>
      </c>
      <c r="G128" s="209" t="s">
        <v>85</v>
      </c>
      <c r="H128" s="222" t="s">
        <v>74</v>
      </c>
      <c r="I128" s="211" t="s">
        <v>92</v>
      </c>
      <c r="J128" s="212">
        <f>+VLOOKUP(I128,Peligros_Aspectos!A:D,4,0)</f>
        <v>0</v>
      </c>
      <c r="K128" s="213" t="str">
        <f>+VLOOKUP(I128,Peligros_Aspectos!A:D,2,0)</f>
        <v>Exposición y/o contacto con energía residual, Aplastamientos, Incendios</v>
      </c>
      <c r="L128" s="213" t="str">
        <f>+VLOOKUP(I128,Peligros_Aspectos!A:C,3,0)</f>
        <v>Fatalidad, Lesiones Graves, Shock Eléctrico</v>
      </c>
      <c r="M128" s="215" t="s">
        <v>76</v>
      </c>
      <c r="N128" s="216">
        <v>3</v>
      </c>
      <c r="O128" s="217">
        <f t="shared" si="25"/>
        <v>13</v>
      </c>
      <c r="P128" s="213"/>
      <c r="Q128" s="213"/>
      <c r="R128" s="213"/>
      <c r="S128" s="213"/>
      <c r="T128" s="227" t="s">
        <v>1183</v>
      </c>
      <c r="U128" s="212" t="s">
        <v>87</v>
      </c>
      <c r="V128" s="213" t="s">
        <v>1239</v>
      </c>
      <c r="W128" s="213"/>
      <c r="X128" s="218" t="s">
        <v>1192</v>
      </c>
      <c r="Y128" s="219">
        <v>0.05</v>
      </c>
      <c r="Z128" s="220">
        <f t="shared" si="26"/>
        <v>13</v>
      </c>
      <c r="AA128" s="221"/>
      <c r="AB128" s="220" cm="1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#REF!&lt;&gt;0),Z128,TRUE,"FALSO")</f>
        <v>17</v>
      </c>
      <c r="AC128" s="216"/>
      <c r="AD128" s="216"/>
      <c r="AE128" s="184"/>
      <c r="AF128" s="185"/>
      <c r="AG128" s="185"/>
      <c r="AO128" s="183"/>
      <c r="AQ128" s="183"/>
      <c r="AS128" s="183"/>
      <c r="AU128" s="183"/>
      <c r="AW128" s="183"/>
    </row>
    <row r="129" spans="1:49" ht="372">
      <c r="A129" s="308"/>
      <c r="B129" s="306"/>
      <c r="C129" s="304"/>
      <c r="D129" s="320"/>
      <c r="E129" s="315" t="s">
        <v>1113</v>
      </c>
      <c r="F129" s="207" t="s">
        <v>1272</v>
      </c>
      <c r="G129" s="209" t="s">
        <v>85</v>
      </c>
      <c r="H129" s="210" t="s">
        <v>82</v>
      </c>
      <c r="I129" s="211" t="s">
        <v>318</v>
      </c>
      <c r="J129" s="212">
        <f>+VLOOKUP(I129,Peligros_Aspectos!A:D,4,0)</f>
        <v>0</v>
      </c>
      <c r="K129" s="213" t="str">
        <f>+VLOOKUP(I129,Peligros_Aspectos!A:D,2,0)</f>
        <v>Contacto con sustancias quimicas</v>
      </c>
      <c r="L129" s="213" t="str">
        <f>+VLOOKUP(I129,Peligros_Aspectos!A:C,3,0)</f>
        <v>Dermatitis, Quemadura Química, queratitis, intoxicación</v>
      </c>
      <c r="M129" s="215" t="s">
        <v>76</v>
      </c>
      <c r="N129" s="216">
        <v>4</v>
      </c>
      <c r="O129" s="217">
        <f t="shared" si="25"/>
        <v>18</v>
      </c>
      <c r="P129" s="213"/>
      <c r="Q129" s="213"/>
      <c r="R129" s="213"/>
      <c r="S129" s="213"/>
      <c r="T129" s="227"/>
      <c r="U129" s="212"/>
      <c r="V129" s="213" t="s">
        <v>1213</v>
      </c>
      <c r="W129" s="213"/>
      <c r="X129" s="218" t="s">
        <v>1192</v>
      </c>
      <c r="Y129" s="219">
        <v>0.05</v>
      </c>
      <c r="Z129" s="220">
        <f t="shared" si="26"/>
        <v>18</v>
      </c>
      <c r="AA129" s="221"/>
      <c r="AB129" s="220" cm="1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#REF!&lt;&gt;0),Z129,TRUE,"FALSO")</f>
        <v>21</v>
      </c>
      <c r="AC129" s="216"/>
      <c r="AD129" s="216"/>
      <c r="AE129" s="184"/>
      <c r="AF129" s="185"/>
      <c r="AG129" s="185"/>
      <c r="AO129" s="183"/>
      <c r="AQ129" s="183"/>
      <c r="AS129" s="183"/>
      <c r="AU129" s="183"/>
      <c r="AW129" s="183"/>
    </row>
    <row r="130" spans="1:49" ht="248">
      <c r="A130" s="308"/>
      <c r="B130" s="306"/>
      <c r="C130" s="304"/>
      <c r="D130" s="320"/>
      <c r="E130" s="313"/>
      <c r="F130" s="207" t="s">
        <v>1272</v>
      </c>
      <c r="G130" s="209" t="s">
        <v>85</v>
      </c>
      <c r="H130" s="210" t="s">
        <v>74</v>
      </c>
      <c r="I130" s="211" t="s">
        <v>546</v>
      </c>
      <c r="J130" s="212">
        <f>+VLOOKUP(I130,Peligros_Aspectos!A:D,4,0)</f>
        <v>0</v>
      </c>
      <c r="K130" s="213" t="str">
        <f>+VLOOKUP(I130,Peligros_Aspectos!A:D,2,0)</f>
        <v>Exposición y/o Contacto con</v>
      </c>
      <c r="L130" s="213" t="str">
        <f>+VLOOKUP(I130,Peligros_Aspectos!A:C,3,0)</f>
        <v>Lesiones al ojo, golpes</v>
      </c>
      <c r="M130" s="215" t="s">
        <v>76</v>
      </c>
      <c r="N130" s="216">
        <v>4</v>
      </c>
      <c r="O130" s="217">
        <f t="shared" si="25"/>
        <v>18</v>
      </c>
      <c r="P130" s="213"/>
      <c r="Q130" s="213"/>
      <c r="R130" s="213"/>
      <c r="S130" s="213"/>
      <c r="T130" s="227"/>
      <c r="U130" s="212"/>
      <c r="V130" s="213" t="s">
        <v>1202</v>
      </c>
      <c r="W130" s="213"/>
      <c r="X130" s="218" t="s">
        <v>1218</v>
      </c>
      <c r="Y130" s="219">
        <v>0.05</v>
      </c>
      <c r="Z130" s="220">
        <f t="shared" si="26"/>
        <v>18</v>
      </c>
      <c r="AA130" s="221"/>
      <c r="AB130" s="220" cm="1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#REF!&lt;&gt;0),Z130,TRUE,"FALSO")</f>
        <v>21</v>
      </c>
      <c r="AC130" s="216"/>
      <c r="AD130" s="216"/>
      <c r="AE130" s="184"/>
      <c r="AF130" s="185"/>
      <c r="AG130" s="185"/>
      <c r="AO130" s="183"/>
      <c r="AQ130" s="183"/>
      <c r="AS130" s="183"/>
      <c r="AU130" s="183"/>
      <c r="AW130" s="183"/>
    </row>
    <row r="131" spans="1:49" ht="372">
      <c r="A131" s="308"/>
      <c r="B131" s="306"/>
      <c r="C131" s="304"/>
      <c r="D131" s="320"/>
      <c r="E131" s="313"/>
      <c r="F131" s="207" t="s">
        <v>1272</v>
      </c>
      <c r="G131" s="209" t="s">
        <v>1069</v>
      </c>
      <c r="H131" s="210" t="s">
        <v>132</v>
      </c>
      <c r="I131" s="211" t="s">
        <v>211</v>
      </c>
      <c r="J131" s="212" t="str">
        <f>+VLOOKUP(I131,Peligros_Aspectos!A:D,4,0)</f>
        <v>SIGNIFICATIVO</v>
      </c>
      <c r="K131" s="213" t="str">
        <f>+VLOOKUP(I131,Peligros_Aspectos!A:D,2,0)</f>
        <v>Cambio en la calidad de suelo, cursos de agua, aire y paisaje</v>
      </c>
      <c r="L131" s="213" t="str">
        <f>+VLOOKUP(I131,Peligros_Aspectos!A:C,3,0)</f>
        <v>Afectación de flora y/o cultivos, Cambio en la composición del suelo y/o agua, 
Afectación de microfauna del suelo</v>
      </c>
      <c r="M131" s="215" t="s">
        <v>76</v>
      </c>
      <c r="N131" s="216">
        <v>3</v>
      </c>
      <c r="O131" s="217">
        <f t="shared" si="25"/>
        <v>13</v>
      </c>
      <c r="P131" s="213"/>
      <c r="Q131" s="213"/>
      <c r="R131" s="213"/>
      <c r="S131" s="213"/>
      <c r="T131" s="227"/>
      <c r="U131" s="212"/>
      <c r="V131" s="213" t="s">
        <v>1131</v>
      </c>
      <c r="W131" s="213"/>
      <c r="X131" s="218" t="s">
        <v>1192</v>
      </c>
      <c r="Y131" s="219">
        <v>0.05</v>
      </c>
      <c r="Z131" s="220">
        <f t="shared" si="26"/>
        <v>13</v>
      </c>
      <c r="AA131" s="221"/>
      <c r="AB131" s="220" cm="1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#REF!&lt;&gt;0),Z131,TRUE,"FALSO")</f>
        <v>17</v>
      </c>
      <c r="AC131" s="216"/>
      <c r="AD131" s="216"/>
      <c r="AE131" s="184"/>
      <c r="AF131" s="185"/>
      <c r="AG131" s="185"/>
      <c r="AO131" s="183"/>
      <c r="AQ131" s="183"/>
      <c r="AS131" s="183"/>
      <c r="AU131" s="183"/>
      <c r="AW131" s="183"/>
    </row>
    <row r="132" spans="1:49" ht="372">
      <c r="A132" s="308"/>
      <c r="B132" s="306"/>
      <c r="C132" s="304"/>
      <c r="D132" s="320"/>
      <c r="E132" s="313"/>
      <c r="F132" s="207" t="s">
        <v>1272</v>
      </c>
      <c r="G132" s="209" t="s">
        <v>85</v>
      </c>
      <c r="H132" s="222" t="s">
        <v>74</v>
      </c>
      <c r="I132" s="211" t="s">
        <v>93</v>
      </c>
      <c r="J132" s="212">
        <f>+VLOOKUP(I132,Peligros_Aspectos!A:D,4,0)</f>
        <v>0</v>
      </c>
      <c r="K132" s="213" t="str">
        <f>+VLOOKUP(I132,Peligros_Aspectos!A:D,2,0)</f>
        <v>Golpeado por / contra</v>
      </c>
      <c r="L132" s="213" t="str">
        <f>+VLOOKUP(I132,Peligros_Aspectos!A:C,3,0)</f>
        <v>Fractura/Contusión/hematoma</v>
      </c>
      <c r="M132" s="215" t="s">
        <v>76</v>
      </c>
      <c r="N132" s="216">
        <v>4</v>
      </c>
      <c r="O132" s="217">
        <f t="shared" si="25"/>
        <v>18</v>
      </c>
      <c r="P132" s="228"/>
      <c r="Q132" s="228"/>
      <c r="R132" s="228"/>
      <c r="S132" s="228"/>
      <c r="T132" s="228"/>
      <c r="U132" s="216"/>
      <c r="V132" s="228" t="s">
        <v>1207</v>
      </c>
      <c r="W132" s="228"/>
      <c r="X132" s="218" t="s">
        <v>1192</v>
      </c>
      <c r="Y132" s="219">
        <v>0.05</v>
      </c>
      <c r="Z132" s="220">
        <f t="shared" si="26"/>
        <v>18</v>
      </c>
      <c r="AA132" s="221"/>
      <c r="AB132" s="220" cm="1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#REF!&lt;&gt;0),Z132,TRUE,"FALSO")</f>
        <v>21</v>
      </c>
      <c r="AC132" s="216"/>
      <c r="AD132" s="216"/>
      <c r="AE132" s="184"/>
      <c r="AF132" s="185"/>
      <c r="AG132" s="185"/>
      <c r="AO132" s="183"/>
      <c r="AQ132" s="183"/>
      <c r="AS132" s="183"/>
      <c r="AU132" s="183"/>
      <c r="AW132" s="183"/>
    </row>
    <row r="133" spans="1:49" ht="409.5">
      <c r="A133" s="308"/>
      <c r="B133" s="306"/>
      <c r="C133" s="304"/>
      <c r="D133" s="320"/>
      <c r="E133" s="313"/>
      <c r="F133" s="207" t="s">
        <v>1272</v>
      </c>
      <c r="G133" s="209" t="s">
        <v>1069</v>
      </c>
      <c r="H133" s="224" t="s">
        <v>132</v>
      </c>
      <c r="I133" s="225" t="s">
        <v>243</v>
      </c>
      <c r="J133" s="212" t="str">
        <f>+VLOOKUP(I133,Peligros_Aspectos!A:D,4,0)</f>
        <v>SIGNIFICATIVO</v>
      </c>
      <c r="K133" s="213" t="str">
        <f>+VLOOKUP(I133,Peligros_Aspectos!A:D,2,0)</f>
        <v>Cambio en la calidad de cursos de agua y suelo</v>
      </c>
      <c r="L133" s="213" t="str">
        <f>+VLOOKUP(I133,Peligros_Aspectos!A:C,3,0)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3" s="215" t="s">
        <v>76</v>
      </c>
      <c r="N133" s="216">
        <v>3</v>
      </c>
      <c r="O133" s="217">
        <f t="shared" si="25"/>
        <v>13</v>
      </c>
      <c r="P133" s="213"/>
      <c r="Q133" s="213"/>
      <c r="R133" s="213"/>
      <c r="S133" s="213"/>
      <c r="T133" s="227"/>
      <c r="U133" s="212"/>
      <c r="V133" s="213" t="s">
        <v>1164</v>
      </c>
      <c r="W133" s="213"/>
      <c r="X133" s="218" t="s">
        <v>1192</v>
      </c>
      <c r="Y133" s="219">
        <v>0.05</v>
      </c>
      <c r="Z133" s="220">
        <f t="shared" si="26"/>
        <v>13</v>
      </c>
      <c r="AA133" s="221"/>
      <c r="AB133" s="220" cm="1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#REF!&lt;&gt;0),Z133,TRUE,"FALSO")</f>
        <v>17</v>
      </c>
      <c r="AC133" s="216"/>
      <c r="AD133" s="216"/>
      <c r="AE133" s="184"/>
      <c r="AF133" s="185"/>
      <c r="AG133" s="185"/>
      <c r="AO133" s="183"/>
      <c r="AQ133" s="183"/>
      <c r="AS133" s="183"/>
      <c r="AU133" s="183"/>
      <c r="AW133" s="183"/>
    </row>
    <row r="134" spans="1:49" ht="372">
      <c r="A134" s="308"/>
      <c r="B134" s="306"/>
      <c r="C134" s="304"/>
      <c r="D134" s="320"/>
      <c r="E134" s="314"/>
      <c r="F134" s="207" t="s">
        <v>1272</v>
      </c>
      <c r="G134" s="209" t="s">
        <v>85</v>
      </c>
      <c r="H134" s="222" t="s">
        <v>82</v>
      </c>
      <c r="I134" s="211" t="s">
        <v>88</v>
      </c>
      <c r="J134" s="212">
        <f>+VLOOKUP(I134,Peligros_Aspectos!A:D,4,0)</f>
        <v>0</v>
      </c>
      <c r="K134" s="213" t="str">
        <f>+VLOOKUP(I134,Peligros_Aspectos!A:D,2,0)</f>
        <v>Movimientos repetitivos  prolongados</v>
      </c>
      <c r="L134" s="213" t="str">
        <f>+VLOOKUP(I134,Peligros_Aspectos!A:C,3,0)</f>
        <v>Lesiones osteoarticulares, lumbalgia, escoliosis, golpes y contusiones</v>
      </c>
      <c r="M134" s="215" t="s">
        <v>76</v>
      </c>
      <c r="N134" s="216">
        <v>3</v>
      </c>
      <c r="O134" s="217">
        <f t="shared" ref="O134:O139" si="29">IF(CONCATENATE(N134,M134)="1A",1,IF(CONCATENATE(N134,M134)="1B",2,IF(CONCATENATE(N134,M134)="2A",3,IF(CONCATENATE(N134,M134)="1C",4,IF(CONCATENATE(N134,M134)="2B",5,IF(CONCATENATE(N134,M134)="3A",6,IF(CONCATENATE(N134,M134)="1D",7,IF(CONCATENATE(N134,M134)="2C",8,IF(CONCATENATE(N134,M134)="3B",9,IF(CONCATENATE(N134,M134)="4A",10,IF(CONCATENATE(N134,M134)="1E",11,IF(CONCATENATE(N134,M134)="2D",12,IF(CONCATENATE(N134,M134)="3C",13,IF(CONCATENATE(N134,M134)="4B",14,IF(CONCATENATE(N134,M134)="5A",15,IF(CONCATENATE(N134,M134)="2E",16,IF(CONCATENATE(N134,M134)="3D",17,IF(CONCATENATE(N134,M134)="4C",18,IF(CONCATENATE(N134,M134)="5B",19,IF(CONCATENATE(N134,M134)="3E",20,IF(CONCATENATE(N134,M134)="4D",21,IF(CONCATENATE(N134,M134)="5C",22,IF(CONCATENATE(N134,M134)="4E",23,IF(CONCATENATE(N134,M134)="5D",24,IF(CONCATENATE(N134,M134)="5E",25,"")))))))))))))))))))))))))</f>
        <v>13</v>
      </c>
      <c r="P134" s="228"/>
      <c r="Q134" s="228"/>
      <c r="R134" s="228"/>
      <c r="S134" s="228"/>
      <c r="T134" s="227"/>
      <c r="U134" s="212"/>
      <c r="V134" s="213" t="s">
        <v>1140</v>
      </c>
      <c r="W134" s="213"/>
      <c r="X134" s="218" t="s">
        <v>1192</v>
      </c>
      <c r="Y134" s="219">
        <v>0.05</v>
      </c>
      <c r="Z134" s="220">
        <f t="shared" ref="Z134:Z139" si="30">O134</f>
        <v>13</v>
      </c>
      <c r="AA134" s="221"/>
      <c r="AB134" s="220" cm="1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#REF!&lt;&gt;0),Z134,TRUE,"FALSO")</f>
        <v>17</v>
      </c>
      <c r="AC134" s="216"/>
      <c r="AD134" s="216"/>
      <c r="AE134" s="184"/>
      <c r="AF134" s="185"/>
      <c r="AG134" s="185"/>
      <c r="AO134" s="183"/>
      <c r="AQ134" s="183"/>
      <c r="AS134" s="183"/>
      <c r="AU134" s="183"/>
      <c r="AW134" s="183"/>
    </row>
    <row r="135" spans="1:49" ht="372">
      <c r="A135" s="308"/>
      <c r="B135" s="306"/>
      <c r="C135" s="304"/>
      <c r="D135" s="320"/>
      <c r="E135" s="315" t="s">
        <v>1114</v>
      </c>
      <c r="F135" s="207" t="s">
        <v>1272</v>
      </c>
      <c r="G135" s="209" t="s">
        <v>85</v>
      </c>
      <c r="H135" s="210" t="s">
        <v>82</v>
      </c>
      <c r="I135" s="211" t="s">
        <v>318</v>
      </c>
      <c r="J135" s="212">
        <f>+VLOOKUP(I135,Peligros_Aspectos!A:D,4,0)</f>
        <v>0</v>
      </c>
      <c r="K135" s="213" t="str">
        <f>+VLOOKUP(I135,Peligros_Aspectos!A:D,2,0)</f>
        <v>Contacto con sustancias quimicas</v>
      </c>
      <c r="L135" s="213" t="str">
        <f>+VLOOKUP(I135,Peligros_Aspectos!A:C,3,0)</f>
        <v>Dermatitis, Quemadura Química, queratitis, intoxicación</v>
      </c>
      <c r="M135" s="215" t="s">
        <v>76</v>
      </c>
      <c r="N135" s="216">
        <v>4</v>
      </c>
      <c r="O135" s="217">
        <f t="shared" si="29"/>
        <v>18</v>
      </c>
      <c r="P135" s="213"/>
      <c r="Q135" s="213"/>
      <c r="R135" s="213"/>
      <c r="S135" s="213"/>
      <c r="T135" s="227"/>
      <c r="U135" s="212"/>
      <c r="V135" s="213" t="s">
        <v>1202</v>
      </c>
      <c r="W135" s="213"/>
      <c r="X135" s="218" t="s">
        <v>1192</v>
      </c>
      <c r="Y135" s="219">
        <v>0.05</v>
      </c>
      <c r="Z135" s="220">
        <f t="shared" si="30"/>
        <v>18</v>
      </c>
      <c r="AA135" s="221"/>
      <c r="AB135" s="220" cm="1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#REF!&lt;&gt;0),Z135,TRUE,"FALSO")</f>
        <v>21</v>
      </c>
      <c r="AC135" s="216"/>
      <c r="AD135" s="216"/>
      <c r="AE135" s="184"/>
      <c r="AF135" s="185"/>
      <c r="AG135" s="185"/>
      <c r="AO135" s="183"/>
      <c r="AQ135" s="183"/>
      <c r="AS135" s="183"/>
      <c r="AU135" s="183"/>
      <c r="AW135" s="183"/>
    </row>
    <row r="136" spans="1:49" ht="248">
      <c r="A136" s="308"/>
      <c r="B136" s="306"/>
      <c r="C136" s="304"/>
      <c r="D136" s="320"/>
      <c r="E136" s="313"/>
      <c r="F136" s="207" t="s">
        <v>1272</v>
      </c>
      <c r="G136" s="209" t="s">
        <v>85</v>
      </c>
      <c r="H136" s="210" t="s">
        <v>74</v>
      </c>
      <c r="I136" s="211" t="s">
        <v>546</v>
      </c>
      <c r="J136" s="212">
        <f>+VLOOKUP(I136,Peligros_Aspectos!A:D,4,0)</f>
        <v>0</v>
      </c>
      <c r="K136" s="213" t="str">
        <f>+VLOOKUP(I136,Peligros_Aspectos!A:D,2,0)</f>
        <v>Exposición y/o Contacto con</v>
      </c>
      <c r="L136" s="213" t="str">
        <f>+VLOOKUP(I136,Peligros_Aspectos!A:C,3,0)</f>
        <v>Lesiones al ojo, golpes</v>
      </c>
      <c r="M136" s="215" t="s">
        <v>76</v>
      </c>
      <c r="N136" s="216">
        <v>4</v>
      </c>
      <c r="O136" s="217">
        <f t="shared" si="29"/>
        <v>18</v>
      </c>
      <c r="P136" s="213"/>
      <c r="Q136" s="213"/>
      <c r="R136" s="213"/>
      <c r="S136" s="213"/>
      <c r="T136" s="227"/>
      <c r="U136" s="212"/>
      <c r="V136" s="213" t="s">
        <v>1202</v>
      </c>
      <c r="W136" s="213"/>
      <c r="X136" s="218" t="s">
        <v>1218</v>
      </c>
      <c r="Y136" s="219">
        <v>0.05</v>
      </c>
      <c r="Z136" s="220">
        <f t="shared" si="30"/>
        <v>18</v>
      </c>
      <c r="AA136" s="221"/>
      <c r="AB136" s="220" cm="1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#REF!&lt;&gt;0),Z136,TRUE,"FALSO")</f>
        <v>21</v>
      </c>
      <c r="AC136" s="216"/>
      <c r="AD136" s="216"/>
      <c r="AE136" s="184"/>
      <c r="AF136" s="185"/>
      <c r="AG136" s="185"/>
      <c r="AO136" s="183"/>
      <c r="AQ136" s="183"/>
      <c r="AS136" s="183"/>
      <c r="AU136" s="183"/>
      <c r="AW136" s="183"/>
    </row>
    <row r="137" spans="1:49" ht="372">
      <c r="A137" s="308"/>
      <c r="B137" s="306"/>
      <c r="C137" s="304"/>
      <c r="D137" s="320"/>
      <c r="E137" s="313"/>
      <c r="F137" s="207" t="s">
        <v>1272</v>
      </c>
      <c r="G137" s="209" t="s">
        <v>1069</v>
      </c>
      <c r="H137" s="210" t="s">
        <v>132</v>
      </c>
      <c r="I137" s="211" t="s">
        <v>211</v>
      </c>
      <c r="J137" s="212" t="str">
        <f>+VLOOKUP(I137,Peligros_Aspectos!A:D,4,0)</f>
        <v>SIGNIFICATIVO</v>
      </c>
      <c r="K137" s="213" t="str">
        <f>+VLOOKUP(I137,Peligros_Aspectos!A:D,2,0)</f>
        <v>Cambio en la calidad de suelo, cursos de agua, aire y paisaje</v>
      </c>
      <c r="L137" s="213" t="str">
        <f>+VLOOKUP(I137,Peligros_Aspectos!A:C,3,0)</f>
        <v>Afectación de flora y/o cultivos, Cambio en la composición del suelo y/o agua, 
Afectación de microfauna del suelo</v>
      </c>
      <c r="M137" s="215" t="s">
        <v>76</v>
      </c>
      <c r="N137" s="216">
        <v>3</v>
      </c>
      <c r="O137" s="217">
        <f t="shared" si="29"/>
        <v>13</v>
      </c>
      <c r="P137" s="213"/>
      <c r="Q137" s="213"/>
      <c r="R137" s="213"/>
      <c r="S137" s="213"/>
      <c r="T137" s="227"/>
      <c r="U137" s="212"/>
      <c r="V137" s="213" t="s">
        <v>1131</v>
      </c>
      <c r="W137" s="213"/>
      <c r="X137" s="218" t="s">
        <v>1192</v>
      </c>
      <c r="Y137" s="219">
        <v>0.05</v>
      </c>
      <c r="Z137" s="220">
        <f t="shared" si="30"/>
        <v>13</v>
      </c>
      <c r="AA137" s="221"/>
      <c r="AB137" s="220" cm="1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#REF!&lt;&gt;0),Z137,TRUE,"FALSO")</f>
        <v>17</v>
      </c>
      <c r="AC137" s="216"/>
      <c r="AD137" s="216"/>
      <c r="AE137" s="184"/>
      <c r="AF137" s="185"/>
      <c r="AG137" s="185"/>
      <c r="AO137" s="183"/>
      <c r="AQ137" s="183"/>
      <c r="AS137" s="183"/>
      <c r="AU137" s="183"/>
      <c r="AW137" s="183"/>
    </row>
    <row r="138" spans="1:49" ht="372">
      <c r="A138" s="308"/>
      <c r="B138" s="306"/>
      <c r="C138" s="304"/>
      <c r="D138" s="320"/>
      <c r="E138" s="313"/>
      <c r="F138" s="207" t="s">
        <v>1272</v>
      </c>
      <c r="G138" s="209" t="s">
        <v>85</v>
      </c>
      <c r="H138" s="222" t="s">
        <v>74</v>
      </c>
      <c r="I138" s="211" t="s">
        <v>93</v>
      </c>
      <c r="J138" s="212">
        <f>+VLOOKUP(I138,Peligros_Aspectos!A:D,4,0)</f>
        <v>0</v>
      </c>
      <c r="K138" s="213" t="str">
        <f>+VLOOKUP(I138,Peligros_Aspectos!A:D,2,0)</f>
        <v>Golpeado por / contra</v>
      </c>
      <c r="L138" s="213" t="str">
        <f>+VLOOKUP(I138,Peligros_Aspectos!A:C,3,0)</f>
        <v>Fractura/Contusión/hematoma</v>
      </c>
      <c r="M138" s="215" t="s">
        <v>76</v>
      </c>
      <c r="N138" s="216">
        <v>4</v>
      </c>
      <c r="O138" s="217">
        <f t="shared" si="29"/>
        <v>18</v>
      </c>
      <c r="P138" s="228"/>
      <c r="Q138" s="228"/>
      <c r="R138" s="228"/>
      <c r="S138" s="228"/>
      <c r="T138" s="228"/>
      <c r="U138" s="216"/>
      <c r="V138" s="228" t="s">
        <v>1240</v>
      </c>
      <c r="W138" s="228"/>
      <c r="X138" s="218" t="s">
        <v>1192</v>
      </c>
      <c r="Y138" s="219">
        <v>0.05</v>
      </c>
      <c r="Z138" s="220">
        <f t="shared" si="30"/>
        <v>18</v>
      </c>
      <c r="AA138" s="221"/>
      <c r="AB138" s="220" cm="1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#REF!&lt;&gt;0),Z138,TRUE,"FALSO")</f>
        <v>21</v>
      </c>
      <c r="AC138" s="216"/>
      <c r="AD138" s="216"/>
      <c r="AE138" s="184"/>
      <c r="AF138" s="185"/>
      <c r="AG138" s="185"/>
      <c r="AO138" s="183"/>
      <c r="AQ138" s="183"/>
      <c r="AS138" s="183"/>
      <c r="AU138" s="183"/>
      <c r="AW138" s="183"/>
    </row>
    <row r="139" spans="1:49" ht="409.5">
      <c r="A139" s="308"/>
      <c r="B139" s="306"/>
      <c r="C139" s="304"/>
      <c r="D139" s="320"/>
      <c r="E139" s="313"/>
      <c r="F139" s="207" t="s">
        <v>1272</v>
      </c>
      <c r="G139" s="209" t="s">
        <v>1069</v>
      </c>
      <c r="H139" s="224" t="s">
        <v>132</v>
      </c>
      <c r="I139" s="225" t="s">
        <v>243</v>
      </c>
      <c r="J139" s="212" t="str">
        <f>+VLOOKUP(I139,Peligros_Aspectos!A:D,4,0)</f>
        <v>SIGNIFICATIVO</v>
      </c>
      <c r="K139" s="213" t="str">
        <f>+VLOOKUP(I139,Peligros_Aspectos!A:D,2,0)</f>
        <v>Cambio en la calidad de cursos de agua y suelo</v>
      </c>
      <c r="L139" s="213" t="str">
        <f>+VLOOKUP(I139,Peligros_Aspectos!A:C,3,0)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9" s="215" t="s">
        <v>76</v>
      </c>
      <c r="N139" s="216">
        <v>3</v>
      </c>
      <c r="O139" s="217">
        <f t="shared" si="29"/>
        <v>13</v>
      </c>
      <c r="P139" s="213"/>
      <c r="Q139" s="213"/>
      <c r="R139" s="213"/>
      <c r="S139" s="213"/>
      <c r="T139" s="227"/>
      <c r="U139" s="212"/>
      <c r="V139" s="213" t="s">
        <v>1164</v>
      </c>
      <c r="W139" s="213"/>
      <c r="X139" s="218" t="s">
        <v>1192</v>
      </c>
      <c r="Y139" s="219">
        <v>0.05</v>
      </c>
      <c r="Z139" s="220">
        <f t="shared" si="30"/>
        <v>13</v>
      </c>
      <c r="AA139" s="221"/>
      <c r="AB139" s="220" cm="1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#REF!&lt;&gt;0),Z139,TRUE,"FALSO")</f>
        <v>17</v>
      </c>
      <c r="AC139" s="216"/>
      <c r="AD139" s="216"/>
      <c r="AE139" s="184"/>
      <c r="AF139" s="185"/>
      <c r="AG139" s="185"/>
      <c r="AO139" s="183"/>
      <c r="AQ139" s="183"/>
      <c r="AS139" s="183"/>
      <c r="AU139" s="183"/>
      <c r="AW139" s="183"/>
    </row>
    <row r="140" spans="1:49" ht="372">
      <c r="A140" s="308"/>
      <c r="B140" s="306"/>
      <c r="C140" s="304"/>
      <c r="D140" s="320"/>
      <c r="E140" s="314"/>
      <c r="F140" s="207" t="s">
        <v>1272</v>
      </c>
      <c r="G140" s="209" t="s">
        <v>85</v>
      </c>
      <c r="H140" s="222" t="s">
        <v>82</v>
      </c>
      <c r="I140" s="211" t="s">
        <v>88</v>
      </c>
      <c r="J140" s="212">
        <f>+VLOOKUP(I140,Peligros_Aspectos!A:D,4,0)</f>
        <v>0</v>
      </c>
      <c r="K140" s="213" t="str">
        <f>+VLOOKUP(I140,Peligros_Aspectos!A:D,2,0)</f>
        <v>Movimientos repetitivos  prolongados</v>
      </c>
      <c r="L140" s="213" t="str">
        <f>+VLOOKUP(I140,Peligros_Aspectos!A:C,3,0)</f>
        <v>Lesiones osteoarticulares, lumbalgia, escoliosis, golpes y contusiones</v>
      </c>
      <c r="M140" s="215" t="s">
        <v>76</v>
      </c>
      <c r="N140" s="216">
        <v>3</v>
      </c>
      <c r="O140" s="217">
        <f t="shared" ref="O140:O145" si="31">IF(CONCATENATE(N140,M140)="1A",1,IF(CONCATENATE(N140,M140)="1B",2,IF(CONCATENATE(N140,M140)="2A",3,IF(CONCATENATE(N140,M140)="1C",4,IF(CONCATENATE(N140,M140)="2B",5,IF(CONCATENATE(N140,M140)="3A",6,IF(CONCATENATE(N140,M140)="1D",7,IF(CONCATENATE(N140,M140)="2C",8,IF(CONCATENATE(N140,M140)="3B",9,IF(CONCATENATE(N140,M140)="4A",10,IF(CONCATENATE(N140,M140)="1E",11,IF(CONCATENATE(N140,M140)="2D",12,IF(CONCATENATE(N140,M140)="3C",13,IF(CONCATENATE(N140,M140)="4B",14,IF(CONCATENATE(N140,M140)="5A",15,IF(CONCATENATE(N140,M140)="2E",16,IF(CONCATENATE(N140,M140)="3D",17,IF(CONCATENATE(N140,M140)="4C",18,IF(CONCATENATE(N140,M140)="5B",19,IF(CONCATENATE(N140,M140)="3E",20,IF(CONCATENATE(N140,M140)="4D",21,IF(CONCATENATE(N140,M140)="5C",22,IF(CONCATENATE(N140,M140)="4E",23,IF(CONCATENATE(N140,M140)="5D",24,IF(CONCATENATE(N140,M140)="5E",25,"")))))))))))))))))))))))))</f>
        <v>13</v>
      </c>
      <c r="P140" s="228"/>
      <c r="Q140" s="228"/>
      <c r="R140" s="228"/>
      <c r="S140" s="228"/>
      <c r="T140" s="227"/>
      <c r="U140" s="212"/>
      <c r="V140" s="213" t="s">
        <v>1140</v>
      </c>
      <c r="W140" s="213"/>
      <c r="X140" s="218" t="s">
        <v>1192</v>
      </c>
      <c r="Y140" s="219">
        <v>0.05</v>
      </c>
      <c r="Z140" s="220">
        <f t="shared" ref="Z140:Z145" si="32">O140</f>
        <v>13</v>
      </c>
      <c r="AA140" s="221"/>
      <c r="AB140" s="220" cm="1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#REF!&lt;&gt;0),Z140,TRUE,"FALSO")</f>
        <v>17</v>
      </c>
      <c r="AC140" s="216"/>
      <c r="AD140" s="216"/>
      <c r="AE140" s="184"/>
      <c r="AF140" s="185"/>
      <c r="AG140" s="185"/>
      <c r="AO140" s="183"/>
      <c r="AQ140" s="183"/>
      <c r="AS140" s="183"/>
      <c r="AU140" s="183"/>
      <c r="AW140" s="183"/>
    </row>
    <row r="141" spans="1:49" ht="372">
      <c r="A141" s="308"/>
      <c r="B141" s="306"/>
      <c r="C141" s="304"/>
      <c r="D141" s="320"/>
      <c r="E141" s="315" t="s">
        <v>1115</v>
      </c>
      <c r="F141" s="207" t="s">
        <v>1272</v>
      </c>
      <c r="G141" s="209" t="s">
        <v>85</v>
      </c>
      <c r="H141" s="210" t="s">
        <v>82</v>
      </c>
      <c r="I141" s="211" t="s">
        <v>318</v>
      </c>
      <c r="J141" s="212">
        <f>+VLOOKUP(I141,Peligros_Aspectos!A:D,4,0)</f>
        <v>0</v>
      </c>
      <c r="K141" s="213" t="str">
        <f>+VLOOKUP(I141,Peligros_Aspectos!A:D,2,0)</f>
        <v>Contacto con sustancias quimicas</v>
      </c>
      <c r="L141" s="213" t="str">
        <f>+VLOOKUP(I141,Peligros_Aspectos!A:C,3,0)</f>
        <v>Dermatitis, Quemadura Química, queratitis, intoxicación</v>
      </c>
      <c r="M141" s="215" t="s">
        <v>76</v>
      </c>
      <c r="N141" s="216">
        <v>4</v>
      </c>
      <c r="O141" s="217">
        <f t="shared" si="31"/>
        <v>18</v>
      </c>
      <c r="P141" s="213"/>
      <c r="Q141" s="213"/>
      <c r="R141" s="213"/>
      <c r="S141" s="213"/>
      <c r="T141" s="227"/>
      <c r="U141" s="212"/>
      <c r="V141" s="213" t="s">
        <v>1202</v>
      </c>
      <c r="W141" s="213"/>
      <c r="X141" s="218" t="s">
        <v>1192</v>
      </c>
      <c r="Y141" s="219">
        <v>0.05</v>
      </c>
      <c r="Z141" s="220">
        <f t="shared" si="32"/>
        <v>18</v>
      </c>
      <c r="AA141" s="221"/>
      <c r="AB141" s="220" cm="1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#REF!&lt;&gt;0),Z141,TRUE,"FALSO")</f>
        <v>21</v>
      </c>
      <c r="AC141" s="216"/>
      <c r="AD141" s="216"/>
      <c r="AE141" s="184"/>
      <c r="AF141" s="185"/>
      <c r="AG141" s="185"/>
      <c r="AO141" s="183"/>
      <c r="AQ141" s="183"/>
      <c r="AS141" s="183"/>
      <c r="AU141" s="183"/>
      <c r="AW141" s="183"/>
    </row>
    <row r="142" spans="1:49" ht="248">
      <c r="A142" s="308"/>
      <c r="B142" s="306"/>
      <c r="C142" s="304"/>
      <c r="D142" s="320"/>
      <c r="E142" s="313"/>
      <c r="F142" s="207" t="s">
        <v>1272</v>
      </c>
      <c r="G142" s="209" t="s">
        <v>85</v>
      </c>
      <c r="H142" s="210" t="s">
        <v>74</v>
      </c>
      <c r="I142" s="211" t="s">
        <v>546</v>
      </c>
      <c r="J142" s="212">
        <f>+VLOOKUP(I142,Peligros_Aspectos!A:D,4,0)</f>
        <v>0</v>
      </c>
      <c r="K142" s="213" t="str">
        <f>+VLOOKUP(I142,Peligros_Aspectos!A:D,2,0)</f>
        <v>Exposición y/o Contacto con</v>
      </c>
      <c r="L142" s="213" t="str">
        <f>+VLOOKUP(I142,Peligros_Aspectos!A:C,3,0)</f>
        <v>Lesiones al ojo, golpes</v>
      </c>
      <c r="M142" s="215" t="s">
        <v>76</v>
      </c>
      <c r="N142" s="216">
        <v>4</v>
      </c>
      <c r="O142" s="217">
        <f t="shared" si="31"/>
        <v>18</v>
      </c>
      <c r="P142" s="213"/>
      <c r="Q142" s="213"/>
      <c r="R142" s="213"/>
      <c r="S142" s="213"/>
      <c r="T142" s="227"/>
      <c r="U142" s="212"/>
      <c r="V142" s="213" t="s">
        <v>1213</v>
      </c>
      <c r="W142" s="213"/>
      <c r="X142" s="218" t="s">
        <v>1218</v>
      </c>
      <c r="Y142" s="219">
        <v>0.05</v>
      </c>
      <c r="Z142" s="220">
        <f t="shared" si="32"/>
        <v>18</v>
      </c>
      <c r="AA142" s="221"/>
      <c r="AB142" s="220" cm="1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#REF!&lt;&gt;0),Z142,TRUE,"FALSO")</f>
        <v>21</v>
      </c>
      <c r="AC142" s="216"/>
      <c r="AD142" s="216"/>
      <c r="AE142" s="184"/>
      <c r="AF142" s="185"/>
      <c r="AG142" s="185"/>
      <c r="AO142" s="183"/>
      <c r="AQ142" s="183"/>
      <c r="AS142" s="183"/>
      <c r="AU142" s="183"/>
      <c r="AW142" s="183"/>
    </row>
    <row r="143" spans="1:49" ht="372">
      <c r="A143" s="308"/>
      <c r="B143" s="306"/>
      <c r="C143" s="304"/>
      <c r="D143" s="320"/>
      <c r="E143" s="313"/>
      <c r="F143" s="207" t="s">
        <v>1272</v>
      </c>
      <c r="G143" s="209" t="s">
        <v>85</v>
      </c>
      <c r="H143" s="210" t="s">
        <v>132</v>
      </c>
      <c r="I143" s="211" t="s">
        <v>211</v>
      </c>
      <c r="J143" s="212" t="str">
        <f>+VLOOKUP(I143,Peligros_Aspectos!A:D,4,0)</f>
        <v>SIGNIFICATIVO</v>
      </c>
      <c r="K143" s="213" t="str">
        <f>+VLOOKUP(I143,Peligros_Aspectos!A:D,2,0)</f>
        <v>Cambio en la calidad de suelo, cursos de agua, aire y paisaje</v>
      </c>
      <c r="L143" s="213" t="str">
        <f>+VLOOKUP(I143,Peligros_Aspectos!A:C,3,0)</f>
        <v>Afectación de flora y/o cultivos, Cambio en la composición del suelo y/o agua, 
Afectación de microfauna del suelo</v>
      </c>
      <c r="M143" s="215" t="s">
        <v>76</v>
      </c>
      <c r="N143" s="216">
        <v>3</v>
      </c>
      <c r="O143" s="217">
        <f t="shared" si="31"/>
        <v>13</v>
      </c>
      <c r="P143" s="213"/>
      <c r="Q143" s="213"/>
      <c r="R143" s="213"/>
      <c r="S143" s="213"/>
      <c r="T143" s="227"/>
      <c r="U143" s="212"/>
      <c r="V143" s="213" t="s">
        <v>1131</v>
      </c>
      <c r="W143" s="213"/>
      <c r="X143" s="218" t="s">
        <v>1192</v>
      </c>
      <c r="Y143" s="219">
        <v>0.05</v>
      </c>
      <c r="Z143" s="220">
        <f t="shared" si="32"/>
        <v>13</v>
      </c>
      <c r="AA143" s="221"/>
      <c r="AB143" s="220" cm="1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#REF!&lt;&gt;0),Z143,TRUE,"FALSO")</f>
        <v>17</v>
      </c>
      <c r="AC143" s="216"/>
      <c r="AD143" s="216"/>
      <c r="AE143" s="184"/>
      <c r="AF143" s="185"/>
      <c r="AG143" s="185"/>
      <c r="AO143" s="183"/>
      <c r="AQ143" s="183"/>
      <c r="AS143" s="183"/>
      <c r="AU143" s="183"/>
      <c r="AW143" s="183"/>
    </row>
    <row r="144" spans="1:49" ht="372">
      <c r="A144" s="308"/>
      <c r="B144" s="306"/>
      <c r="C144" s="304"/>
      <c r="D144" s="320"/>
      <c r="E144" s="313"/>
      <c r="F144" s="207" t="s">
        <v>1272</v>
      </c>
      <c r="G144" s="209" t="s">
        <v>85</v>
      </c>
      <c r="H144" s="222" t="s">
        <v>74</v>
      </c>
      <c r="I144" s="211" t="s">
        <v>93</v>
      </c>
      <c r="J144" s="212">
        <f>+VLOOKUP(I144,Peligros_Aspectos!A:D,4,0)</f>
        <v>0</v>
      </c>
      <c r="K144" s="213" t="str">
        <f>+VLOOKUP(I144,Peligros_Aspectos!A:D,2,0)</f>
        <v>Golpeado por / contra</v>
      </c>
      <c r="L144" s="213" t="str">
        <f>+VLOOKUP(I144,Peligros_Aspectos!A:C,3,0)</f>
        <v>Fractura/Contusión/hematoma</v>
      </c>
      <c r="M144" s="215" t="s">
        <v>76</v>
      </c>
      <c r="N144" s="216">
        <v>4</v>
      </c>
      <c r="O144" s="217">
        <f t="shared" si="31"/>
        <v>18</v>
      </c>
      <c r="P144" s="228"/>
      <c r="Q144" s="228"/>
      <c r="R144" s="228"/>
      <c r="S144" s="228"/>
      <c r="T144" s="228"/>
      <c r="U144" s="216"/>
      <c r="V144" s="228" t="s">
        <v>1240</v>
      </c>
      <c r="W144" s="228"/>
      <c r="X144" s="218" t="s">
        <v>1192</v>
      </c>
      <c r="Y144" s="219">
        <v>0.05</v>
      </c>
      <c r="Z144" s="220">
        <f t="shared" si="32"/>
        <v>18</v>
      </c>
      <c r="AA144" s="221"/>
      <c r="AB144" s="220" cm="1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#REF!&lt;&gt;0),Z144,TRUE,"FALSO")</f>
        <v>21</v>
      </c>
      <c r="AC144" s="216"/>
      <c r="AD144" s="216"/>
      <c r="AE144" s="184"/>
      <c r="AF144" s="185"/>
      <c r="AG144" s="185"/>
      <c r="AO144" s="183"/>
      <c r="AQ144" s="183"/>
      <c r="AS144" s="183"/>
      <c r="AU144" s="183"/>
      <c r="AW144" s="183"/>
    </row>
    <row r="145" spans="1:49" ht="409.5">
      <c r="A145" s="308"/>
      <c r="B145" s="306"/>
      <c r="C145" s="304"/>
      <c r="D145" s="320"/>
      <c r="E145" s="313"/>
      <c r="F145" s="207" t="s">
        <v>1272</v>
      </c>
      <c r="G145" s="209" t="s">
        <v>85</v>
      </c>
      <c r="H145" s="224" t="s">
        <v>132</v>
      </c>
      <c r="I145" s="225" t="s">
        <v>243</v>
      </c>
      <c r="J145" s="212" t="str">
        <f>+VLOOKUP(I145,Peligros_Aspectos!A:D,4,0)</f>
        <v>SIGNIFICATIVO</v>
      </c>
      <c r="K145" s="213" t="str">
        <f>+VLOOKUP(I145,Peligros_Aspectos!A:D,2,0)</f>
        <v>Cambio en la calidad de cursos de agua y suelo</v>
      </c>
      <c r="L145" s="213" t="str">
        <f>+VLOOKUP(I145,Peligros_Aspectos!A:C,3,0)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45" s="215" t="s">
        <v>76</v>
      </c>
      <c r="N145" s="216">
        <v>3</v>
      </c>
      <c r="O145" s="217">
        <f t="shared" si="31"/>
        <v>13</v>
      </c>
      <c r="P145" s="213"/>
      <c r="Q145" s="213"/>
      <c r="R145" s="213"/>
      <c r="S145" s="213"/>
      <c r="T145" s="227"/>
      <c r="U145" s="212"/>
      <c r="V145" s="213" t="s">
        <v>1164</v>
      </c>
      <c r="W145" s="213"/>
      <c r="X145" s="218" t="s">
        <v>1192</v>
      </c>
      <c r="Y145" s="219">
        <v>0.05</v>
      </c>
      <c r="Z145" s="220">
        <f t="shared" si="32"/>
        <v>13</v>
      </c>
      <c r="AA145" s="221"/>
      <c r="AB145" s="220" cm="1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#REF!&lt;&gt;0),Z145,TRUE,"FALSO")</f>
        <v>17</v>
      </c>
      <c r="AC145" s="216"/>
      <c r="AD145" s="216"/>
      <c r="AE145" s="184"/>
      <c r="AF145" s="185"/>
      <c r="AG145" s="185"/>
      <c r="AO145" s="183"/>
      <c r="AQ145" s="183"/>
      <c r="AS145" s="183"/>
      <c r="AU145" s="183"/>
      <c r="AW145" s="183"/>
    </row>
    <row r="146" spans="1:49" ht="372">
      <c r="A146" s="308"/>
      <c r="B146" s="306"/>
      <c r="C146" s="304"/>
      <c r="D146" s="320"/>
      <c r="E146" s="314"/>
      <c r="F146" s="207" t="s">
        <v>1272</v>
      </c>
      <c r="G146" s="209" t="s">
        <v>85</v>
      </c>
      <c r="H146" s="222" t="s">
        <v>82</v>
      </c>
      <c r="I146" s="211" t="s">
        <v>88</v>
      </c>
      <c r="J146" s="212">
        <f>+VLOOKUP(I146,Peligros_Aspectos!A:D,4,0)</f>
        <v>0</v>
      </c>
      <c r="K146" s="213" t="str">
        <f>+VLOOKUP(I146,Peligros_Aspectos!A:D,2,0)</f>
        <v>Movimientos repetitivos  prolongados</v>
      </c>
      <c r="L146" s="213" t="str">
        <f>+VLOOKUP(I146,Peligros_Aspectos!A:C,3,0)</f>
        <v>Lesiones osteoarticulares, lumbalgia, escoliosis, golpes y contusiones</v>
      </c>
      <c r="M146" s="215" t="s">
        <v>76</v>
      </c>
      <c r="N146" s="216">
        <v>3</v>
      </c>
      <c r="O146" s="217">
        <f t="shared" ref="O146:O149" si="33">IF(CONCATENATE(N146,M146)="1A",1,IF(CONCATENATE(N146,M146)="1B",2,IF(CONCATENATE(N146,M146)="2A",3,IF(CONCATENATE(N146,M146)="1C",4,IF(CONCATENATE(N146,M146)="2B",5,IF(CONCATENATE(N146,M146)="3A",6,IF(CONCATENATE(N146,M146)="1D",7,IF(CONCATENATE(N146,M146)="2C",8,IF(CONCATENATE(N146,M146)="3B",9,IF(CONCATENATE(N146,M146)="4A",10,IF(CONCATENATE(N146,M146)="1E",11,IF(CONCATENATE(N146,M146)="2D",12,IF(CONCATENATE(N146,M146)="3C",13,IF(CONCATENATE(N146,M146)="4B",14,IF(CONCATENATE(N146,M146)="5A",15,IF(CONCATENATE(N146,M146)="2E",16,IF(CONCATENATE(N146,M146)="3D",17,IF(CONCATENATE(N146,M146)="4C",18,IF(CONCATENATE(N146,M146)="5B",19,IF(CONCATENATE(N146,M146)="3E",20,IF(CONCATENATE(N146,M146)="4D",21,IF(CONCATENATE(N146,M146)="5C",22,IF(CONCATENATE(N146,M146)="4E",23,IF(CONCATENATE(N146,M146)="5D",24,IF(CONCATENATE(N146,M146)="5E",25,"")))))))))))))))))))))))))</f>
        <v>13</v>
      </c>
      <c r="P146" s="228"/>
      <c r="Q146" s="228"/>
      <c r="R146" s="228"/>
      <c r="S146" s="228"/>
      <c r="T146" s="227"/>
      <c r="U146" s="212"/>
      <c r="V146" s="213" t="s">
        <v>1140</v>
      </c>
      <c r="W146" s="213"/>
      <c r="X146" s="218" t="s">
        <v>1192</v>
      </c>
      <c r="Y146" s="219">
        <v>0.05</v>
      </c>
      <c r="Z146" s="220">
        <f t="shared" ref="Z146:Z149" si="34">O146</f>
        <v>13</v>
      </c>
      <c r="AA146" s="221"/>
      <c r="AB146" s="220" cm="1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#REF!&lt;&gt;0),Z146,TRUE,"FALSO")</f>
        <v>17</v>
      </c>
      <c r="AC146" s="216"/>
      <c r="AD146" s="216"/>
      <c r="AE146" s="310"/>
      <c r="AF146" s="311"/>
      <c r="AG146" s="311"/>
      <c r="AO146" s="183"/>
      <c r="AQ146" s="183"/>
      <c r="AS146" s="183"/>
      <c r="AU146" s="183"/>
      <c r="AW146" s="183"/>
    </row>
    <row r="147" spans="1:49" ht="248">
      <c r="A147" s="308"/>
      <c r="B147" s="306"/>
      <c r="C147" s="304"/>
      <c r="D147" s="320"/>
      <c r="E147" s="312" t="s">
        <v>1116</v>
      </c>
      <c r="F147" s="207" t="s">
        <v>1272</v>
      </c>
      <c r="G147" s="209" t="s">
        <v>85</v>
      </c>
      <c r="H147" s="210" t="s">
        <v>74</v>
      </c>
      <c r="I147" s="211" t="s">
        <v>546</v>
      </c>
      <c r="J147" s="212">
        <f>+VLOOKUP(I147,Peligros_Aspectos!A:D,4,0)</f>
        <v>0</v>
      </c>
      <c r="K147" s="213" t="str">
        <f>+VLOOKUP(I147,Peligros_Aspectos!A:D,2,0)</f>
        <v>Exposición y/o Contacto con</v>
      </c>
      <c r="L147" s="213" t="str">
        <f>+VLOOKUP(I147,Peligros_Aspectos!A:C,3,0)</f>
        <v>Lesiones al ojo, golpes</v>
      </c>
      <c r="M147" s="215" t="s">
        <v>76</v>
      </c>
      <c r="N147" s="216">
        <v>4</v>
      </c>
      <c r="O147" s="217">
        <f t="shared" si="33"/>
        <v>18</v>
      </c>
      <c r="P147" s="213"/>
      <c r="Q147" s="213"/>
      <c r="R147" s="213"/>
      <c r="S147" s="213"/>
      <c r="T147" s="227"/>
      <c r="U147" s="212"/>
      <c r="V147" s="213" t="s">
        <v>1202</v>
      </c>
      <c r="W147" s="213"/>
      <c r="X147" s="218" t="s">
        <v>1218</v>
      </c>
      <c r="Y147" s="219">
        <v>0.05</v>
      </c>
      <c r="Z147" s="220">
        <f t="shared" si="34"/>
        <v>18</v>
      </c>
      <c r="AA147" s="221"/>
      <c r="AB147" s="220" cm="1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#REF!&lt;&gt;0),Z147,TRUE,"FALSO")</f>
        <v>21</v>
      </c>
      <c r="AC147" s="216"/>
      <c r="AD147" s="216"/>
      <c r="AE147" s="184"/>
      <c r="AF147" s="185"/>
      <c r="AG147" s="185"/>
      <c r="AO147" s="183"/>
      <c r="AQ147" s="183"/>
      <c r="AS147" s="183"/>
      <c r="AU147" s="183"/>
      <c r="AW147" s="183"/>
    </row>
    <row r="148" spans="1:49" ht="372">
      <c r="A148" s="308"/>
      <c r="B148" s="306"/>
      <c r="C148" s="304"/>
      <c r="D148" s="320"/>
      <c r="E148" s="312"/>
      <c r="F148" s="207" t="s">
        <v>1272</v>
      </c>
      <c r="G148" s="209" t="s">
        <v>85</v>
      </c>
      <c r="H148" s="210" t="s">
        <v>132</v>
      </c>
      <c r="I148" s="211" t="s">
        <v>211</v>
      </c>
      <c r="J148" s="212" t="str">
        <f>+VLOOKUP(I148,Peligros_Aspectos!A:D,4,0)</f>
        <v>SIGNIFICATIVO</v>
      </c>
      <c r="K148" s="213" t="str">
        <f>+VLOOKUP(I148,Peligros_Aspectos!A:D,2,0)</f>
        <v>Cambio en la calidad de suelo, cursos de agua, aire y paisaje</v>
      </c>
      <c r="L148" s="213" t="str">
        <f>+VLOOKUP(I148,Peligros_Aspectos!A:C,3,0)</f>
        <v>Afectación de flora y/o cultivos, Cambio en la composición del suelo y/o agua, 
Afectación de microfauna del suelo</v>
      </c>
      <c r="M148" s="215" t="s">
        <v>76</v>
      </c>
      <c r="N148" s="216">
        <v>3</v>
      </c>
      <c r="O148" s="217">
        <f t="shared" si="33"/>
        <v>13</v>
      </c>
      <c r="P148" s="213"/>
      <c r="Q148" s="213"/>
      <c r="R148" s="213"/>
      <c r="S148" s="213"/>
      <c r="T148" s="227"/>
      <c r="U148" s="212"/>
      <c r="V148" s="213" t="s">
        <v>1131</v>
      </c>
      <c r="W148" s="213"/>
      <c r="X148" s="218" t="s">
        <v>1192</v>
      </c>
      <c r="Y148" s="219">
        <v>0.05</v>
      </c>
      <c r="Z148" s="220">
        <f t="shared" si="34"/>
        <v>13</v>
      </c>
      <c r="AA148" s="221"/>
      <c r="AB148" s="220" cm="1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#REF!&lt;&gt;0),Z148,TRUE,"FALSO")</f>
        <v>17</v>
      </c>
      <c r="AC148" s="216"/>
      <c r="AD148" s="216"/>
      <c r="AE148" s="184"/>
      <c r="AF148" s="185"/>
      <c r="AG148" s="185"/>
      <c r="AO148" s="183"/>
      <c r="AQ148" s="183"/>
      <c r="AS148" s="183"/>
      <c r="AU148" s="183"/>
      <c r="AW148" s="183"/>
    </row>
    <row r="149" spans="1:49" ht="372">
      <c r="A149" s="308"/>
      <c r="B149" s="306"/>
      <c r="C149" s="304"/>
      <c r="D149" s="320"/>
      <c r="E149" s="312"/>
      <c r="F149" s="207" t="s">
        <v>1272</v>
      </c>
      <c r="G149" s="209" t="s">
        <v>85</v>
      </c>
      <c r="H149" s="222" t="s">
        <v>74</v>
      </c>
      <c r="I149" s="211" t="s">
        <v>93</v>
      </c>
      <c r="J149" s="212">
        <f>+VLOOKUP(I149,Peligros_Aspectos!A:D,4,0)</f>
        <v>0</v>
      </c>
      <c r="K149" s="213" t="str">
        <f>+VLOOKUP(I149,Peligros_Aspectos!A:D,2,0)</f>
        <v>Golpeado por / contra</v>
      </c>
      <c r="L149" s="213" t="str">
        <f>+VLOOKUP(I149,Peligros_Aspectos!A:C,3,0)</f>
        <v>Fractura/Contusión/hematoma</v>
      </c>
      <c r="M149" s="215" t="s">
        <v>76</v>
      </c>
      <c r="N149" s="216">
        <v>4</v>
      </c>
      <c r="O149" s="217">
        <f t="shared" si="33"/>
        <v>18</v>
      </c>
      <c r="P149" s="228"/>
      <c r="Q149" s="228"/>
      <c r="R149" s="228"/>
      <c r="S149" s="228"/>
      <c r="T149" s="228"/>
      <c r="U149" s="216"/>
      <c r="V149" s="228" t="s">
        <v>1240</v>
      </c>
      <c r="W149" s="228"/>
      <c r="X149" s="218" t="s">
        <v>1192</v>
      </c>
      <c r="Y149" s="219">
        <v>0.05</v>
      </c>
      <c r="Z149" s="220">
        <f t="shared" si="34"/>
        <v>18</v>
      </c>
      <c r="AA149" s="221"/>
      <c r="AB149" s="220" cm="1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#REF!&lt;&gt;0),Z149,TRUE,"FALSO")</f>
        <v>21</v>
      </c>
      <c r="AC149" s="216"/>
      <c r="AD149" s="216"/>
      <c r="AE149" s="184"/>
      <c r="AF149" s="185"/>
      <c r="AG149" s="185"/>
      <c r="AO149" s="183"/>
      <c r="AQ149" s="183"/>
      <c r="AS149" s="183"/>
      <c r="AU149" s="183"/>
      <c r="AW149" s="183"/>
    </row>
    <row r="150" spans="1:49" ht="372">
      <c r="A150" s="308"/>
      <c r="B150" s="306"/>
      <c r="C150" s="304"/>
      <c r="D150" s="320"/>
      <c r="E150" s="312"/>
      <c r="F150" s="207" t="s">
        <v>1272</v>
      </c>
      <c r="G150" s="209" t="s">
        <v>85</v>
      </c>
      <c r="H150" s="222" t="s">
        <v>82</v>
      </c>
      <c r="I150" s="211" t="s">
        <v>88</v>
      </c>
      <c r="J150" s="212">
        <f>+VLOOKUP(I150,Peligros_Aspectos!A:D,4,0)</f>
        <v>0</v>
      </c>
      <c r="K150" s="213" t="str">
        <f>+VLOOKUP(I150,Peligros_Aspectos!A:D,2,0)</f>
        <v>Movimientos repetitivos  prolongados</v>
      </c>
      <c r="L150" s="213" t="str">
        <f>+VLOOKUP(I150,Peligros_Aspectos!A:C,3,0)</f>
        <v>Lesiones osteoarticulares, lumbalgia, escoliosis, golpes y contusiones</v>
      </c>
      <c r="M150" s="215" t="s">
        <v>76</v>
      </c>
      <c r="N150" s="216">
        <v>3</v>
      </c>
      <c r="O150" s="217">
        <f t="shared" ref="O150:O151" si="35">IF(CONCATENATE(N150,M150)="1A",1,IF(CONCATENATE(N150,M150)="1B",2,IF(CONCATENATE(N150,M150)="2A",3,IF(CONCATENATE(N150,M150)="1C",4,IF(CONCATENATE(N150,M150)="2B",5,IF(CONCATENATE(N150,M150)="3A",6,IF(CONCATENATE(N150,M150)="1D",7,IF(CONCATENATE(N150,M150)="2C",8,IF(CONCATENATE(N150,M150)="3B",9,IF(CONCATENATE(N150,M150)="4A",10,IF(CONCATENATE(N150,M150)="1E",11,IF(CONCATENATE(N150,M150)="2D",12,IF(CONCATENATE(N150,M150)="3C",13,IF(CONCATENATE(N150,M150)="4B",14,IF(CONCATENATE(N150,M150)="5A",15,IF(CONCATENATE(N150,M150)="2E",16,IF(CONCATENATE(N150,M150)="3D",17,IF(CONCATENATE(N150,M150)="4C",18,IF(CONCATENATE(N150,M150)="5B",19,IF(CONCATENATE(N150,M150)="3E",20,IF(CONCATENATE(N150,M150)="4D",21,IF(CONCATENATE(N150,M150)="5C",22,IF(CONCATENATE(N150,M150)="4E",23,IF(CONCATENATE(N150,M150)="5D",24,IF(CONCATENATE(N150,M150)="5E",25,"")))))))))))))))))))))))))</f>
        <v>13</v>
      </c>
      <c r="P150" s="228"/>
      <c r="Q150" s="228"/>
      <c r="R150" s="228"/>
      <c r="S150" s="228"/>
      <c r="T150" s="227"/>
      <c r="U150" s="212"/>
      <c r="V150" s="213" t="s">
        <v>1140</v>
      </c>
      <c r="W150" s="213"/>
      <c r="X150" s="218" t="s">
        <v>1192</v>
      </c>
      <c r="Y150" s="219">
        <v>0.05</v>
      </c>
      <c r="Z150" s="220">
        <f t="shared" ref="Z150:Z151" si="36">O150</f>
        <v>13</v>
      </c>
      <c r="AA150" s="221"/>
      <c r="AB150" s="220" cm="1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#REF!&lt;&gt;0),Z150,TRUE,"FALSO")</f>
        <v>17</v>
      </c>
      <c r="AC150" s="216"/>
      <c r="AD150" s="216"/>
      <c r="AE150" s="310"/>
      <c r="AF150" s="311"/>
      <c r="AG150" s="311"/>
      <c r="AO150" s="183"/>
      <c r="AQ150" s="183"/>
      <c r="AS150" s="183"/>
      <c r="AU150" s="183"/>
      <c r="AW150" s="183"/>
    </row>
    <row r="151" spans="1:49" ht="372">
      <c r="A151" s="308"/>
      <c r="B151" s="306"/>
      <c r="C151" s="304"/>
      <c r="D151" s="320"/>
      <c r="E151" s="312" t="s">
        <v>1117</v>
      </c>
      <c r="F151" s="207" t="s">
        <v>1272</v>
      </c>
      <c r="G151" s="209" t="s">
        <v>85</v>
      </c>
      <c r="H151" s="222" t="s">
        <v>74</v>
      </c>
      <c r="I151" s="211" t="s">
        <v>93</v>
      </c>
      <c r="J151" s="212">
        <f>+VLOOKUP(I151,Peligros_Aspectos!A:D,4,0)</f>
        <v>0</v>
      </c>
      <c r="K151" s="213" t="str">
        <f>+VLOOKUP(I151,Peligros_Aspectos!A:D,2,0)</f>
        <v>Golpeado por / contra</v>
      </c>
      <c r="L151" s="213" t="str">
        <f>+VLOOKUP(I151,Peligros_Aspectos!A:C,3,0)</f>
        <v>Fractura/Contusión/hematoma</v>
      </c>
      <c r="M151" s="215" t="s">
        <v>76</v>
      </c>
      <c r="N151" s="216">
        <v>4</v>
      </c>
      <c r="O151" s="217">
        <f t="shared" si="35"/>
        <v>18</v>
      </c>
      <c r="P151" s="228"/>
      <c r="Q151" s="228"/>
      <c r="R151" s="228"/>
      <c r="S151" s="228"/>
      <c r="T151" s="228"/>
      <c r="U151" s="216"/>
      <c r="V151" s="228" t="s">
        <v>1207</v>
      </c>
      <c r="W151" s="228"/>
      <c r="X151" s="218" t="s">
        <v>1192</v>
      </c>
      <c r="Y151" s="219">
        <v>0.05</v>
      </c>
      <c r="Z151" s="220">
        <f t="shared" si="36"/>
        <v>18</v>
      </c>
      <c r="AA151" s="221"/>
      <c r="AB151" s="220" cm="1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#REF!&lt;&gt;0),Z151,TRUE,"FALSO")</f>
        <v>21</v>
      </c>
      <c r="AC151" s="216"/>
      <c r="AD151" s="216"/>
      <c r="AE151" s="184"/>
      <c r="AF151" s="185"/>
      <c r="AG151" s="185"/>
      <c r="AO151" s="183"/>
      <c r="AQ151" s="183"/>
      <c r="AS151" s="183"/>
      <c r="AU151" s="183"/>
      <c r="AW151" s="183"/>
    </row>
    <row r="152" spans="1:49" ht="372">
      <c r="A152" s="308"/>
      <c r="B152" s="306"/>
      <c r="C152" s="304"/>
      <c r="D152" s="320"/>
      <c r="E152" s="312"/>
      <c r="F152" s="207" t="s">
        <v>1272</v>
      </c>
      <c r="G152" s="209" t="s">
        <v>85</v>
      </c>
      <c r="H152" s="222" t="s">
        <v>82</v>
      </c>
      <c r="I152" s="211" t="s">
        <v>88</v>
      </c>
      <c r="J152" s="212">
        <f>+VLOOKUP(I152,Peligros_Aspectos!A:D,4,0)</f>
        <v>0</v>
      </c>
      <c r="K152" s="213" t="str">
        <f>+VLOOKUP(I152,Peligros_Aspectos!A:D,2,0)</f>
        <v>Movimientos repetitivos  prolongados</v>
      </c>
      <c r="L152" s="213" t="str">
        <f>+VLOOKUP(I152,Peligros_Aspectos!A:C,3,0)</f>
        <v>Lesiones osteoarticulares, lumbalgia, escoliosis, golpes y contusiones</v>
      </c>
      <c r="M152" s="215" t="s">
        <v>76</v>
      </c>
      <c r="N152" s="216">
        <v>3</v>
      </c>
      <c r="O152" s="217">
        <f t="shared" ref="O152:O161" si="37">IF(CONCATENATE(N152,M152)="1A",1,IF(CONCATENATE(N152,M152)="1B",2,IF(CONCATENATE(N152,M152)="2A",3,IF(CONCATENATE(N152,M152)="1C",4,IF(CONCATENATE(N152,M152)="2B",5,IF(CONCATENATE(N152,M152)="3A",6,IF(CONCATENATE(N152,M152)="1D",7,IF(CONCATENATE(N152,M152)="2C",8,IF(CONCATENATE(N152,M152)="3B",9,IF(CONCATENATE(N152,M152)="4A",10,IF(CONCATENATE(N152,M152)="1E",11,IF(CONCATENATE(N152,M152)="2D",12,IF(CONCATENATE(N152,M152)="3C",13,IF(CONCATENATE(N152,M152)="4B",14,IF(CONCATENATE(N152,M152)="5A",15,IF(CONCATENATE(N152,M152)="2E",16,IF(CONCATENATE(N152,M152)="3D",17,IF(CONCATENATE(N152,M152)="4C",18,IF(CONCATENATE(N152,M152)="5B",19,IF(CONCATENATE(N152,M152)="3E",20,IF(CONCATENATE(N152,M152)="4D",21,IF(CONCATENATE(N152,M152)="5C",22,IF(CONCATENATE(N152,M152)="4E",23,IF(CONCATENATE(N152,M152)="5D",24,IF(CONCATENATE(N152,M152)="5E",25,"")))))))))))))))))))))))))</f>
        <v>13</v>
      </c>
      <c r="P152" s="228"/>
      <c r="Q152" s="228"/>
      <c r="R152" s="228"/>
      <c r="S152" s="228"/>
      <c r="T152" s="227"/>
      <c r="U152" s="212"/>
      <c r="V152" s="213" t="s">
        <v>1140</v>
      </c>
      <c r="W152" s="213"/>
      <c r="X152" s="218" t="s">
        <v>1192</v>
      </c>
      <c r="Y152" s="219">
        <v>0.05</v>
      </c>
      <c r="Z152" s="220">
        <f t="shared" ref="Z152:Z161" si="38">O152</f>
        <v>13</v>
      </c>
      <c r="AA152" s="221"/>
      <c r="AB152" s="220" cm="1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#REF!&lt;&gt;0),Z152,TRUE,"FALSO")</f>
        <v>17</v>
      </c>
      <c r="AC152" s="216"/>
      <c r="AD152" s="216"/>
      <c r="AE152" s="184"/>
      <c r="AF152" s="185"/>
      <c r="AG152" s="185"/>
      <c r="AO152" s="183"/>
      <c r="AQ152" s="183"/>
      <c r="AS152" s="183"/>
      <c r="AU152" s="183"/>
      <c r="AW152" s="183"/>
    </row>
    <row r="153" spans="1:49" ht="248">
      <c r="A153" s="308"/>
      <c r="B153" s="306"/>
      <c r="C153" s="304"/>
      <c r="D153" s="320"/>
      <c r="E153" s="313" t="s">
        <v>1118</v>
      </c>
      <c r="F153" s="207" t="s">
        <v>1272</v>
      </c>
      <c r="G153" s="209" t="s">
        <v>85</v>
      </c>
      <c r="H153" s="222" t="s">
        <v>74</v>
      </c>
      <c r="I153" s="211" t="s">
        <v>546</v>
      </c>
      <c r="J153" s="212">
        <f>+VLOOKUP(I153,Peligros_Aspectos!A:D,4,0)</f>
        <v>0</v>
      </c>
      <c r="K153" s="213" t="str">
        <f>+VLOOKUP(I153,Peligros_Aspectos!A:D,2,0)</f>
        <v>Exposición y/o Contacto con</v>
      </c>
      <c r="L153" s="213" t="str">
        <f>+VLOOKUP(I153,Peligros_Aspectos!A:C,3,0)</f>
        <v>Lesiones al ojo, golpes</v>
      </c>
      <c r="M153" s="215" t="s">
        <v>76</v>
      </c>
      <c r="N153" s="216">
        <v>4</v>
      </c>
      <c r="O153" s="217">
        <f t="shared" si="37"/>
        <v>18</v>
      </c>
      <c r="P153" s="213"/>
      <c r="Q153" s="213"/>
      <c r="R153" s="213"/>
      <c r="S153" s="213"/>
      <c r="T153" s="227"/>
      <c r="U153" s="212"/>
      <c r="V153" s="213" t="s">
        <v>1202</v>
      </c>
      <c r="W153" s="213"/>
      <c r="X153" s="218" t="s">
        <v>1218</v>
      </c>
      <c r="Y153" s="219">
        <v>0.05</v>
      </c>
      <c r="Z153" s="220">
        <f t="shared" si="38"/>
        <v>18</v>
      </c>
      <c r="AA153" s="221"/>
      <c r="AB153" s="220" cm="1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#REF!&lt;&gt;0),Z153,TRUE,"FALSO")</f>
        <v>21</v>
      </c>
      <c r="AC153" s="216"/>
      <c r="AD153" s="216"/>
      <c r="AE153" s="184"/>
      <c r="AF153" s="185"/>
      <c r="AG153" s="185"/>
      <c r="AO153" s="183"/>
      <c r="AQ153" s="183"/>
      <c r="AS153" s="183"/>
      <c r="AU153" s="183"/>
      <c r="AW153" s="183"/>
    </row>
    <row r="154" spans="1:49" ht="403">
      <c r="A154" s="308"/>
      <c r="B154" s="306"/>
      <c r="C154" s="304"/>
      <c r="D154" s="320"/>
      <c r="E154" s="313"/>
      <c r="F154" s="207" t="s">
        <v>1272</v>
      </c>
      <c r="G154" s="209" t="s">
        <v>1069</v>
      </c>
      <c r="H154" s="222" t="s">
        <v>132</v>
      </c>
      <c r="I154" s="211" t="s">
        <v>211</v>
      </c>
      <c r="J154" s="212" t="str">
        <f>+VLOOKUP(I154,Peligros_Aspectos!A:D,4,0)</f>
        <v>SIGNIFICATIVO</v>
      </c>
      <c r="K154" s="213" t="str">
        <f>+VLOOKUP(I154,Peligros_Aspectos!A:D,2,0)</f>
        <v>Cambio en la calidad de suelo, cursos de agua, aire y paisaje</v>
      </c>
      <c r="L154" s="213" t="str">
        <f>+VLOOKUP(I154,Peligros_Aspectos!A:C,3,0)</f>
        <v>Afectación de flora y/o cultivos, Cambio en la composición del suelo y/o agua, 
Afectación de microfauna del suelo</v>
      </c>
      <c r="M154" s="215" t="s">
        <v>76</v>
      </c>
      <c r="N154" s="216">
        <v>3</v>
      </c>
      <c r="O154" s="217">
        <f t="shared" si="37"/>
        <v>13</v>
      </c>
      <c r="P154" s="213"/>
      <c r="Q154" s="213"/>
      <c r="R154" s="213"/>
      <c r="S154" s="213"/>
      <c r="T154" s="227"/>
      <c r="U154" s="212"/>
      <c r="V154" s="213" t="s">
        <v>1131</v>
      </c>
      <c r="W154" s="213"/>
      <c r="X154" s="218" t="s">
        <v>1219</v>
      </c>
      <c r="Y154" s="219">
        <v>0.05</v>
      </c>
      <c r="Z154" s="220">
        <f t="shared" si="38"/>
        <v>13</v>
      </c>
      <c r="AA154" s="221"/>
      <c r="AB154" s="220" cm="1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#REF!&lt;&gt;0),Z154,TRUE,"FALSO")</f>
        <v>17</v>
      </c>
      <c r="AC154" s="216"/>
      <c r="AD154" s="216"/>
      <c r="AE154" s="184"/>
      <c r="AF154" s="185"/>
      <c r="AG154" s="185"/>
      <c r="AO154" s="183"/>
      <c r="AQ154" s="183"/>
      <c r="AS154" s="183"/>
      <c r="AU154" s="183"/>
      <c r="AW154" s="183"/>
    </row>
    <row r="155" spans="1:49" ht="372">
      <c r="A155" s="308"/>
      <c r="B155" s="306"/>
      <c r="C155" s="304"/>
      <c r="D155" s="320"/>
      <c r="E155" s="314"/>
      <c r="F155" s="207" t="s">
        <v>1272</v>
      </c>
      <c r="G155" s="209" t="s">
        <v>85</v>
      </c>
      <c r="H155" s="222" t="s">
        <v>74</v>
      </c>
      <c r="I155" s="211" t="s">
        <v>556</v>
      </c>
      <c r="J155" s="212">
        <f>+VLOOKUP(I155,Peligros_Aspectos!A:D,4,0)</f>
        <v>0</v>
      </c>
      <c r="K155" s="213" t="str">
        <f>+VLOOKUP(I155,Peligros_Aspectos!A:D,2,0)</f>
        <v>Exposición y/o contacto con</v>
      </c>
      <c r="L155" s="213" t="str">
        <f>+VLOOKUP(I155,Peligros_Aspectos!A:C,3,0)</f>
        <v xml:space="preserve">Fatalidad, Intoxicaciones, Quemaduras. </v>
      </c>
      <c r="M155" s="215" t="s">
        <v>76</v>
      </c>
      <c r="N155" s="216">
        <v>3</v>
      </c>
      <c r="O155" s="217">
        <f t="shared" si="37"/>
        <v>13</v>
      </c>
      <c r="P155" s="228"/>
      <c r="Q155" s="228"/>
      <c r="R155" s="228"/>
      <c r="S155" s="228"/>
      <c r="T155" s="227"/>
      <c r="U155" s="212"/>
      <c r="V155" s="213" t="s">
        <v>1165</v>
      </c>
      <c r="W155" s="213"/>
      <c r="X155" s="218" t="s">
        <v>1192</v>
      </c>
      <c r="Y155" s="219">
        <v>0.05</v>
      </c>
      <c r="Z155" s="220">
        <f t="shared" si="38"/>
        <v>13</v>
      </c>
      <c r="AA155" s="221"/>
      <c r="AB155" s="220" cm="1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#REF!&lt;&gt;0),Z155,TRUE,"FALSO")</f>
        <v>17</v>
      </c>
      <c r="AC155" s="216"/>
      <c r="AD155" s="216"/>
      <c r="AE155" s="184"/>
      <c r="AF155" s="185"/>
      <c r="AG155" s="185"/>
      <c r="AO155" s="183"/>
      <c r="AQ155" s="183"/>
      <c r="AS155" s="183"/>
      <c r="AU155" s="183"/>
      <c r="AW155" s="183"/>
    </row>
    <row r="156" spans="1:49" ht="372">
      <c r="A156" s="308"/>
      <c r="B156" s="306"/>
      <c r="C156" s="304"/>
      <c r="D156" s="320"/>
      <c r="E156" s="208" t="s">
        <v>1119</v>
      </c>
      <c r="F156" s="207" t="s">
        <v>1272</v>
      </c>
      <c r="G156" s="209" t="s">
        <v>85</v>
      </c>
      <c r="H156" s="222" t="s">
        <v>74</v>
      </c>
      <c r="I156" s="211" t="s">
        <v>468</v>
      </c>
      <c r="J156" s="212">
        <f>+VLOOKUP(I156,Peligros_Aspectos!A:D,4,0)</f>
        <v>0</v>
      </c>
      <c r="K156" s="213" t="str">
        <f>+VLOOKUP(I156,Peligros_Aspectos!A:D,2,0)</f>
        <v>Exposición y/o Contacto con</v>
      </c>
      <c r="L156" s="213" t="str">
        <f>+VLOOKUP(I156,Peligros_Aspectos!A:C,3,0)</f>
        <v>Fatalidad, Shock eléctrico, Lesiones Graves, Amputaciones, Lesiones leves</v>
      </c>
      <c r="M156" s="215" t="s">
        <v>76</v>
      </c>
      <c r="N156" s="216">
        <v>2</v>
      </c>
      <c r="O156" s="217">
        <f t="shared" si="37"/>
        <v>8</v>
      </c>
      <c r="P156" s="213"/>
      <c r="Q156" s="213"/>
      <c r="R156" s="213"/>
      <c r="S156" s="213"/>
      <c r="T156" s="227" t="s">
        <v>1126</v>
      </c>
      <c r="U156" s="212" t="s">
        <v>72</v>
      </c>
      <c r="V156" s="213" t="s">
        <v>1212</v>
      </c>
      <c r="W156" s="213"/>
      <c r="X156" s="218" t="s">
        <v>1192</v>
      </c>
      <c r="Y156" s="219">
        <v>0.05</v>
      </c>
      <c r="Z156" s="220">
        <f t="shared" si="38"/>
        <v>8</v>
      </c>
      <c r="AA156" s="221"/>
      <c r="AB156" s="220" cm="1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#REF!&lt;&gt;0),Z156,TRUE,"FALSO")</f>
        <v>16</v>
      </c>
      <c r="AC156" s="216" t="s">
        <v>1127</v>
      </c>
      <c r="AD156" s="216" t="s">
        <v>1128</v>
      </c>
      <c r="AE156" s="184"/>
      <c r="AF156" s="185"/>
      <c r="AG156" s="185"/>
      <c r="AO156" s="183"/>
      <c r="AQ156" s="183"/>
      <c r="AS156" s="183"/>
      <c r="AU156" s="183"/>
      <c r="AW156" s="183"/>
    </row>
    <row r="157" spans="1:49" ht="372">
      <c r="A157" s="308"/>
      <c r="B157" s="306"/>
      <c r="C157" s="304"/>
      <c r="D157" s="320"/>
      <c r="E157" s="315" t="s">
        <v>1101</v>
      </c>
      <c r="F157" s="207" t="s">
        <v>1272</v>
      </c>
      <c r="G157" s="209" t="s">
        <v>85</v>
      </c>
      <c r="H157" s="222" t="s">
        <v>74</v>
      </c>
      <c r="I157" s="211" t="s">
        <v>90</v>
      </c>
      <c r="J157" s="212">
        <f>+VLOOKUP(I157,Peligros_Aspectos!A:D,4,0)</f>
        <v>0</v>
      </c>
      <c r="K157" s="213" t="str">
        <f>+VLOOKUP(I157,Peligros_Aspectos!A:D,2,0)</f>
        <v>Caida al mismo nivel</v>
      </c>
      <c r="L157" s="213" t="str">
        <f>+VLOOKUP(I157,Peligros_Aspectos!A:C,3,0)</f>
        <v>Fractura/Heridas / Excoriaciones / Rasguños</v>
      </c>
      <c r="M157" s="215" t="s">
        <v>76</v>
      </c>
      <c r="N157" s="216">
        <v>4</v>
      </c>
      <c r="O157" s="217">
        <f t="shared" si="37"/>
        <v>18</v>
      </c>
      <c r="P157" s="213"/>
      <c r="Q157" s="213"/>
      <c r="R157" s="213"/>
      <c r="S157" s="213"/>
      <c r="T157" s="227"/>
      <c r="U157" s="212"/>
      <c r="V157" s="213" t="s">
        <v>1208</v>
      </c>
      <c r="W157" s="213"/>
      <c r="X157" s="218" t="s">
        <v>1192</v>
      </c>
      <c r="Y157" s="219">
        <v>0.05</v>
      </c>
      <c r="Z157" s="220">
        <f t="shared" si="38"/>
        <v>18</v>
      </c>
      <c r="AA157" s="221"/>
      <c r="AB157" s="220" cm="1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#REF!&lt;&gt;0),Z157,TRUE,"FALSO")</f>
        <v>21</v>
      </c>
      <c r="AC157" s="216"/>
      <c r="AD157" s="216"/>
      <c r="AE157" s="184"/>
      <c r="AF157" s="185"/>
      <c r="AG157" s="185"/>
      <c r="AO157" s="183"/>
      <c r="AQ157" s="183"/>
      <c r="AS157" s="183"/>
      <c r="AU157" s="183"/>
      <c r="AW157" s="183"/>
    </row>
    <row r="158" spans="1:49" ht="372">
      <c r="A158" s="309"/>
      <c r="B158" s="306"/>
      <c r="C158" s="305"/>
      <c r="D158" s="321"/>
      <c r="E158" s="314"/>
      <c r="F158" s="207" t="s">
        <v>1272</v>
      </c>
      <c r="G158" s="209" t="s">
        <v>1069</v>
      </c>
      <c r="H158" s="210" t="s">
        <v>132</v>
      </c>
      <c r="I158" s="211" t="s">
        <v>211</v>
      </c>
      <c r="J158" s="212" t="str">
        <f>+VLOOKUP(I158,Peligros_Aspectos!A:D,4,0)</f>
        <v>SIGNIFICATIVO</v>
      </c>
      <c r="K158" s="213" t="str">
        <f>+VLOOKUP(I158,Peligros_Aspectos!A:D,2,0)</f>
        <v>Cambio en la calidad de suelo, cursos de agua, aire y paisaje</v>
      </c>
      <c r="L158" s="213" t="str">
        <f>+VLOOKUP(I158,Peligros_Aspectos!A:C,3,0)</f>
        <v>Afectación de flora y/o cultivos, Cambio en la composición del suelo y/o agua, 
Afectación de microfauna del suelo</v>
      </c>
      <c r="M158" s="215" t="s">
        <v>76</v>
      </c>
      <c r="N158" s="216">
        <v>3</v>
      </c>
      <c r="O158" s="217">
        <f t="shared" si="37"/>
        <v>13</v>
      </c>
      <c r="P158" s="213"/>
      <c r="Q158" s="213"/>
      <c r="R158" s="213"/>
      <c r="S158" s="213"/>
      <c r="T158" s="227"/>
      <c r="U158" s="212"/>
      <c r="V158" s="213" t="s">
        <v>1131</v>
      </c>
      <c r="W158" s="213"/>
      <c r="X158" s="218" t="s">
        <v>1192</v>
      </c>
      <c r="Y158" s="219">
        <v>0.05</v>
      </c>
      <c r="Z158" s="220">
        <f t="shared" si="38"/>
        <v>13</v>
      </c>
      <c r="AA158" s="221"/>
      <c r="AB158" s="220" cm="1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#REF!&lt;&gt;0),Z158,TRUE,"FALSO")</f>
        <v>17</v>
      </c>
      <c r="AC158" s="216"/>
      <c r="AD158" s="216"/>
      <c r="AE158" s="184"/>
      <c r="AF158" s="185"/>
      <c r="AG158" s="185"/>
      <c r="AO158" s="183"/>
      <c r="AQ158" s="183"/>
      <c r="AS158" s="183"/>
      <c r="AU158" s="183"/>
      <c r="AW158" s="183"/>
    </row>
    <row r="159" spans="1:49" ht="124">
      <c r="A159" s="307">
        <v>2</v>
      </c>
      <c r="B159" s="406" t="s">
        <v>1108</v>
      </c>
      <c r="C159" s="303">
        <v>6</v>
      </c>
      <c r="D159" s="319" t="s">
        <v>1229</v>
      </c>
      <c r="E159" s="401" t="s">
        <v>1102</v>
      </c>
      <c r="F159" s="207" t="s">
        <v>1272</v>
      </c>
      <c r="G159" s="209" t="s">
        <v>73</v>
      </c>
      <c r="H159" s="210" t="s">
        <v>82</v>
      </c>
      <c r="I159" s="211" t="s">
        <v>387</v>
      </c>
      <c r="J159" s="212">
        <f>+VLOOKUP(I159,Peligros_Aspectos!A:D,4,0)</f>
        <v>0</v>
      </c>
      <c r="K159" s="213" t="str">
        <f>+VLOOKUP(I159,Peligros_Aspectos!A:D,2,0)</f>
        <v>Exposición o contacto con agentes infecciósos</v>
      </c>
      <c r="L159" s="213" t="str">
        <f>+VLOOKUP(I159,Peligros_Aspectos!A:C,3,0)</f>
        <v>Infección , fatalidad</v>
      </c>
      <c r="M159" s="215" t="s">
        <v>76</v>
      </c>
      <c r="N159" s="216">
        <v>3</v>
      </c>
      <c r="O159" s="217">
        <f t="shared" si="37"/>
        <v>13</v>
      </c>
      <c r="P159" s="213"/>
      <c r="Q159" s="213"/>
      <c r="R159" s="213"/>
      <c r="S159" s="213"/>
      <c r="T159" s="227"/>
      <c r="U159" s="212"/>
      <c r="V159" s="213" t="s">
        <v>1184</v>
      </c>
      <c r="W159" s="213"/>
      <c r="X159" s="218" t="s">
        <v>1191</v>
      </c>
      <c r="Y159" s="219">
        <v>0.05</v>
      </c>
      <c r="Z159" s="220">
        <f t="shared" si="38"/>
        <v>13</v>
      </c>
      <c r="AA159" s="221"/>
      <c r="AB159" s="220" cm="1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#REF!&lt;&gt;0),Z159,TRUE,"FALSO")</f>
        <v>17</v>
      </c>
      <c r="AC159" s="216" t="s">
        <v>1146</v>
      </c>
      <c r="AD159" s="216" t="s">
        <v>1128</v>
      </c>
      <c r="AE159" s="184"/>
      <c r="AF159" s="185"/>
      <c r="AG159" s="185"/>
      <c r="AO159" s="183"/>
      <c r="AQ159" s="183"/>
      <c r="AS159" s="183"/>
      <c r="AU159" s="183"/>
      <c r="AW159" s="183"/>
    </row>
    <row r="160" spans="1:49" ht="372">
      <c r="A160" s="308"/>
      <c r="B160" s="404"/>
      <c r="C160" s="304"/>
      <c r="D160" s="320"/>
      <c r="E160" s="402"/>
      <c r="F160" s="207" t="s">
        <v>1272</v>
      </c>
      <c r="G160" s="223" t="s">
        <v>73</v>
      </c>
      <c r="H160" s="222" t="s">
        <v>74</v>
      </c>
      <c r="I160" s="211" t="s">
        <v>80</v>
      </c>
      <c r="J160" s="212">
        <f>+VLOOKUP(I160,Peligros_Aspectos!A:D,4,0)</f>
        <v>0</v>
      </c>
      <c r="K160" s="213" t="str">
        <f>+VLOOKUP(I160,Peligros_Aspectos!A:D,2,0)</f>
        <v>Caida al mismo nivel</v>
      </c>
      <c r="L160" s="213" t="str">
        <f>+VLOOKUP(I160,Peligros_Aspectos!A:C,3,0)</f>
        <v>Heridas/Contusión/hematoma</v>
      </c>
      <c r="M160" s="215" t="s">
        <v>76</v>
      </c>
      <c r="N160" s="216">
        <v>4</v>
      </c>
      <c r="O160" s="217">
        <f t="shared" si="37"/>
        <v>18</v>
      </c>
      <c r="P160" s="213"/>
      <c r="Q160" s="213"/>
      <c r="R160" s="213"/>
      <c r="S160" s="213"/>
      <c r="T160" s="227"/>
      <c r="U160" s="212"/>
      <c r="V160" s="213" t="s">
        <v>1197</v>
      </c>
      <c r="W160" s="213"/>
      <c r="X160" s="218" t="s">
        <v>1192</v>
      </c>
      <c r="Y160" s="219">
        <v>0.05</v>
      </c>
      <c r="Z160" s="220">
        <f t="shared" si="38"/>
        <v>18</v>
      </c>
      <c r="AA160" s="221"/>
      <c r="AB160" s="220" cm="1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#REF!&lt;&gt;0),Z160,TRUE,"FALSO")</f>
        <v>21</v>
      </c>
      <c r="AC160" s="216"/>
      <c r="AD160" s="216"/>
      <c r="AE160" s="184"/>
      <c r="AF160" s="185"/>
      <c r="AG160" s="185"/>
      <c r="AO160" s="183"/>
      <c r="AQ160" s="183"/>
      <c r="AS160" s="183"/>
      <c r="AU160" s="183"/>
      <c r="AW160" s="183"/>
    </row>
    <row r="161" spans="1:49" ht="372">
      <c r="A161" s="308"/>
      <c r="B161" s="404"/>
      <c r="C161" s="304"/>
      <c r="D161" s="320"/>
      <c r="E161" s="403"/>
      <c r="F161" s="207" t="s">
        <v>1272</v>
      </c>
      <c r="G161" s="223" t="s">
        <v>73</v>
      </c>
      <c r="H161" s="222" t="s">
        <v>74</v>
      </c>
      <c r="I161" s="211" t="s">
        <v>570</v>
      </c>
      <c r="J161" s="212">
        <f>+VLOOKUP(I161,Peligros_Aspectos!A:D,4,0)</f>
        <v>0</v>
      </c>
      <c r="K161" s="213" t="str">
        <f>+VLOOKUP(I161,Peligros_Aspectos!A:D,2,0)</f>
        <v>Caida al mismo nivel</v>
      </c>
      <c r="L161" s="213" t="str">
        <f>+VLOOKUP(I161,Peligros_Aspectos!A:C,3,0)</f>
        <v>Fractura/Contusión/hematoma</v>
      </c>
      <c r="M161" s="215" t="s">
        <v>76</v>
      </c>
      <c r="N161" s="216">
        <v>4</v>
      </c>
      <c r="O161" s="217">
        <f t="shared" si="37"/>
        <v>18</v>
      </c>
      <c r="P161" s="213"/>
      <c r="Q161" s="213"/>
      <c r="R161" s="213"/>
      <c r="S161" s="213"/>
      <c r="T161" s="227"/>
      <c r="U161" s="212"/>
      <c r="V161" s="213" t="s">
        <v>1209</v>
      </c>
      <c r="W161" s="213"/>
      <c r="X161" s="218" t="s">
        <v>1192</v>
      </c>
      <c r="Y161" s="219">
        <v>0.05</v>
      </c>
      <c r="Z161" s="220">
        <f t="shared" si="38"/>
        <v>18</v>
      </c>
      <c r="AA161" s="221"/>
      <c r="AB161" s="220" cm="1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#REF!&lt;&gt;0),Z161,TRUE,"FALSO")</f>
        <v>21</v>
      </c>
      <c r="AC161" s="216"/>
      <c r="AD161" s="216"/>
      <c r="AE161" s="184"/>
      <c r="AF161" s="185"/>
      <c r="AG161" s="185"/>
      <c r="AO161" s="183"/>
      <c r="AQ161" s="183"/>
      <c r="AS161" s="183"/>
      <c r="AU161" s="183"/>
      <c r="AW161" s="183"/>
    </row>
    <row r="162" spans="1:49" ht="372">
      <c r="A162" s="308"/>
      <c r="B162" s="404"/>
      <c r="C162" s="304"/>
      <c r="D162" s="320"/>
      <c r="E162" s="315" t="s">
        <v>1103</v>
      </c>
      <c r="F162" s="207" t="s">
        <v>1272</v>
      </c>
      <c r="G162" s="223" t="s">
        <v>73</v>
      </c>
      <c r="H162" s="222" t="s">
        <v>74</v>
      </c>
      <c r="I162" s="211" t="s">
        <v>80</v>
      </c>
      <c r="J162" s="212">
        <f>+VLOOKUP(I162,Peligros_Aspectos!A:D,4,0)</f>
        <v>0</v>
      </c>
      <c r="K162" s="213" t="str">
        <f>+VLOOKUP(I162,Peligros_Aspectos!A:D,2,0)</f>
        <v>Caida al mismo nivel</v>
      </c>
      <c r="L162" s="213" t="str">
        <f>+VLOOKUP(I162,Peligros_Aspectos!A:C,3,0)</f>
        <v>Heridas/Contusión/hematoma</v>
      </c>
      <c r="M162" s="215" t="s">
        <v>76</v>
      </c>
      <c r="N162" s="216">
        <v>4</v>
      </c>
      <c r="O162" s="217">
        <f t="shared" ref="O162:O173" si="39">IF(CONCATENATE(N162,M162)="1A",1,IF(CONCATENATE(N162,M162)="1B",2,IF(CONCATENATE(N162,M162)="2A",3,IF(CONCATENATE(N162,M162)="1C",4,IF(CONCATENATE(N162,M162)="2B",5,IF(CONCATENATE(N162,M162)="3A",6,IF(CONCATENATE(N162,M162)="1D",7,IF(CONCATENATE(N162,M162)="2C",8,IF(CONCATENATE(N162,M162)="3B",9,IF(CONCATENATE(N162,M162)="4A",10,IF(CONCATENATE(N162,M162)="1E",11,IF(CONCATENATE(N162,M162)="2D",12,IF(CONCATENATE(N162,M162)="3C",13,IF(CONCATENATE(N162,M162)="4B",14,IF(CONCATENATE(N162,M162)="5A",15,IF(CONCATENATE(N162,M162)="2E",16,IF(CONCATENATE(N162,M162)="3D",17,IF(CONCATENATE(N162,M162)="4C",18,IF(CONCATENATE(N162,M162)="5B",19,IF(CONCATENATE(N162,M162)="3E",20,IF(CONCATENATE(N162,M162)="4D",21,IF(CONCATENATE(N162,M162)="5C",22,IF(CONCATENATE(N162,M162)="4E",23,IF(CONCATENATE(N162,M162)="5D",24,IF(CONCATENATE(N162,M162)="5E",25,"")))))))))))))))))))))))))</f>
        <v>18</v>
      </c>
      <c r="P162" s="213"/>
      <c r="Q162" s="213"/>
      <c r="R162" s="213"/>
      <c r="S162" s="213"/>
      <c r="T162" s="227"/>
      <c r="U162" s="212"/>
      <c r="V162" s="213" t="s">
        <v>1197</v>
      </c>
      <c r="W162" s="213"/>
      <c r="X162" s="218" t="s">
        <v>1192</v>
      </c>
      <c r="Y162" s="219">
        <v>0.05</v>
      </c>
      <c r="Z162" s="220">
        <f t="shared" ref="Z162:Z173" si="40">O162</f>
        <v>18</v>
      </c>
      <c r="AA162" s="221"/>
      <c r="AB162" s="220" cm="1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#REF!&lt;&gt;0),Z162,TRUE,"FALSO")</f>
        <v>21</v>
      </c>
      <c r="AC162" s="216"/>
      <c r="AD162" s="216"/>
      <c r="AE162" s="184"/>
      <c r="AF162" s="185"/>
      <c r="AG162" s="185"/>
      <c r="AO162" s="183"/>
      <c r="AQ162" s="183"/>
      <c r="AS162" s="183"/>
      <c r="AU162" s="183"/>
      <c r="AW162" s="183"/>
    </row>
    <row r="163" spans="1:49" ht="372">
      <c r="A163" s="308"/>
      <c r="B163" s="404"/>
      <c r="C163" s="304"/>
      <c r="D163" s="320"/>
      <c r="E163" s="314"/>
      <c r="F163" s="207" t="s">
        <v>1272</v>
      </c>
      <c r="G163" s="223" t="s">
        <v>73</v>
      </c>
      <c r="H163" s="222" t="s">
        <v>74</v>
      </c>
      <c r="I163" s="211" t="s">
        <v>477</v>
      </c>
      <c r="J163" s="212">
        <f>+VLOOKUP(I163,Peligros_Aspectos!A:D,4,0)</f>
        <v>0</v>
      </c>
      <c r="K163" s="213" t="str">
        <f>+VLOOKUP(I163,Peligros_Aspectos!A:D,2,0)</f>
        <v>Exposición al fuego</v>
      </c>
      <c r="L163" s="213" t="str">
        <f>+VLOOKUP(I163,Peligros_Aspectos!A:C,3,0)</f>
        <v>Fatalidad, Lesión Grave, Daños a la propiedad</v>
      </c>
      <c r="M163" s="215" t="s">
        <v>76</v>
      </c>
      <c r="N163" s="216">
        <v>3</v>
      </c>
      <c r="O163" s="217">
        <f t="shared" si="39"/>
        <v>13</v>
      </c>
      <c r="P163" s="228"/>
      <c r="Q163" s="228"/>
      <c r="R163" s="228"/>
      <c r="S163" s="228"/>
      <c r="T163" s="227"/>
      <c r="U163" s="212"/>
      <c r="V163" s="213" t="s">
        <v>1166</v>
      </c>
      <c r="W163" s="213"/>
      <c r="X163" s="218" t="s">
        <v>1192</v>
      </c>
      <c r="Y163" s="219">
        <v>0.05</v>
      </c>
      <c r="Z163" s="220">
        <f t="shared" si="40"/>
        <v>13</v>
      </c>
      <c r="AA163" s="221"/>
      <c r="AB163" s="220" cm="1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#REF!&lt;&gt;0),Z163,TRUE,"FALSO")</f>
        <v>17</v>
      </c>
      <c r="AC163" s="216"/>
      <c r="AD163" s="216"/>
      <c r="AE163" s="184"/>
      <c r="AF163" s="185"/>
      <c r="AG163" s="185"/>
      <c r="AO163" s="183"/>
      <c r="AQ163" s="183"/>
      <c r="AS163" s="183"/>
      <c r="AU163" s="183"/>
      <c r="AW163" s="183"/>
    </row>
    <row r="164" spans="1:49" ht="372">
      <c r="A164" s="308"/>
      <c r="B164" s="404"/>
      <c r="C164" s="304"/>
      <c r="D164" s="320"/>
      <c r="E164" s="207" t="s">
        <v>1105</v>
      </c>
      <c r="F164" s="207" t="s">
        <v>1272</v>
      </c>
      <c r="G164" s="223" t="s">
        <v>73</v>
      </c>
      <c r="H164" s="222" t="s">
        <v>74</v>
      </c>
      <c r="I164" s="211" t="s">
        <v>93</v>
      </c>
      <c r="J164" s="212">
        <f>+VLOOKUP(I164,Peligros_Aspectos!A:D,4,0)</f>
        <v>0</v>
      </c>
      <c r="K164" s="213" t="str">
        <f>+VLOOKUP(I164,Peligros_Aspectos!A:D,2,0)</f>
        <v>Golpeado por / contra</v>
      </c>
      <c r="L164" s="213" t="str">
        <f>+VLOOKUP(I164,Peligros_Aspectos!A:C,3,0)</f>
        <v>Fractura/Contusión/hematoma</v>
      </c>
      <c r="M164" s="215" t="s">
        <v>76</v>
      </c>
      <c r="N164" s="216">
        <v>4</v>
      </c>
      <c r="O164" s="217">
        <f t="shared" si="39"/>
        <v>18</v>
      </c>
      <c r="P164" s="228"/>
      <c r="Q164" s="228"/>
      <c r="R164" s="228"/>
      <c r="S164" s="228"/>
      <c r="T164" s="228"/>
      <c r="U164" s="216"/>
      <c r="V164" s="226" t="s">
        <v>1172</v>
      </c>
      <c r="W164" s="228"/>
      <c r="X164" s="218" t="s">
        <v>1192</v>
      </c>
      <c r="Y164" s="219">
        <v>0.05</v>
      </c>
      <c r="Z164" s="220">
        <f t="shared" si="40"/>
        <v>18</v>
      </c>
      <c r="AA164" s="221"/>
      <c r="AB164" s="220" cm="1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#REF!&lt;&gt;0),Z164,TRUE,"FALSO")</f>
        <v>21</v>
      </c>
      <c r="AC164" s="216"/>
      <c r="AD164" s="216"/>
      <c r="AE164" s="184"/>
      <c r="AF164" s="185"/>
      <c r="AG164" s="185"/>
      <c r="AO164" s="183"/>
      <c r="AQ164" s="183"/>
      <c r="AS164" s="183"/>
      <c r="AU164" s="183"/>
      <c r="AW164" s="183"/>
    </row>
    <row r="165" spans="1:49" ht="372">
      <c r="A165" s="308"/>
      <c r="B165" s="404"/>
      <c r="C165" s="304"/>
      <c r="D165" s="320"/>
      <c r="E165" s="315" t="s">
        <v>1230</v>
      </c>
      <c r="F165" s="207" t="s">
        <v>1272</v>
      </c>
      <c r="G165" s="223" t="s">
        <v>73</v>
      </c>
      <c r="H165" s="222" t="s">
        <v>82</v>
      </c>
      <c r="I165" s="211" t="s">
        <v>91</v>
      </c>
      <c r="J165" s="212">
        <f>+VLOOKUP(I165,Peligros_Aspectos!A:D,4,0)</f>
        <v>0</v>
      </c>
      <c r="K165" s="213" t="str">
        <f>+VLOOKUP(I165,Peligros_Aspectos!A:D,2,0)</f>
        <v>Posturas inadecuadas / sobre esfuerzos durante la labor</v>
      </c>
      <c r="L165" s="213" t="str">
        <f>+VLOOKUP(I165,Peligros_Aspectos!A:C,3,0)</f>
        <v>Lumbalgias, dorsalgías, inflamación de tendones, Mialgias, Dolor de cuello en región cervical, Síndrome de Túnel Carpiano, Tensión muscular</v>
      </c>
      <c r="M165" s="215" t="s">
        <v>76</v>
      </c>
      <c r="N165" s="216">
        <v>3</v>
      </c>
      <c r="O165" s="217">
        <f t="shared" si="39"/>
        <v>13</v>
      </c>
      <c r="P165" s="228"/>
      <c r="Q165" s="228"/>
      <c r="R165" s="228"/>
      <c r="S165" s="228"/>
      <c r="T165" s="227"/>
      <c r="U165" s="212"/>
      <c r="V165" s="213" t="s">
        <v>1168</v>
      </c>
      <c r="W165" s="213"/>
      <c r="X165" s="218" t="s">
        <v>1192</v>
      </c>
      <c r="Y165" s="219">
        <v>0.05</v>
      </c>
      <c r="Z165" s="220">
        <f t="shared" si="40"/>
        <v>13</v>
      </c>
      <c r="AA165" s="221"/>
      <c r="AB165" s="220" cm="1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#REF!&lt;&gt;0),Z165,TRUE,"FALSO")</f>
        <v>17</v>
      </c>
      <c r="AC165" s="216"/>
      <c r="AD165" s="216"/>
      <c r="AE165" s="184"/>
      <c r="AF165" s="185"/>
      <c r="AG165" s="185"/>
      <c r="AO165" s="183"/>
      <c r="AQ165" s="183"/>
      <c r="AS165" s="183"/>
      <c r="AU165" s="183"/>
      <c r="AW165" s="183"/>
    </row>
    <row r="166" spans="1:49" ht="372">
      <c r="A166" s="308"/>
      <c r="B166" s="404"/>
      <c r="C166" s="304"/>
      <c r="D166" s="320"/>
      <c r="E166" s="313"/>
      <c r="F166" s="207" t="s">
        <v>1272</v>
      </c>
      <c r="G166" s="223" t="s">
        <v>73</v>
      </c>
      <c r="H166" s="222" t="s">
        <v>82</v>
      </c>
      <c r="I166" s="211" t="s">
        <v>86</v>
      </c>
      <c r="J166" s="212">
        <f>+VLOOKUP(I166,Peligros_Aspectos!A:D,4,0)</f>
        <v>0</v>
      </c>
      <c r="K166" s="213" t="str">
        <f>+VLOOKUP(I166,Peligros_Aspectos!A:D,2,0)</f>
        <v>Manipulación manual de cargas</v>
      </c>
      <c r="L166" s="213" t="str">
        <f>+VLOOKUP(I166,Peligros_Aspectos!A:C,3,0)</f>
        <v>Lumbalgia, cervicalgias, dorsalgias, hernias</v>
      </c>
      <c r="M166" s="215" t="s">
        <v>76</v>
      </c>
      <c r="N166" s="216">
        <v>3</v>
      </c>
      <c r="O166" s="217">
        <f t="shared" si="39"/>
        <v>13</v>
      </c>
      <c r="P166" s="228"/>
      <c r="Q166" s="228"/>
      <c r="R166" s="228"/>
      <c r="S166" s="228"/>
      <c r="T166" s="227"/>
      <c r="U166" s="212"/>
      <c r="V166" s="213" t="s">
        <v>1168</v>
      </c>
      <c r="W166" s="213"/>
      <c r="X166" s="218" t="s">
        <v>1192</v>
      </c>
      <c r="Y166" s="219">
        <v>0.05</v>
      </c>
      <c r="Z166" s="220">
        <f t="shared" si="40"/>
        <v>13</v>
      </c>
      <c r="AA166" s="221"/>
      <c r="AB166" s="220" cm="1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#REF!&lt;&gt;0),Z166,TRUE,"FALSO")</f>
        <v>17</v>
      </c>
      <c r="AC166" s="216"/>
      <c r="AD166" s="216"/>
      <c r="AE166" s="184"/>
      <c r="AF166" s="185"/>
      <c r="AG166" s="185"/>
      <c r="AO166" s="183"/>
      <c r="AQ166" s="183"/>
      <c r="AS166" s="183"/>
      <c r="AU166" s="183"/>
      <c r="AW166" s="183"/>
    </row>
    <row r="167" spans="1:49" ht="372">
      <c r="A167" s="308"/>
      <c r="B167" s="404"/>
      <c r="C167" s="304"/>
      <c r="D167" s="320"/>
      <c r="E167" s="314"/>
      <c r="F167" s="207" t="s">
        <v>1272</v>
      </c>
      <c r="G167" s="223" t="s">
        <v>73</v>
      </c>
      <c r="H167" s="222" t="s">
        <v>74</v>
      </c>
      <c r="I167" s="211" t="s">
        <v>513</v>
      </c>
      <c r="J167" s="212">
        <f>+VLOOKUP(I167,Peligros_Aspectos!A:D,4,0)</f>
        <v>0</v>
      </c>
      <c r="K167" s="213" t="str">
        <f>+VLOOKUP(I167,Peligros_Aspectos!A:D,2,0)</f>
        <v>Golpeado por / contra</v>
      </c>
      <c r="L167" s="213" t="str">
        <f>+VLOOKUP(I167,Peligros_Aspectos!A:C,3,0)</f>
        <v>Fractura/Contusión/mutilacion/hematoma</v>
      </c>
      <c r="M167" s="215" t="s">
        <v>76</v>
      </c>
      <c r="N167" s="216">
        <v>3</v>
      </c>
      <c r="O167" s="217">
        <f t="shared" si="39"/>
        <v>13</v>
      </c>
      <c r="P167" s="228"/>
      <c r="Q167" s="228"/>
      <c r="R167" s="228"/>
      <c r="S167" s="228"/>
      <c r="T167" s="228"/>
      <c r="U167" s="216"/>
      <c r="V167" s="228" t="s">
        <v>1154</v>
      </c>
      <c r="W167" s="228"/>
      <c r="X167" s="218" t="s">
        <v>1192</v>
      </c>
      <c r="Y167" s="219">
        <v>0.05</v>
      </c>
      <c r="Z167" s="217">
        <f t="shared" si="40"/>
        <v>13</v>
      </c>
      <c r="AA167" s="221"/>
      <c r="AB167" s="220" cm="1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#REF!&lt;&gt;0),Z167,TRUE,"FALSO")</f>
        <v>17</v>
      </c>
      <c r="AC167" s="216"/>
      <c r="AD167" s="216"/>
      <c r="AE167" s="184"/>
      <c r="AF167" s="185"/>
      <c r="AG167" s="185"/>
      <c r="AO167" s="183"/>
      <c r="AQ167" s="183"/>
      <c r="AS167" s="183"/>
      <c r="AU167" s="183"/>
      <c r="AW167" s="183"/>
    </row>
    <row r="168" spans="1:49" ht="372">
      <c r="A168" s="308"/>
      <c r="B168" s="404"/>
      <c r="C168" s="304"/>
      <c r="D168" s="320"/>
      <c r="E168" s="315" t="s">
        <v>1232</v>
      </c>
      <c r="F168" s="207" t="s">
        <v>1272</v>
      </c>
      <c r="G168" s="223" t="s">
        <v>73</v>
      </c>
      <c r="H168" s="222" t="s">
        <v>74</v>
      </c>
      <c r="I168" s="211" t="s">
        <v>607</v>
      </c>
      <c r="J168" s="212">
        <f>+VLOOKUP(I168,Peligros_Aspectos!A:D,4,0)</f>
        <v>0</v>
      </c>
      <c r="K168" s="213" t="str">
        <f>+VLOOKUP(I168,Peligros_Aspectos!A:D,2,0)</f>
        <v>Colisión frontal / Volcadura o Despiste de lado o a desnivel</v>
      </c>
      <c r="L168" s="213" t="str">
        <f>+VLOOKUP(I168,Peligros_Aspectos!A:C,3,0)</f>
        <v>Múltiples Fatalidades y/o Lesiones Graves</v>
      </c>
      <c r="M168" s="215" t="s">
        <v>76</v>
      </c>
      <c r="N168" s="216">
        <v>2</v>
      </c>
      <c r="O168" s="217">
        <f t="shared" si="39"/>
        <v>8</v>
      </c>
      <c r="P168" s="228"/>
      <c r="Q168" s="228"/>
      <c r="R168" s="228"/>
      <c r="S168" s="228"/>
      <c r="T168" s="227" t="s">
        <v>1170</v>
      </c>
      <c r="U168" s="212" t="s">
        <v>72</v>
      </c>
      <c r="V168" s="213" t="s">
        <v>1169</v>
      </c>
      <c r="W168" s="213"/>
      <c r="X168" s="218" t="s">
        <v>1192</v>
      </c>
      <c r="Y168" s="219">
        <v>0.05</v>
      </c>
      <c r="Z168" s="220">
        <f t="shared" si="40"/>
        <v>8</v>
      </c>
      <c r="AA168" s="221"/>
      <c r="AB168" s="220" cm="1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#REF!&lt;&gt;0),Z168,TRUE,"FALSO")</f>
        <v>16</v>
      </c>
      <c r="AC168" s="216"/>
      <c r="AD168" s="216"/>
      <c r="AE168" s="184"/>
      <c r="AF168" s="185"/>
      <c r="AG168" s="185"/>
      <c r="AO168" s="183"/>
      <c r="AQ168" s="183"/>
      <c r="AS168" s="183"/>
      <c r="AU168" s="183"/>
      <c r="AW168" s="183"/>
    </row>
    <row r="169" spans="1:49" ht="372">
      <c r="A169" s="308"/>
      <c r="B169" s="404"/>
      <c r="C169" s="304"/>
      <c r="D169" s="320"/>
      <c r="E169" s="313"/>
      <c r="F169" s="207" t="s">
        <v>1272</v>
      </c>
      <c r="G169" s="223" t="s">
        <v>73</v>
      </c>
      <c r="H169" s="222" t="s">
        <v>74</v>
      </c>
      <c r="I169" s="211" t="s">
        <v>78</v>
      </c>
      <c r="J169" s="212">
        <f>+VLOOKUP(I169,Peligros_Aspectos!A:D,4,0)</f>
        <v>0</v>
      </c>
      <c r="K169" s="213" t="str">
        <f>+VLOOKUP(I169,Peligros_Aspectos!A:D,2,0)</f>
        <v>Atropello, volcadura, colisiones, despistes, incendio</v>
      </c>
      <c r="L169" s="213" t="str">
        <f>+VLOOKUP(I169,Peligros_Aspectos!A:C,3,0)</f>
        <v>Fatalidad, Lesión Grave, Daños a la propiedad</v>
      </c>
      <c r="M169" s="215" t="s">
        <v>76</v>
      </c>
      <c r="N169" s="216">
        <v>2</v>
      </c>
      <c r="O169" s="217">
        <f t="shared" si="39"/>
        <v>8</v>
      </c>
      <c r="P169" s="228"/>
      <c r="Q169" s="228"/>
      <c r="R169" s="228"/>
      <c r="S169" s="228"/>
      <c r="T169" s="227" t="s">
        <v>1170</v>
      </c>
      <c r="U169" s="212" t="s">
        <v>72</v>
      </c>
      <c r="V169" s="213" t="s">
        <v>1169</v>
      </c>
      <c r="W169" s="213"/>
      <c r="X169" s="218" t="s">
        <v>1192</v>
      </c>
      <c r="Y169" s="219">
        <v>0.05</v>
      </c>
      <c r="Z169" s="220">
        <f t="shared" si="40"/>
        <v>8</v>
      </c>
      <c r="AA169" s="221"/>
      <c r="AB169" s="220" cm="1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#REF!&lt;&gt;0),Z169,TRUE,"FALSO")</f>
        <v>16</v>
      </c>
      <c r="AC169" s="216"/>
      <c r="AD169" s="216"/>
      <c r="AE169" s="184"/>
      <c r="AF169" s="185"/>
      <c r="AG169" s="185"/>
      <c r="AO169" s="183"/>
      <c r="AQ169" s="183"/>
      <c r="AS169" s="183"/>
      <c r="AU169" s="183"/>
      <c r="AW169" s="183"/>
    </row>
    <row r="170" spans="1:49" ht="372">
      <c r="A170" s="308"/>
      <c r="B170" s="404"/>
      <c r="C170" s="304"/>
      <c r="D170" s="320"/>
      <c r="E170" s="313"/>
      <c r="F170" s="207" t="s">
        <v>1272</v>
      </c>
      <c r="G170" s="223" t="s">
        <v>73</v>
      </c>
      <c r="H170" s="222" t="s">
        <v>74</v>
      </c>
      <c r="I170" s="211" t="s">
        <v>447</v>
      </c>
      <c r="J170" s="212">
        <f>+VLOOKUP(I170,Peligros_Aspectos!A:D,4,0)</f>
        <v>0</v>
      </c>
      <c r="K170" s="213" t="str">
        <f>+VLOOKUP(I170,Peligros_Aspectos!A:D,2,0)</f>
        <v>Contacto con persona y/o equipo móvil</v>
      </c>
      <c r="L170" s="213" t="str">
        <f>+VLOOKUP(I170,Peligros_Aspectos!A:C,3,0)</f>
        <v>Fatalidad, Golpes, caídas entre personal de trabajo de la misma área</v>
      </c>
      <c r="M170" s="215" t="s">
        <v>76</v>
      </c>
      <c r="N170" s="216">
        <v>3</v>
      </c>
      <c r="O170" s="217">
        <f t="shared" si="39"/>
        <v>13</v>
      </c>
      <c r="P170" s="228"/>
      <c r="Q170" s="228"/>
      <c r="R170" s="228"/>
      <c r="S170" s="228"/>
      <c r="T170" s="227"/>
      <c r="U170" s="212"/>
      <c r="V170" s="213" t="s">
        <v>1169</v>
      </c>
      <c r="W170" s="213"/>
      <c r="X170" s="218" t="s">
        <v>1192</v>
      </c>
      <c r="Y170" s="219">
        <v>0.05</v>
      </c>
      <c r="Z170" s="220">
        <f t="shared" si="40"/>
        <v>13</v>
      </c>
      <c r="AA170" s="221"/>
      <c r="AB170" s="220" cm="1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#REF!&lt;&gt;0),Z170,TRUE,"FALSO")</f>
        <v>17</v>
      </c>
      <c r="AC170" s="216"/>
      <c r="AD170" s="216"/>
      <c r="AE170" s="184"/>
      <c r="AF170" s="185"/>
      <c r="AG170" s="185"/>
      <c r="AO170" s="183"/>
      <c r="AQ170" s="183"/>
      <c r="AS170" s="183"/>
      <c r="AU170" s="183"/>
      <c r="AW170" s="183"/>
    </row>
    <row r="171" spans="1:49" ht="372">
      <c r="A171" s="308"/>
      <c r="B171" s="404"/>
      <c r="C171" s="304"/>
      <c r="D171" s="320"/>
      <c r="E171" s="313"/>
      <c r="F171" s="207" t="s">
        <v>1272</v>
      </c>
      <c r="G171" s="223" t="s">
        <v>71</v>
      </c>
      <c r="H171" s="222" t="s">
        <v>132</v>
      </c>
      <c r="I171" s="211" t="s">
        <v>144</v>
      </c>
      <c r="J171" s="212" t="str">
        <f>+VLOOKUP(I171,Peligros_Aspectos!A:D,4,0)</f>
        <v>SIGNIFICATIVO</v>
      </c>
      <c r="K171" s="213" t="str">
        <f>+VLOOKUP(I171,Peligros_Aspectos!A:D,2,0)</f>
        <v>Agotamiento de fuente de combustibles de fósiles</v>
      </c>
      <c r="L171" s="213" t="str">
        <f>+VLOOKUP(I171,Peligros_Aspectos!A:C,3,0)</f>
        <v>Afectación de generaciones futuras
Afectación de ecosistemas
Incremento en el reporte de huella de carbono de la organización.</v>
      </c>
      <c r="M171" s="215" t="s">
        <v>76</v>
      </c>
      <c r="N171" s="216">
        <v>3</v>
      </c>
      <c r="O171" s="217">
        <f t="shared" si="39"/>
        <v>13</v>
      </c>
      <c r="P171" s="228"/>
      <c r="Q171" s="228"/>
      <c r="R171" s="228"/>
      <c r="S171" s="228"/>
      <c r="T171" s="227"/>
      <c r="U171" s="212"/>
      <c r="V171" s="213" t="s">
        <v>1167</v>
      </c>
      <c r="W171" s="213"/>
      <c r="X171" s="218" t="s">
        <v>1192</v>
      </c>
      <c r="Y171" s="219">
        <v>0.05</v>
      </c>
      <c r="Z171" s="220">
        <f t="shared" si="40"/>
        <v>13</v>
      </c>
      <c r="AA171" s="221"/>
      <c r="AB171" s="220" cm="1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#REF!&lt;&gt;0),Z171,TRUE,"FALSO")</f>
        <v>17</v>
      </c>
      <c r="AC171" s="216"/>
      <c r="AD171" s="216"/>
      <c r="AE171" s="184"/>
      <c r="AF171" s="185"/>
      <c r="AG171" s="185"/>
      <c r="AO171" s="183"/>
      <c r="AQ171" s="183"/>
      <c r="AS171" s="183"/>
      <c r="AU171" s="183"/>
      <c r="AW171" s="183"/>
    </row>
    <row r="172" spans="1:49" ht="372">
      <c r="A172" s="308"/>
      <c r="B172" s="404"/>
      <c r="C172" s="304"/>
      <c r="D172" s="320"/>
      <c r="E172" s="313"/>
      <c r="F172" s="207" t="s">
        <v>1272</v>
      </c>
      <c r="G172" s="223" t="s">
        <v>73</v>
      </c>
      <c r="H172" s="222" t="s">
        <v>82</v>
      </c>
      <c r="I172" s="211" t="s">
        <v>333</v>
      </c>
      <c r="J172" s="212">
        <f>+VLOOKUP(I172,Peligros_Aspectos!A:D,4,0)</f>
        <v>0</v>
      </c>
      <c r="K172" s="213" t="str">
        <f>+VLOOKUP(I172,Peligros_Aspectos!A:D,2,0)</f>
        <v>Posturas forzadas</v>
      </c>
      <c r="L172" s="213" t="str">
        <f>+VLOOKUP(I172,Peligros_Aspectos!A:C,3,0)</f>
        <v>Transtornos musculoesqueleticos</v>
      </c>
      <c r="M172" s="215" t="s">
        <v>76</v>
      </c>
      <c r="N172" s="216">
        <v>3</v>
      </c>
      <c r="O172" s="217">
        <f t="shared" si="39"/>
        <v>13</v>
      </c>
      <c r="P172" s="228"/>
      <c r="Q172" s="228"/>
      <c r="R172" s="228"/>
      <c r="S172" s="228"/>
      <c r="T172" s="227"/>
      <c r="U172" s="212"/>
      <c r="V172" s="213" t="s">
        <v>1168</v>
      </c>
      <c r="W172" s="213"/>
      <c r="X172" s="218" t="s">
        <v>1192</v>
      </c>
      <c r="Y172" s="219">
        <v>0.05</v>
      </c>
      <c r="Z172" s="220">
        <f t="shared" si="40"/>
        <v>13</v>
      </c>
      <c r="AA172" s="221"/>
      <c r="AB172" s="220" cm="1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#REF!&lt;&gt;0),Z172,TRUE,"FALSO")</f>
        <v>17</v>
      </c>
      <c r="AC172" s="216"/>
      <c r="AD172" s="216"/>
      <c r="AE172" s="184"/>
      <c r="AF172" s="185"/>
      <c r="AG172" s="185"/>
      <c r="AO172" s="183"/>
      <c r="AQ172" s="183"/>
      <c r="AS172" s="183"/>
      <c r="AU172" s="183"/>
      <c r="AW172" s="183"/>
    </row>
    <row r="173" spans="1:49" ht="372">
      <c r="A173" s="308"/>
      <c r="B173" s="404"/>
      <c r="C173" s="304"/>
      <c r="D173" s="320"/>
      <c r="E173" s="313"/>
      <c r="F173" s="207" t="s">
        <v>1272</v>
      </c>
      <c r="G173" s="223" t="s">
        <v>73</v>
      </c>
      <c r="H173" s="222" t="s">
        <v>74</v>
      </c>
      <c r="I173" s="211" t="s">
        <v>81</v>
      </c>
      <c r="J173" s="212">
        <f>+VLOOKUP(I173,Peligros_Aspectos!A:D,4,0)</f>
        <v>0</v>
      </c>
      <c r="K173" s="213" t="str">
        <f>+VLOOKUP(I173,Peligros_Aspectos!A:D,2,0)</f>
        <v>Colisiones, Volcaduras, Despistes</v>
      </c>
      <c r="L173" s="213" t="str">
        <f>+VLOOKUP(I173,Peligros_Aspectos!A:C,3,0)</f>
        <v>Fatalidad, incapacidad total, lesiones graves, lesiones leves</v>
      </c>
      <c r="M173" s="215" t="s">
        <v>76</v>
      </c>
      <c r="N173" s="216">
        <v>2</v>
      </c>
      <c r="O173" s="217">
        <f t="shared" si="39"/>
        <v>8</v>
      </c>
      <c r="P173" s="228"/>
      <c r="Q173" s="228"/>
      <c r="R173" s="228"/>
      <c r="S173" s="228"/>
      <c r="T173" s="227" t="s">
        <v>1170</v>
      </c>
      <c r="U173" s="212" t="s">
        <v>72</v>
      </c>
      <c r="V173" s="213" t="s">
        <v>1169</v>
      </c>
      <c r="W173" s="213"/>
      <c r="X173" s="218" t="s">
        <v>1192</v>
      </c>
      <c r="Y173" s="219">
        <v>0.05</v>
      </c>
      <c r="Z173" s="220">
        <f t="shared" si="40"/>
        <v>8</v>
      </c>
      <c r="AA173" s="221"/>
      <c r="AB173" s="220" cm="1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#REF!&lt;&gt;0),Z173,TRUE,"FALSO")</f>
        <v>16</v>
      </c>
      <c r="AC173" s="216"/>
      <c r="AD173" s="216"/>
      <c r="AE173" s="184"/>
      <c r="AF173" s="185"/>
      <c r="AG173" s="185"/>
      <c r="AO173" s="183"/>
      <c r="AQ173" s="183"/>
      <c r="AS173" s="183"/>
      <c r="AU173" s="183"/>
      <c r="AW173" s="183"/>
    </row>
    <row r="174" spans="1:49" ht="372">
      <c r="A174" s="308"/>
      <c r="B174" s="404"/>
      <c r="C174" s="304"/>
      <c r="D174" s="320"/>
      <c r="E174" s="314"/>
      <c r="F174" s="207" t="s">
        <v>1272</v>
      </c>
      <c r="G174" s="223" t="s">
        <v>73</v>
      </c>
      <c r="H174" s="222" t="s">
        <v>74</v>
      </c>
      <c r="I174" s="211" t="s">
        <v>391</v>
      </c>
      <c r="J174" s="212">
        <f>+VLOOKUP(I174,Peligros_Aspectos!A:D,4,0)</f>
        <v>0</v>
      </c>
      <c r="K174" s="213" t="str">
        <f>+VLOOKUP(I174,Peligros_Aspectos!A:D,2,0)</f>
        <v>Caída o deslizamiento de</v>
      </c>
      <c r="L174" s="213" t="str">
        <f>+VLOOKUP(I174,Peligros_Aspectos!A:C,3,0)</f>
        <v>Fatalidad (Atrapamiento por material), asfixia, daño a la propiedad, detención del proceso productivo.</v>
      </c>
      <c r="M174" s="215" t="s">
        <v>76</v>
      </c>
      <c r="N174" s="216">
        <v>3</v>
      </c>
      <c r="O174" s="217">
        <f t="shared" ref="O174:O192" si="41">IF(CONCATENATE(N174,M174)="1A",1,IF(CONCATENATE(N174,M174)="1B",2,IF(CONCATENATE(N174,M174)="2A",3,IF(CONCATENATE(N174,M174)="1C",4,IF(CONCATENATE(N174,M174)="2B",5,IF(CONCATENATE(N174,M174)="3A",6,IF(CONCATENATE(N174,M174)="1D",7,IF(CONCATENATE(N174,M174)="2C",8,IF(CONCATENATE(N174,M174)="3B",9,IF(CONCATENATE(N174,M174)="4A",10,IF(CONCATENATE(N174,M174)="1E",11,IF(CONCATENATE(N174,M174)="2D",12,IF(CONCATENATE(N174,M174)="3C",13,IF(CONCATENATE(N174,M174)="4B",14,IF(CONCATENATE(N174,M174)="5A",15,IF(CONCATENATE(N174,M174)="2E",16,IF(CONCATENATE(N174,M174)="3D",17,IF(CONCATENATE(N174,M174)="4C",18,IF(CONCATENATE(N174,M174)="5B",19,IF(CONCATENATE(N174,M174)="3E",20,IF(CONCATENATE(N174,M174)="4D",21,IF(CONCATENATE(N174,M174)="5C",22,IF(CONCATENATE(N174,M174)="4E",23,IF(CONCATENATE(N174,M174)="5D",24,IF(CONCATENATE(N174,M174)="5E",25,"")))))))))))))))))))))))))</f>
        <v>13</v>
      </c>
      <c r="P174" s="213" t="s">
        <v>1124</v>
      </c>
      <c r="Q174" s="213"/>
      <c r="R174" s="213"/>
      <c r="S174" s="213"/>
      <c r="T174" s="227"/>
      <c r="U174" s="212" t="s">
        <v>72</v>
      </c>
      <c r="V174" s="213" t="s">
        <v>1196</v>
      </c>
      <c r="W174" s="213"/>
      <c r="X174" s="218" t="s">
        <v>1192</v>
      </c>
      <c r="Y174" s="219">
        <v>0.05</v>
      </c>
      <c r="Z174" s="220">
        <f t="shared" ref="Z174:Z192" si="42">O174</f>
        <v>13</v>
      </c>
      <c r="AA174" s="221"/>
      <c r="AB174" s="220" cm="1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#REF!&lt;&gt;0),Z174,TRUE,"FALSO")</f>
        <v>25</v>
      </c>
      <c r="AC174" s="216"/>
      <c r="AD174" s="216"/>
      <c r="AE174" s="184"/>
      <c r="AF174" s="185"/>
      <c r="AG174" s="185"/>
      <c r="AO174" s="183"/>
      <c r="AQ174" s="183"/>
      <c r="AS174" s="183"/>
      <c r="AU174" s="183"/>
      <c r="AW174" s="183"/>
    </row>
    <row r="175" spans="1:49" ht="372">
      <c r="A175" s="308"/>
      <c r="B175" s="404"/>
      <c r="C175" s="304"/>
      <c r="D175" s="320"/>
      <c r="E175" s="315" t="s">
        <v>1106</v>
      </c>
      <c r="F175" s="207" t="s">
        <v>1272</v>
      </c>
      <c r="G175" s="223" t="s">
        <v>73</v>
      </c>
      <c r="H175" s="222" t="s">
        <v>82</v>
      </c>
      <c r="I175" s="211" t="s">
        <v>91</v>
      </c>
      <c r="J175" s="212">
        <f>+VLOOKUP(I175,Peligros_Aspectos!A:D,4,0)</f>
        <v>0</v>
      </c>
      <c r="K175" s="213" t="str">
        <f>+VLOOKUP(I175,Peligros_Aspectos!A:D,2,0)</f>
        <v>Posturas inadecuadas / sobre esfuerzos durante la labor</v>
      </c>
      <c r="L175" s="213" t="str">
        <f>+VLOOKUP(I175,Peligros_Aspectos!A:C,3,0)</f>
        <v>Lumbalgias, dorsalgías, inflamación de tendones, Mialgias, Dolor de cuello en región cervical, Síndrome de Túnel Carpiano, Tensión muscular</v>
      </c>
      <c r="M175" s="215" t="s">
        <v>76</v>
      </c>
      <c r="N175" s="216">
        <v>3</v>
      </c>
      <c r="O175" s="217">
        <f t="shared" si="41"/>
        <v>13</v>
      </c>
      <c r="P175" s="228"/>
      <c r="Q175" s="228"/>
      <c r="R175" s="228"/>
      <c r="S175" s="228"/>
      <c r="T175" s="227"/>
      <c r="U175" s="212"/>
      <c r="V175" s="213" t="s">
        <v>1168</v>
      </c>
      <c r="W175" s="213"/>
      <c r="X175" s="218" t="s">
        <v>1192</v>
      </c>
      <c r="Y175" s="219">
        <v>0.05</v>
      </c>
      <c r="Z175" s="220">
        <f t="shared" si="42"/>
        <v>13</v>
      </c>
      <c r="AA175" s="221"/>
      <c r="AB175" s="220" cm="1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#REF!&lt;&gt;0),Z175,TRUE,"FALSO")</f>
        <v>17</v>
      </c>
      <c r="AC175" s="216"/>
      <c r="AD175" s="216"/>
      <c r="AE175" s="184"/>
      <c r="AF175" s="185"/>
      <c r="AG175" s="185"/>
      <c r="AO175" s="183"/>
      <c r="AQ175" s="183"/>
      <c r="AS175" s="183"/>
      <c r="AU175" s="183"/>
      <c r="AW175" s="183"/>
    </row>
    <row r="176" spans="1:49" ht="372">
      <c r="A176" s="308"/>
      <c r="B176" s="404"/>
      <c r="C176" s="304"/>
      <c r="D176" s="320"/>
      <c r="E176" s="313"/>
      <c r="F176" s="207" t="s">
        <v>1272</v>
      </c>
      <c r="G176" s="223" t="s">
        <v>73</v>
      </c>
      <c r="H176" s="222" t="s">
        <v>82</v>
      </c>
      <c r="I176" s="211" t="s">
        <v>86</v>
      </c>
      <c r="J176" s="212">
        <f>+VLOOKUP(I176,Peligros_Aspectos!A:D,4,0)</f>
        <v>0</v>
      </c>
      <c r="K176" s="213" t="str">
        <f>+VLOOKUP(I176,Peligros_Aspectos!A:D,2,0)</f>
        <v>Manipulación manual de cargas</v>
      </c>
      <c r="L176" s="213" t="str">
        <f>+VLOOKUP(I176,Peligros_Aspectos!A:C,3,0)</f>
        <v>Lumbalgia, cervicalgias, dorsalgias, hernias</v>
      </c>
      <c r="M176" s="215" t="s">
        <v>76</v>
      </c>
      <c r="N176" s="216">
        <v>3</v>
      </c>
      <c r="O176" s="217">
        <f t="shared" si="41"/>
        <v>13</v>
      </c>
      <c r="P176" s="228"/>
      <c r="Q176" s="228"/>
      <c r="R176" s="228"/>
      <c r="S176" s="228"/>
      <c r="T176" s="227"/>
      <c r="U176" s="212"/>
      <c r="V176" s="213" t="s">
        <v>1168</v>
      </c>
      <c r="W176" s="213"/>
      <c r="X176" s="218" t="s">
        <v>1192</v>
      </c>
      <c r="Y176" s="219">
        <v>0.05</v>
      </c>
      <c r="Z176" s="220">
        <f t="shared" si="42"/>
        <v>13</v>
      </c>
      <c r="AA176" s="221"/>
      <c r="AB176" s="220" cm="1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#REF!&lt;&gt;0),Z176,TRUE,"FALSO")</f>
        <v>17</v>
      </c>
      <c r="AC176" s="216"/>
      <c r="AD176" s="216"/>
      <c r="AE176" s="184"/>
      <c r="AF176" s="185"/>
      <c r="AG176" s="185"/>
      <c r="AO176" s="183"/>
      <c r="AQ176" s="183"/>
      <c r="AS176" s="183"/>
      <c r="AU176" s="183"/>
      <c r="AW176" s="183"/>
    </row>
    <row r="177" spans="1:49" ht="372">
      <c r="A177" s="308"/>
      <c r="B177" s="404"/>
      <c r="C177" s="304"/>
      <c r="D177" s="320"/>
      <c r="E177" s="314"/>
      <c r="F177" s="207" t="s">
        <v>1272</v>
      </c>
      <c r="G177" s="223" t="s">
        <v>73</v>
      </c>
      <c r="H177" s="222" t="s">
        <v>74</v>
      </c>
      <c r="I177" s="211" t="s">
        <v>513</v>
      </c>
      <c r="J177" s="212">
        <f>+VLOOKUP(I177,Peligros_Aspectos!A:D,4,0)</f>
        <v>0</v>
      </c>
      <c r="K177" s="213" t="str">
        <f>+VLOOKUP(I177,Peligros_Aspectos!A:D,2,0)</f>
        <v>Golpeado por / contra</v>
      </c>
      <c r="L177" s="213" t="str">
        <f>+VLOOKUP(I177,Peligros_Aspectos!A:C,3,0)</f>
        <v>Fractura/Contusión/mutilacion/hematoma</v>
      </c>
      <c r="M177" s="215" t="s">
        <v>76</v>
      </c>
      <c r="N177" s="216">
        <v>3</v>
      </c>
      <c r="O177" s="217">
        <f t="shared" si="41"/>
        <v>13</v>
      </c>
      <c r="P177" s="228"/>
      <c r="Q177" s="228"/>
      <c r="R177" s="228"/>
      <c r="S177" s="228"/>
      <c r="T177" s="228"/>
      <c r="U177" s="216"/>
      <c r="V177" s="228" t="s">
        <v>1154</v>
      </c>
      <c r="W177" s="228"/>
      <c r="X177" s="218" t="s">
        <v>1192</v>
      </c>
      <c r="Y177" s="219">
        <v>0.05</v>
      </c>
      <c r="Z177" s="217">
        <f t="shared" si="42"/>
        <v>13</v>
      </c>
      <c r="AA177" s="221"/>
      <c r="AB177" s="220" cm="1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#REF!&lt;&gt;0),Z177,TRUE,"FALSO")</f>
        <v>17</v>
      </c>
      <c r="AC177" s="216"/>
      <c r="AD177" s="216"/>
      <c r="AE177" s="184"/>
      <c r="AF177" s="185"/>
      <c r="AG177" s="185"/>
      <c r="AO177" s="183"/>
      <c r="AQ177" s="183"/>
      <c r="AS177" s="183"/>
      <c r="AU177" s="183"/>
      <c r="AW177" s="183"/>
    </row>
    <row r="178" spans="1:49" ht="372">
      <c r="A178" s="308"/>
      <c r="B178" s="404"/>
      <c r="C178" s="304"/>
      <c r="D178" s="320"/>
      <c r="E178" s="303" t="s">
        <v>1220</v>
      </c>
      <c r="F178" s="303" t="s">
        <v>1272</v>
      </c>
      <c r="G178" s="322" t="s">
        <v>73</v>
      </c>
      <c r="H178" s="316" t="s">
        <v>74</v>
      </c>
      <c r="I178" s="211" t="s">
        <v>138</v>
      </c>
      <c r="J178" s="212" t="str">
        <f>+VLOOKUP(I178,Peligros_Aspectos!A:D,4,0)</f>
        <v>SIGNIFICATIVO</v>
      </c>
      <c r="K178" s="213" t="s">
        <v>139</v>
      </c>
      <c r="L178" s="213" t="s">
        <v>136</v>
      </c>
      <c r="M178" s="215" t="s">
        <v>76</v>
      </c>
      <c r="N178" s="216">
        <v>3</v>
      </c>
      <c r="O178" s="217">
        <f t="shared" si="41"/>
        <v>13</v>
      </c>
      <c r="P178" s="213"/>
      <c r="Q178" s="213"/>
      <c r="R178" s="213"/>
      <c r="S178" s="213"/>
      <c r="T178" s="227"/>
      <c r="U178" s="212" t="s">
        <v>72</v>
      </c>
      <c r="V178" s="213" t="s">
        <v>1221</v>
      </c>
      <c r="W178" s="213"/>
      <c r="X178" s="218" t="s">
        <v>1192</v>
      </c>
      <c r="Y178" s="219"/>
      <c r="Z178" s="220">
        <f t="shared" si="42"/>
        <v>13</v>
      </c>
      <c r="AA178" s="221"/>
      <c r="AB178" s="220" cm="1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#REF!&lt;&gt;0),Z178,TRUE,"FALSO")</f>
        <v>20</v>
      </c>
      <c r="AC178" s="216"/>
      <c r="AD178" s="216"/>
      <c r="AE178" s="184"/>
      <c r="AF178" s="185"/>
      <c r="AG178" s="185"/>
      <c r="AO178" s="183"/>
      <c r="AQ178" s="183"/>
      <c r="AS178" s="183"/>
      <c r="AU178" s="183"/>
      <c r="AW178" s="183"/>
    </row>
    <row r="179" spans="1:49" ht="372">
      <c r="A179" s="308"/>
      <c r="B179" s="404"/>
      <c r="C179" s="304"/>
      <c r="D179" s="320"/>
      <c r="E179" s="304"/>
      <c r="F179" s="304"/>
      <c r="G179" s="322"/>
      <c r="H179" s="317"/>
      <c r="I179" s="211" t="s">
        <v>157</v>
      </c>
      <c r="J179" s="212" t="str">
        <f>+VLOOKUP(I179,Peligros_Aspectos!A:D,4,0)</f>
        <v>SIGNIFICATIVO</v>
      </c>
      <c r="K179" s="213" t="s">
        <v>153</v>
      </c>
      <c r="L179" s="213" t="s">
        <v>154</v>
      </c>
      <c r="M179" s="215" t="s">
        <v>76</v>
      </c>
      <c r="N179" s="216">
        <v>3</v>
      </c>
      <c r="O179" s="217">
        <f t="shared" si="41"/>
        <v>13</v>
      </c>
      <c r="P179" s="213"/>
      <c r="Q179" s="213"/>
      <c r="R179" s="213"/>
      <c r="S179" s="213"/>
      <c r="T179" s="227"/>
      <c r="U179" s="212" t="s">
        <v>72</v>
      </c>
      <c r="V179" s="213" t="s">
        <v>1223</v>
      </c>
      <c r="W179" s="213"/>
      <c r="X179" s="218" t="s">
        <v>1192</v>
      </c>
      <c r="Y179" s="219"/>
      <c r="Z179" s="220">
        <f t="shared" si="42"/>
        <v>13</v>
      </c>
      <c r="AA179" s="221"/>
      <c r="AB179" s="220" cm="1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#REF!&lt;&gt;0),Z179,TRUE,"FALSO")</f>
        <v>20</v>
      </c>
      <c r="AC179" s="216"/>
      <c r="AD179" s="216"/>
      <c r="AE179" s="184"/>
      <c r="AF179" s="185"/>
      <c r="AG179" s="185"/>
      <c r="AO179" s="183"/>
      <c r="AQ179" s="183"/>
      <c r="AS179" s="183"/>
      <c r="AU179" s="183"/>
      <c r="AW179" s="183"/>
    </row>
    <row r="180" spans="1:49" ht="372">
      <c r="A180" s="308"/>
      <c r="B180" s="404"/>
      <c r="C180" s="304"/>
      <c r="D180" s="320"/>
      <c r="E180" s="304"/>
      <c r="F180" s="304"/>
      <c r="G180" s="322"/>
      <c r="H180" s="317"/>
      <c r="I180" s="211" t="s">
        <v>81</v>
      </c>
      <c r="J180" s="212">
        <f>+VLOOKUP(I180,Peligros_Aspectos!A:D,4,0)</f>
        <v>0</v>
      </c>
      <c r="K180" s="213" t="s">
        <v>466</v>
      </c>
      <c r="L180" s="213" t="s">
        <v>467</v>
      </c>
      <c r="M180" s="215" t="s">
        <v>76</v>
      </c>
      <c r="N180" s="216">
        <v>3</v>
      </c>
      <c r="O180" s="217">
        <f t="shared" si="41"/>
        <v>13</v>
      </c>
      <c r="P180" s="213"/>
      <c r="Q180" s="213"/>
      <c r="R180" s="213"/>
      <c r="S180" s="213"/>
      <c r="T180" s="227"/>
      <c r="U180" s="212" t="s">
        <v>72</v>
      </c>
      <c r="V180" s="213" t="s">
        <v>1222</v>
      </c>
      <c r="W180" s="213"/>
      <c r="X180" s="218" t="s">
        <v>1192</v>
      </c>
      <c r="Y180" s="219"/>
      <c r="Z180" s="220">
        <f t="shared" si="42"/>
        <v>13</v>
      </c>
      <c r="AA180" s="221"/>
      <c r="AB180" s="220" cm="1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#REF!&lt;&gt;0),Z180,TRUE,"FALSO")</f>
        <v>20</v>
      </c>
      <c r="AC180" s="216"/>
      <c r="AD180" s="216"/>
      <c r="AE180" s="184"/>
      <c r="AF180" s="185"/>
      <c r="AG180" s="185"/>
      <c r="AO180" s="183"/>
      <c r="AQ180" s="183"/>
      <c r="AS180" s="183"/>
      <c r="AU180" s="183"/>
      <c r="AW180" s="183"/>
    </row>
    <row r="181" spans="1:49" ht="372">
      <c r="A181" s="308"/>
      <c r="B181" s="404"/>
      <c r="C181" s="304"/>
      <c r="D181" s="320"/>
      <c r="E181" s="304"/>
      <c r="F181" s="304"/>
      <c r="G181" s="322"/>
      <c r="H181" s="317"/>
      <c r="I181" s="211" t="s">
        <v>80</v>
      </c>
      <c r="J181" s="212">
        <f>+VLOOKUP(I181,Peligros_Aspectos!A:D,4,0)</f>
        <v>0</v>
      </c>
      <c r="K181" s="213" t="s">
        <v>461</v>
      </c>
      <c r="L181" s="213" t="s">
        <v>569</v>
      </c>
      <c r="M181" s="215" t="s">
        <v>76</v>
      </c>
      <c r="N181" s="216">
        <v>4</v>
      </c>
      <c r="O181" s="217">
        <f t="shared" si="41"/>
        <v>18</v>
      </c>
      <c r="P181" s="213"/>
      <c r="Q181" s="213"/>
      <c r="R181" s="213"/>
      <c r="S181" s="213"/>
      <c r="T181" s="227"/>
      <c r="U181" s="212" t="s">
        <v>72</v>
      </c>
      <c r="V181" s="213"/>
      <c r="W181" s="213"/>
      <c r="X181" s="218" t="s">
        <v>1192</v>
      </c>
      <c r="Y181" s="219"/>
      <c r="Z181" s="220">
        <f t="shared" si="42"/>
        <v>18</v>
      </c>
      <c r="AA181" s="221"/>
      <c r="AB181" s="220" cm="1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#REF!&lt;&gt;0),Z181,TRUE,"FALSO")</f>
        <v>23</v>
      </c>
      <c r="AC181" s="216"/>
      <c r="AD181" s="216"/>
      <c r="AE181" s="184"/>
      <c r="AF181" s="185"/>
      <c r="AG181" s="185"/>
      <c r="AO181" s="183"/>
      <c r="AQ181" s="183"/>
      <c r="AS181" s="183"/>
      <c r="AU181" s="183"/>
      <c r="AW181" s="183"/>
    </row>
    <row r="182" spans="1:49" ht="372">
      <c r="A182" s="308"/>
      <c r="B182" s="404"/>
      <c r="C182" s="304"/>
      <c r="D182" s="320"/>
      <c r="E182" s="304"/>
      <c r="F182" s="304"/>
      <c r="G182" s="322"/>
      <c r="H182" s="317"/>
      <c r="I182" s="211" t="s">
        <v>570</v>
      </c>
      <c r="J182" s="212">
        <v>0</v>
      </c>
      <c r="K182" s="213" t="s">
        <v>461</v>
      </c>
      <c r="L182" s="213" t="s">
        <v>512</v>
      </c>
      <c r="M182" s="215" t="s">
        <v>76</v>
      </c>
      <c r="N182" s="216">
        <v>4</v>
      </c>
      <c r="O182" s="217">
        <f t="shared" si="41"/>
        <v>18</v>
      </c>
      <c r="P182" s="213"/>
      <c r="Q182" s="213"/>
      <c r="R182" s="213"/>
      <c r="S182" s="213"/>
      <c r="T182" s="227"/>
      <c r="U182" s="212" t="s">
        <v>72</v>
      </c>
      <c r="V182" s="213"/>
      <c r="W182" s="213"/>
      <c r="X182" s="218" t="s">
        <v>1192</v>
      </c>
      <c r="Y182" s="219"/>
      <c r="Z182" s="220">
        <f t="shared" si="42"/>
        <v>18</v>
      </c>
      <c r="AA182" s="221"/>
      <c r="AB182" s="220" cm="1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#REF!&lt;&gt;0),Z182,TRUE,"FALSO")</f>
        <v>23</v>
      </c>
      <c r="AC182" s="216"/>
      <c r="AD182" s="216"/>
      <c r="AE182" s="184"/>
      <c r="AF182" s="185"/>
      <c r="AG182" s="185"/>
      <c r="AO182" s="183"/>
      <c r="AQ182" s="183"/>
      <c r="AS182" s="183"/>
      <c r="AU182" s="183"/>
      <c r="AW182" s="183"/>
    </row>
    <row r="183" spans="1:49" ht="372">
      <c r="A183" s="308"/>
      <c r="B183" s="404"/>
      <c r="C183" s="304"/>
      <c r="D183" s="320"/>
      <c r="E183" s="304"/>
      <c r="F183" s="304"/>
      <c r="G183" s="322"/>
      <c r="H183" s="317"/>
      <c r="I183" s="211" t="s">
        <v>468</v>
      </c>
      <c r="J183" s="212">
        <v>0</v>
      </c>
      <c r="K183" s="213" t="s">
        <v>469</v>
      </c>
      <c r="L183" s="213" t="s">
        <v>470</v>
      </c>
      <c r="M183" s="215" t="s">
        <v>76</v>
      </c>
      <c r="N183" s="216">
        <v>3</v>
      </c>
      <c r="O183" s="217">
        <f t="shared" si="41"/>
        <v>13</v>
      </c>
      <c r="P183" s="213"/>
      <c r="Q183" s="213"/>
      <c r="R183" s="213"/>
      <c r="S183" s="213"/>
      <c r="T183" s="227"/>
      <c r="U183" s="212"/>
      <c r="V183" s="213" t="s">
        <v>1226</v>
      </c>
      <c r="W183" s="213"/>
      <c r="X183" s="218" t="s">
        <v>1192</v>
      </c>
      <c r="Y183" s="219"/>
      <c r="Z183" s="220">
        <f t="shared" si="42"/>
        <v>13</v>
      </c>
      <c r="AA183" s="221"/>
      <c r="AB183" s="220" cm="1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#REF!&lt;&gt;0),Z183,TRUE,"FALSO")</f>
        <v>17</v>
      </c>
      <c r="AC183" s="216"/>
      <c r="AD183" s="216"/>
      <c r="AE183" s="184"/>
      <c r="AF183" s="185"/>
      <c r="AG183" s="185"/>
      <c r="AO183" s="183"/>
      <c r="AQ183" s="183"/>
      <c r="AS183" s="183"/>
      <c r="AU183" s="183"/>
      <c r="AW183" s="183"/>
    </row>
    <row r="184" spans="1:49" ht="372">
      <c r="A184" s="308"/>
      <c r="B184" s="404"/>
      <c r="C184" s="304"/>
      <c r="D184" s="320"/>
      <c r="E184" s="305"/>
      <c r="F184" s="305"/>
      <c r="G184" s="322"/>
      <c r="H184" s="318"/>
      <c r="I184" s="211" t="s">
        <v>468</v>
      </c>
      <c r="J184" s="212">
        <f>+VLOOKUP(I183,Peligros_Aspectos!A:D,4,0)</f>
        <v>0</v>
      </c>
      <c r="K184" s="213" t="s">
        <v>469</v>
      </c>
      <c r="L184" s="213" t="s">
        <v>470</v>
      </c>
      <c r="M184" s="215" t="s">
        <v>76</v>
      </c>
      <c r="N184" s="216">
        <v>2</v>
      </c>
      <c r="O184" s="217">
        <f t="shared" si="41"/>
        <v>8</v>
      </c>
      <c r="P184" s="213" t="s">
        <v>1224</v>
      </c>
      <c r="Q184" s="213"/>
      <c r="R184" s="213"/>
      <c r="S184" s="213"/>
      <c r="T184" s="227"/>
      <c r="U184" s="212"/>
      <c r="V184" s="213" t="s">
        <v>1225</v>
      </c>
      <c r="W184" s="213"/>
      <c r="X184" s="218" t="s">
        <v>1192</v>
      </c>
      <c r="Y184" s="219"/>
      <c r="Z184" s="220">
        <f t="shared" si="42"/>
        <v>8</v>
      </c>
      <c r="AA184" s="221"/>
      <c r="AB184" s="220" cm="1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#REF!&lt;&gt;0),Z184,TRUE,"FALSO")</f>
        <v>25</v>
      </c>
      <c r="AC184" s="216"/>
      <c r="AD184" s="216"/>
      <c r="AE184" s="184"/>
      <c r="AF184" s="185"/>
      <c r="AG184" s="185"/>
      <c r="AO184" s="183"/>
      <c r="AQ184" s="183"/>
      <c r="AS184" s="183"/>
      <c r="AU184" s="183"/>
      <c r="AW184" s="183"/>
    </row>
    <row r="185" spans="1:49" ht="372">
      <c r="A185" s="308"/>
      <c r="B185" s="404"/>
      <c r="C185" s="304"/>
      <c r="D185" s="320"/>
      <c r="E185" s="315" t="s">
        <v>1176</v>
      </c>
      <c r="F185" s="207" t="s">
        <v>1272</v>
      </c>
      <c r="G185" s="223" t="s">
        <v>73</v>
      </c>
      <c r="H185" s="222" t="s">
        <v>74</v>
      </c>
      <c r="I185" s="211" t="s">
        <v>78</v>
      </c>
      <c r="J185" s="212">
        <f>+VLOOKUP(I185,Peligros_Aspectos!A:D,4,0)</f>
        <v>0</v>
      </c>
      <c r="K185" s="213" t="str">
        <f>+VLOOKUP(I185,Peligros_Aspectos!A:D,2,0)</f>
        <v>Atropello, volcadura, colisiones, despistes, incendio</v>
      </c>
      <c r="L185" s="213" t="str">
        <f>+VLOOKUP(I185,Peligros_Aspectos!A:C,3,0)</f>
        <v>Fatalidad, Lesión Grave, Daños a la propiedad</v>
      </c>
      <c r="M185" s="215" t="s">
        <v>76</v>
      </c>
      <c r="N185" s="216">
        <v>2</v>
      </c>
      <c r="O185" s="217">
        <f t="shared" si="41"/>
        <v>8</v>
      </c>
      <c r="P185" s="228"/>
      <c r="Q185" s="228"/>
      <c r="R185" s="228"/>
      <c r="S185" s="228"/>
      <c r="T185" s="227" t="s">
        <v>1170</v>
      </c>
      <c r="U185" s="212" t="s">
        <v>72</v>
      </c>
      <c r="V185" s="213" t="s">
        <v>1169</v>
      </c>
      <c r="W185" s="213"/>
      <c r="X185" s="218" t="s">
        <v>1192</v>
      </c>
      <c r="Y185" s="219">
        <v>0.05</v>
      </c>
      <c r="Z185" s="220">
        <f t="shared" si="42"/>
        <v>8</v>
      </c>
      <c r="AA185" s="221"/>
      <c r="AB185" s="220" cm="1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#REF!&lt;&gt;0),Z185,TRUE,"FALSO")</f>
        <v>16</v>
      </c>
      <c r="AC185" s="216"/>
      <c r="AD185" s="216"/>
      <c r="AE185" s="184"/>
      <c r="AF185" s="185"/>
      <c r="AG185" s="185"/>
      <c r="AO185" s="183"/>
      <c r="AQ185" s="183"/>
      <c r="AS185" s="183"/>
      <c r="AU185" s="183"/>
      <c r="AW185" s="183"/>
    </row>
    <row r="186" spans="1:49" ht="372">
      <c r="A186" s="308"/>
      <c r="B186" s="404"/>
      <c r="C186" s="304"/>
      <c r="D186" s="320"/>
      <c r="E186" s="313"/>
      <c r="F186" s="207" t="s">
        <v>1272</v>
      </c>
      <c r="G186" s="223" t="s">
        <v>71</v>
      </c>
      <c r="H186" s="222" t="s">
        <v>132</v>
      </c>
      <c r="I186" s="211" t="s">
        <v>144</v>
      </c>
      <c r="J186" s="212" t="str">
        <f>+VLOOKUP(I186,Peligros_Aspectos!A:D,4,0)</f>
        <v>SIGNIFICATIVO</v>
      </c>
      <c r="K186" s="213" t="str">
        <f>+VLOOKUP(I186,Peligros_Aspectos!A:D,2,0)</f>
        <v>Agotamiento de fuente de combustibles de fósiles</v>
      </c>
      <c r="L186" s="213" t="str">
        <f>+VLOOKUP(I186,Peligros_Aspectos!A:C,3,0)</f>
        <v>Afectación de generaciones futuras
Afectación de ecosistemas
Incremento en el reporte de huella de carbono de la organización.</v>
      </c>
      <c r="M186" s="215" t="s">
        <v>76</v>
      </c>
      <c r="N186" s="216">
        <v>3</v>
      </c>
      <c r="O186" s="217">
        <f t="shared" si="41"/>
        <v>13</v>
      </c>
      <c r="P186" s="228"/>
      <c r="Q186" s="228"/>
      <c r="R186" s="228"/>
      <c r="S186" s="228"/>
      <c r="T186" s="227"/>
      <c r="U186" s="212"/>
      <c r="V186" s="213" t="s">
        <v>1167</v>
      </c>
      <c r="W186" s="213"/>
      <c r="X186" s="218" t="s">
        <v>1192</v>
      </c>
      <c r="Y186" s="219">
        <v>0.05</v>
      </c>
      <c r="Z186" s="220">
        <f t="shared" si="42"/>
        <v>13</v>
      </c>
      <c r="AA186" s="221"/>
      <c r="AB186" s="220" cm="1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#REF!&lt;&gt;0),Z186,TRUE,"FALSO")</f>
        <v>17</v>
      </c>
      <c r="AC186" s="216"/>
      <c r="AD186" s="216"/>
      <c r="AE186" s="184"/>
      <c r="AF186" s="185"/>
      <c r="AG186" s="185"/>
      <c r="AO186" s="183"/>
      <c r="AQ186" s="183"/>
      <c r="AS186" s="183"/>
      <c r="AU186" s="183"/>
      <c r="AW186" s="183"/>
    </row>
    <row r="187" spans="1:49" ht="372">
      <c r="A187" s="308"/>
      <c r="B187" s="404"/>
      <c r="C187" s="304"/>
      <c r="D187" s="320"/>
      <c r="E187" s="313"/>
      <c r="F187" s="207" t="s">
        <v>1272</v>
      </c>
      <c r="G187" s="223" t="s">
        <v>73</v>
      </c>
      <c r="H187" s="222" t="s">
        <v>74</v>
      </c>
      <c r="I187" s="211" t="s">
        <v>532</v>
      </c>
      <c r="J187" s="212">
        <f>+VLOOKUP(I187,Peligros_Aspectos!A:D,4,0)</f>
        <v>0</v>
      </c>
      <c r="K187" s="213" t="str">
        <f>+VLOOKUP(I187,Peligros_Aspectos!A:D,2,0)</f>
        <v>Atropello</v>
      </c>
      <c r="L187" s="213" t="str">
        <f>+VLOOKUP(I187,Peligros_Aspectos!A:C,3,0)</f>
        <v>Fatalidad/Fractura</v>
      </c>
      <c r="M187" s="215" t="s">
        <v>76</v>
      </c>
      <c r="N187" s="216">
        <v>2</v>
      </c>
      <c r="O187" s="217">
        <f t="shared" si="41"/>
        <v>8</v>
      </c>
      <c r="P187" s="228"/>
      <c r="Q187" s="228"/>
      <c r="R187" s="228"/>
      <c r="S187" s="228"/>
      <c r="T187" s="227"/>
      <c r="U187" s="212"/>
      <c r="V187" s="213" t="s">
        <v>1167</v>
      </c>
      <c r="W187" s="213"/>
      <c r="X187" s="218" t="s">
        <v>1192</v>
      </c>
      <c r="Y187" s="219">
        <v>0.05</v>
      </c>
      <c r="Z187" s="220">
        <f t="shared" si="42"/>
        <v>8</v>
      </c>
      <c r="AA187" s="221"/>
      <c r="AB187" s="220" cm="1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#REF!&lt;&gt;0),Z187,TRUE,"FALSO")</f>
        <v>8</v>
      </c>
      <c r="AC187" s="216"/>
      <c r="AD187" s="216"/>
      <c r="AE187" s="184"/>
      <c r="AF187" s="185"/>
      <c r="AG187" s="185"/>
      <c r="AO187" s="183"/>
      <c r="AQ187" s="183"/>
      <c r="AS187" s="183"/>
      <c r="AU187" s="183"/>
      <c r="AW187" s="183"/>
    </row>
    <row r="188" spans="1:49" ht="372">
      <c r="A188" s="308"/>
      <c r="B188" s="404"/>
      <c r="C188" s="304"/>
      <c r="D188" s="320"/>
      <c r="E188" s="313"/>
      <c r="F188" s="207" t="s">
        <v>1272</v>
      </c>
      <c r="G188" s="209" t="s">
        <v>73</v>
      </c>
      <c r="H188" s="222" t="s">
        <v>82</v>
      </c>
      <c r="I188" s="211" t="s">
        <v>300</v>
      </c>
      <c r="J188" s="212">
        <f>+VLOOKUP(I188,Peligros_Aspectos!A:D,4,0)</f>
        <v>0</v>
      </c>
      <c r="K188" s="213" t="str">
        <f>+VLOOKUP(I188,Peligros_Aspectos!A:D,2,0)</f>
        <v>Psicosocial</v>
      </c>
      <c r="L188" s="213" t="str">
        <f>+VLOOKUP(I188,Peligros_Aspectos!A:C,3,0)</f>
        <v>Estrés, depresión, ausentismo laboral, ansiedad, conducta agresiva o violenta, bullyng, burn out</v>
      </c>
      <c r="M188" s="215" t="s">
        <v>76</v>
      </c>
      <c r="N188" s="216">
        <v>3</v>
      </c>
      <c r="O188" s="217">
        <f t="shared" si="41"/>
        <v>13</v>
      </c>
      <c r="P188" s="228"/>
      <c r="Q188" s="228"/>
      <c r="R188" s="228"/>
      <c r="S188" s="228"/>
      <c r="T188" s="227"/>
      <c r="U188" s="212"/>
      <c r="V188" s="213" t="s">
        <v>1137</v>
      </c>
      <c r="W188" s="228"/>
      <c r="X188" s="218" t="s">
        <v>1192</v>
      </c>
      <c r="Y188" s="219">
        <v>0.05</v>
      </c>
      <c r="Z188" s="220">
        <f t="shared" si="42"/>
        <v>13</v>
      </c>
      <c r="AA188" s="221"/>
      <c r="AB188" s="220" cm="1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#REF!&lt;&gt;0),Z188,TRUE,"FALSO")</f>
        <v>17</v>
      </c>
      <c r="AC188" s="216"/>
      <c r="AD188" s="216"/>
      <c r="AE188" s="184"/>
      <c r="AF188" s="185"/>
      <c r="AG188" s="185"/>
      <c r="AO188" s="183"/>
      <c r="AQ188" s="183"/>
      <c r="AS188" s="183"/>
      <c r="AU188" s="183"/>
      <c r="AW188" s="183"/>
    </row>
    <row r="189" spans="1:49" ht="372">
      <c r="A189" s="308"/>
      <c r="B189" s="404"/>
      <c r="C189" s="304"/>
      <c r="D189" s="320"/>
      <c r="E189" s="313"/>
      <c r="F189" s="207" t="s">
        <v>1272</v>
      </c>
      <c r="G189" s="276" t="s">
        <v>1070</v>
      </c>
      <c r="H189" s="222" t="s">
        <v>74</v>
      </c>
      <c r="I189" s="211" t="s">
        <v>562</v>
      </c>
      <c r="J189" s="212">
        <f>+VLOOKUP(I189,Peligros_Aspectos!A:D,4,0)</f>
        <v>0</v>
      </c>
      <c r="K189" s="213" t="str">
        <f>+VLOOKUP(I189,Peligros_Aspectos!A:D,2,0)</f>
        <v>Exposición durante el sismo / terremoto</v>
      </c>
      <c r="L189" s="213" t="str">
        <f>+VLOOKUP(I189,Peligros_Aspectos!A:C,3,0)</f>
        <v>Fatalidades múltiples, Lesiones Graves, daños a la propiedad, detención del proceso productivo.</v>
      </c>
      <c r="M189" s="215" t="s">
        <v>76</v>
      </c>
      <c r="N189" s="216">
        <v>3</v>
      </c>
      <c r="O189" s="217">
        <f t="shared" si="41"/>
        <v>13</v>
      </c>
      <c r="P189" s="228"/>
      <c r="Q189" s="228"/>
      <c r="R189" s="228"/>
      <c r="S189" s="228"/>
      <c r="T189" s="227"/>
      <c r="U189" s="212"/>
      <c r="V189" s="213" t="s">
        <v>1186</v>
      </c>
      <c r="W189" s="213"/>
      <c r="X189" s="218" t="s">
        <v>1192</v>
      </c>
      <c r="Y189" s="219"/>
      <c r="Z189" s="220">
        <f t="shared" ref="Z189" si="43">O189</f>
        <v>13</v>
      </c>
      <c r="AA189" s="221"/>
      <c r="AB189" s="220" cm="1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#REF!&lt;&gt;0),Z189,TRUE,"FALSO")</f>
        <v>17</v>
      </c>
      <c r="AC189" s="216"/>
      <c r="AD189" s="216"/>
      <c r="AE189" s="184"/>
      <c r="AF189" s="185"/>
      <c r="AG189" s="185"/>
      <c r="AO189" s="183"/>
      <c r="AQ189" s="183"/>
      <c r="AS189" s="183"/>
      <c r="AU189" s="183"/>
      <c r="AW189" s="183"/>
    </row>
    <row r="190" spans="1:49" ht="372">
      <c r="A190" s="308"/>
      <c r="B190" s="404"/>
      <c r="C190" s="304"/>
      <c r="D190" s="320"/>
      <c r="E190" s="314"/>
      <c r="F190" s="207" t="s">
        <v>1272</v>
      </c>
      <c r="G190" s="223" t="s">
        <v>1070</v>
      </c>
      <c r="H190" s="222" t="s">
        <v>74</v>
      </c>
      <c r="I190" s="211" t="s">
        <v>77</v>
      </c>
      <c r="J190" s="212">
        <f>+VLOOKUP(I190,Peligros_Aspectos!A:D,4,0)</f>
        <v>0</v>
      </c>
      <c r="K190" s="213" t="str">
        <f>+VLOOKUP(I190,Peligros_Aspectos!A:D,2,0)</f>
        <v>Descargas eléctricas, Inundaciones, Deslizamientos de material, baja visibilidad, superficies resbalosas</v>
      </c>
      <c r="L190" s="213" t="str">
        <f>+VLOOKUP(I190,Peligros_Aspectos!A:C,3,0)</f>
        <v xml:space="preserve">Fatalidad, Incapacidad total, lesiones graves, lesiones leves, Daño a la propiedad, Detención del proceso productivo. </v>
      </c>
      <c r="M190" s="215" t="s">
        <v>76</v>
      </c>
      <c r="N190" s="216">
        <v>3</v>
      </c>
      <c r="O190" s="217">
        <f t="shared" si="41"/>
        <v>13</v>
      </c>
      <c r="P190" s="228"/>
      <c r="Q190" s="228"/>
      <c r="R190" s="228"/>
      <c r="S190" s="228"/>
      <c r="T190" s="227"/>
      <c r="U190" s="212"/>
      <c r="V190" s="213" t="s">
        <v>1185</v>
      </c>
      <c r="W190" s="213"/>
      <c r="X190" s="218" t="s">
        <v>1192</v>
      </c>
      <c r="Y190" s="219">
        <v>0.05</v>
      </c>
      <c r="Z190" s="220">
        <f t="shared" si="42"/>
        <v>13</v>
      </c>
      <c r="AA190" s="221"/>
      <c r="AB190" s="220" cm="1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#REF!&lt;&gt;0),Z190,TRUE,"FALSO")</f>
        <v>17</v>
      </c>
      <c r="AC190" s="216"/>
      <c r="AD190" s="216"/>
      <c r="AE190" s="184"/>
      <c r="AF190" s="185"/>
      <c r="AG190" s="185"/>
      <c r="AO190" s="183"/>
      <c r="AQ190" s="183"/>
      <c r="AS190" s="183"/>
      <c r="AU190" s="183"/>
      <c r="AW190" s="183"/>
    </row>
    <row r="191" spans="1:49" ht="372">
      <c r="A191" s="308"/>
      <c r="B191" s="404"/>
      <c r="C191" s="304"/>
      <c r="D191" s="320"/>
      <c r="E191" s="312" t="s">
        <v>1104</v>
      </c>
      <c r="F191" s="207" t="s">
        <v>1272</v>
      </c>
      <c r="G191" s="223" t="s">
        <v>73</v>
      </c>
      <c r="H191" s="222" t="s">
        <v>74</v>
      </c>
      <c r="I191" s="211" t="s">
        <v>80</v>
      </c>
      <c r="J191" s="212">
        <f>+VLOOKUP(I191,Peligros_Aspectos!A:D,4,0)</f>
        <v>0</v>
      </c>
      <c r="K191" s="213" t="str">
        <f>+VLOOKUP(I191,Peligros_Aspectos!A:D,2,0)</f>
        <v>Caida al mismo nivel</v>
      </c>
      <c r="L191" s="213" t="str">
        <f>+VLOOKUP(I191,Peligros_Aspectos!A:C,3,0)</f>
        <v>Heridas/Contusión/hematoma</v>
      </c>
      <c r="M191" s="215" t="s">
        <v>76</v>
      </c>
      <c r="N191" s="216">
        <v>4</v>
      </c>
      <c r="O191" s="217">
        <f t="shared" si="41"/>
        <v>18</v>
      </c>
      <c r="P191" s="213"/>
      <c r="Q191" s="213"/>
      <c r="R191" s="213"/>
      <c r="S191" s="213"/>
      <c r="T191" s="227"/>
      <c r="U191" s="212"/>
      <c r="V191" s="213" t="s">
        <v>1197</v>
      </c>
      <c r="W191" s="213"/>
      <c r="X191" s="218" t="s">
        <v>1192</v>
      </c>
      <c r="Y191" s="219">
        <v>0.05</v>
      </c>
      <c r="Z191" s="220">
        <f t="shared" si="42"/>
        <v>18</v>
      </c>
      <c r="AA191" s="221"/>
      <c r="AB191" s="220" cm="1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#REF!&lt;&gt;0),Z191,TRUE,"FALSO")</f>
        <v>21</v>
      </c>
      <c r="AC191" s="216"/>
      <c r="AD191" s="216"/>
      <c r="AE191" s="184"/>
      <c r="AF191" s="185"/>
      <c r="AG191" s="185"/>
      <c r="AO191" s="183"/>
      <c r="AQ191" s="183"/>
      <c r="AS191" s="183"/>
      <c r="AU191" s="183"/>
      <c r="AW191" s="183"/>
    </row>
    <row r="192" spans="1:49" ht="372">
      <c r="A192" s="308"/>
      <c r="B192" s="404"/>
      <c r="C192" s="305"/>
      <c r="D192" s="321"/>
      <c r="E192" s="312"/>
      <c r="F192" s="207" t="s">
        <v>1272</v>
      </c>
      <c r="G192" s="223" t="s">
        <v>73</v>
      </c>
      <c r="H192" s="222" t="s">
        <v>74</v>
      </c>
      <c r="I192" s="211" t="s">
        <v>92</v>
      </c>
      <c r="J192" s="212">
        <f>+VLOOKUP(I192,Peligros_Aspectos!A:D,4,0)</f>
        <v>0</v>
      </c>
      <c r="K192" s="213" t="str">
        <f>+VLOOKUP(I192,Peligros_Aspectos!A:D,2,0)</f>
        <v>Exposición y/o contacto con energía residual, Aplastamientos, Incendios</v>
      </c>
      <c r="L192" s="213" t="str">
        <f>+VLOOKUP(I192,Peligros_Aspectos!A:C,3,0)</f>
        <v>Fatalidad, Lesiones Graves, Shock Eléctrico</v>
      </c>
      <c r="M192" s="215" t="s">
        <v>76</v>
      </c>
      <c r="N192" s="216">
        <v>3</v>
      </c>
      <c r="O192" s="217">
        <f t="shared" si="41"/>
        <v>13</v>
      </c>
      <c r="P192" s="228"/>
      <c r="Q192" s="228"/>
      <c r="R192" s="228"/>
      <c r="S192" s="228"/>
      <c r="T192" s="227"/>
      <c r="U192" s="212"/>
      <c r="V192" s="213" t="s">
        <v>1171</v>
      </c>
      <c r="W192" s="213"/>
      <c r="X192" s="218" t="s">
        <v>1192</v>
      </c>
      <c r="Y192" s="219">
        <v>0.05</v>
      </c>
      <c r="Z192" s="220">
        <f t="shared" si="42"/>
        <v>13</v>
      </c>
      <c r="AA192" s="221"/>
      <c r="AB192" s="220" cm="1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#REF!&lt;&gt;0),Z192,TRUE,"FALSO")</f>
        <v>17</v>
      </c>
      <c r="AC192" s="216"/>
      <c r="AD192" s="216"/>
      <c r="AE192" s="184"/>
      <c r="AF192" s="185"/>
      <c r="AG192" s="185"/>
      <c r="AO192" s="183"/>
      <c r="AQ192" s="183"/>
      <c r="AS192" s="183"/>
      <c r="AU192" s="183"/>
      <c r="AW192" s="183"/>
    </row>
    <row r="193" spans="1:49" ht="372">
      <c r="A193" s="308"/>
      <c r="B193" s="404"/>
      <c r="C193" s="304">
        <v>7</v>
      </c>
      <c r="D193" s="320" t="s">
        <v>1173</v>
      </c>
      <c r="E193" s="315" t="s">
        <v>1187</v>
      </c>
      <c r="F193" s="207" t="s">
        <v>1272</v>
      </c>
      <c r="G193" s="223" t="s">
        <v>73</v>
      </c>
      <c r="H193" s="222" t="s">
        <v>82</v>
      </c>
      <c r="I193" s="211" t="s">
        <v>95</v>
      </c>
      <c r="J193" s="212">
        <f>+VLOOKUP(I193,Peligros_Aspectos!A:D,4,0)</f>
        <v>0</v>
      </c>
      <c r="K193" s="213" t="str">
        <f>+VLOOKUP(I193,Peligros_Aspectos!A:D,2,0)</f>
        <v>Psicosocial</v>
      </c>
      <c r="L193" s="213" t="str">
        <f>+VLOOKUP(I193,Peligros_Aspectos!A:C,3,0)</f>
        <v>Estrés, depresion, Bourn out, Mobbing, fatiga y somnolencia, falta de concentración</v>
      </c>
      <c r="M193" s="215" t="s">
        <v>76</v>
      </c>
      <c r="N193" s="216">
        <v>3</v>
      </c>
      <c r="O193" s="217">
        <f t="shared" ref="O193" si="44">IF(CONCATENATE(N193,M193)="1A",1,IF(CONCATENATE(N193,M193)="1B",2,IF(CONCATENATE(N193,M193)="2A",3,IF(CONCATENATE(N193,M193)="1C",4,IF(CONCATENATE(N193,M193)="2B",5,IF(CONCATENATE(N193,M193)="3A",6,IF(CONCATENATE(N193,M193)="1D",7,IF(CONCATENATE(N193,M193)="2C",8,IF(CONCATENATE(N193,M193)="3B",9,IF(CONCATENATE(N193,M193)="4A",10,IF(CONCATENATE(N193,M193)="1E",11,IF(CONCATENATE(N193,M193)="2D",12,IF(CONCATENATE(N193,M193)="3C",13,IF(CONCATENATE(N193,M193)="4B",14,IF(CONCATENATE(N193,M193)="5A",15,IF(CONCATENATE(N193,M193)="2E",16,IF(CONCATENATE(N193,M193)="3D",17,IF(CONCATENATE(N193,M193)="4C",18,IF(CONCATENATE(N193,M193)="5B",19,IF(CONCATENATE(N193,M193)="3E",20,IF(CONCATENATE(N193,M193)="4D",21,IF(CONCATENATE(N193,M193)="5C",22,IF(CONCATENATE(N193,M193)="4E",23,IF(CONCATENATE(N193,M193)="5D",24,IF(CONCATENATE(N193,M193)="5E",25,"")))))))))))))))))))))))))</f>
        <v>13</v>
      </c>
      <c r="P193" s="228"/>
      <c r="Q193" s="228"/>
      <c r="R193" s="228"/>
      <c r="S193" s="228"/>
      <c r="T193" s="227"/>
      <c r="U193" s="212"/>
      <c r="V193" s="213" t="s">
        <v>1137</v>
      </c>
      <c r="W193" s="213"/>
      <c r="X193" s="218" t="s">
        <v>1192</v>
      </c>
      <c r="Y193" s="219">
        <v>0.05</v>
      </c>
      <c r="Z193" s="220">
        <f t="shared" ref="Z193:Z203" si="45">O193</f>
        <v>13</v>
      </c>
      <c r="AA193" s="221"/>
      <c r="AB193" s="220" cm="1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#REF!&lt;&gt;0),Z193,TRUE,"FALSO")</f>
        <v>17</v>
      </c>
      <c r="AC193" s="216"/>
      <c r="AD193" s="216"/>
      <c r="AE193" s="184"/>
      <c r="AF193" s="185"/>
      <c r="AG193" s="185"/>
      <c r="AO193" s="183"/>
      <c r="AQ193" s="183"/>
      <c r="AS193" s="183"/>
      <c r="AU193" s="183"/>
      <c r="AW193" s="183"/>
    </row>
    <row r="194" spans="1:49" ht="372">
      <c r="A194" s="308"/>
      <c r="B194" s="404"/>
      <c r="C194" s="304"/>
      <c r="D194" s="320"/>
      <c r="E194" s="313"/>
      <c r="F194" s="207" t="s">
        <v>1272</v>
      </c>
      <c r="G194" s="223" t="s">
        <v>73</v>
      </c>
      <c r="H194" s="222" t="s">
        <v>82</v>
      </c>
      <c r="I194" s="211" t="s">
        <v>88</v>
      </c>
      <c r="J194" s="212">
        <f>+VLOOKUP(I194,Peligros_Aspectos!A:D,4,0)</f>
        <v>0</v>
      </c>
      <c r="K194" s="213" t="str">
        <f>+VLOOKUP(I194,Peligros_Aspectos!A:D,2,0)</f>
        <v>Movimientos repetitivos  prolongados</v>
      </c>
      <c r="L194" s="213" t="str">
        <f>+VLOOKUP(I194,Peligros_Aspectos!A:C,3,0)</f>
        <v>Lesiones osteoarticulares, lumbalgia, escoliosis, golpes y contusiones</v>
      </c>
      <c r="M194" s="215" t="s">
        <v>76</v>
      </c>
      <c r="N194" s="216">
        <v>3</v>
      </c>
      <c r="O194" s="217">
        <f t="shared" ref="O194:O203" si="46">IF(CONCATENATE(N194,M194)="1A",1,IF(CONCATENATE(N194,M194)="1B",2,IF(CONCATENATE(N194,M194)="2A",3,IF(CONCATENATE(N194,M194)="1C",4,IF(CONCATENATE(N194,M194)="2B",5,IF(CONCATENATE(N194,M194)="3A",6,IF(CONCATENATE(N194,M194)="1D",7,IF(CONCATENATE(N194,M194)="2C",8,IF(CONCATENATE(N194,M194)="3B",9,IF(CONCATENATE(N194,M194)="4A",10,IF(CONCATENATE(N194,M194)="1E",11,IF(CONCATENATE(N194,M194)="2D",12,IF(CONCATENATE(N194,M194)="3C",13,IF(CONCATENATE(N194,M194)="4B",14,IF(CONCATENATE(N194,M194)="5A",15,IF(CONCATENATE(N194,M194)="2E",16,IF(CONCATENATE(N194,M194)="3D",17,IF(CONCATENATE(N194,M194)="4C",18,IF(CONCATENATE(N194,M194)="5B",19,IF(CONCATENATE(N194,M194)="3E",20,IF(CONCATENATE(N194,M194)="4D",21,IF(CONCATENATE(N194,M194)="5C",22,IF(CONCATENATE(N194,M194)="4E",23,IF(CONCATENATE(N194,M194)="5D",24,IF(CONCATENATE(N194,M194)="5E",25,"")))))))))))))))))))))))))</f>
        <v>13</v>
      </c>
      <c r="P194" s="228"/>
      <c r="Q194" s="228"/>
      <c r="R194" s="228"/>
      <c r="S194" s="228"/>
      <c r="T194" s="227"/>
      <c r="U194" s="212"/>
      <c r="V194" s="213" t="s">
        <v>1140</v>
      </c>
      <c r="W194" s="213"/>
      <c r="X194" s="218" t="s">
        <v>1192</v>
      </c>
      <c r="Y194" s="219">
        <v>0.05</v>
      </c>
      <c r="Z194" s="220">
        <f t="shared" si="45"/>
        <v>13</v>
      </c>
      <c r="AA194" s="221"/>
      <c r="AB194" s="220" cm="1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#REF!&lt;&gt;0),Z194,TRUE,"FALSO")</f>
        <v>17</v>
      </c>
      <c r="AC194" s="216"/>
      <c r="AD194" s="216"/>
      <c r="AE194" s="184"/>
      <c r="AF194" s="185"/>
      <c r="AG194" s="185"/>
      <c r="AO194" s="183"/>
      <c r="AQ194" s="183"/>
      <c r="AS194" s="183"/>
      <c r="AU194" s="183"/>
      <c r="AW194" s="183"/>
    </row>
    <row r="195" spans="1:49" ht="372">
      <c r="A195" s="308"/>
      <c r="B195" s="404"/>
      <c r="C195" s="304"/>
      <c r="D195" s="320"/>
      <c r="E195" s="313"/>
      <c r="F195" s="207" t="s">
        <v>1272</v>
      </c>
      <c r="G195" s="223" t="s">
        <v>71</v>
      </c>
      <c r="H195" s="222" t="s">
        <v>132</v>
      </c>
      <c r="I195" s="211" t="s">
        <v>199</v>
      </c>
      <c r="J195" s="212" t="str">
        <f>+VLOOKUP(I195,Peligros_Aspectos!A:D,4,0)</f>
        <v>SIGNIFICATIVO</v>
      </c>
      <c r="K195" s="213" t="str">
        <f>+VLOOKUP(I195,Peligros_Aspectos!A:D,2,0)</f>
        <v>Cambio en la calidad de suelo, cursos de agua, aire y paisaje</v>
      </c>
      <c r="L195" s="213" t="str">
        <f>+VLOOKUP(I195,Peligros_Aspectos!A:C,3,0)</f>
        <v>Afectación de flora y/o cultivos, Cambio en la composición del suelo y/o agua, 
Afectación de microfauna del suelo</v>
      </c>
      <c r="M195" s="215" t="s">
        <v>76</v>
      </c>
      <c r="N195" s="216">
        <v>3</v>
      </c>
      <c r="O195" s="217">
        <f t="shared" si="46"/>
        <v>13</v>
      </c>
      <c r="P195" s="228"/>
      <c r="Q195" s="228"/>
      <c r="R195" s="228"/>
      <c r="S195" s="228"/>
      <c r="T195" s="227"/>
      <c r="U195" s="212"/>
      <c r="V195" s="213" t="s">
        <v>1175</v>
      </c>
      <c r="W195" s="213"/>
      <c r="X195" s="218" t="s">
        <v>1192</v>
      </c>
      <c r="Y195" s="219">
        <v>0.05</v>
      </c>
      <c r="Z195" s="220">
        <f t="shared" si="45"/>
        <v>13</v>
      </c>
      <c r="AA195" s="221"/>
      <c r="AB195" s="220" cm="1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#REF!&lt;&gt;0),Z195,TRUE,"FALSO")</f>
        <v>17</v>
      </c>
      <c r="AC195" s="216"/>
      <c r="AD195" s="216"/>
      <c r="AE195" s="184"/>
      <c r="AF195" s="185"/>
      <c r="AG195" s="185"/>
      <c r="AO195" s="183"/>
      <c r="AQ195" s="183"/>
      <c r="AS195" s="183"/>
      <c r="AU195" s="183"/>
      <c r="AW195" s="183"/>
    </row>
    <row r="196" spans="1:49" ht="372">
      <c r="A196" s="308"/>
      <c r="B196" s="404"/>
      <c r="C196" s="304"/>
      <c r="D196" s="320"/>
      <c r="E196" s="313"/>
      <c r="F196" s="207" t="s">
        <v>1272</v>
      </c>
      <c r="G196" s="223" t="s">
        <v>1070</v>
      </c>
      <c r="H196" s="222" t="s">
        <v>74</v>
      </c>
      <c r="I196" s="211" t="s">
        <v>562</v>
      </c>
      <c r="J196" s="212">
        <f>+VLOOKUP(I196,Peligros_Aspectos!A:D,4,0)</f>
        <v>0</v>
      </c>
      <c r="K196" s="213" t="str">
        <f>+VLOOKUP(I196,Peligros_Aspectos!A:D,2,0)</f>
        <v>Exposición durante el sismo / terremoto</v>
      </c>
      <c r="L196" s="213" t="str">
        <f>+VLOOKUP(I196,Peligros_Aspectos!A:C,3,0)</f>
        <v>Fatalidades múltiples, Lesiones Graves, daños a la propiedad, detención del proceso productivo.</v>
      </c>
      <c r="M196" s="215" t="s">
        <v>76</v>
      </c>
      <c r="N196" s="216">
        <v>3</v>
      </c>
      <c r="O196" s="217">
        <f t="shared" si="46"/>
        <v>13</v>
      </c>
      <c r="P196" s="228"/>
      <c r="Q196" s="228"/>
      <c r="R196" s="228"/>
      <c r="S196" s="228"/>
      <c r="T196" s="227"/>
      <c r="U196" s="212"/>
      <c r="V196" s="213" t="s">
        <v>1190</v>
      </c>
      <c r="W196" s="213"/>
      <c r="X196" s="218" t="s">
        <v>1192</v>
      </c>
      <c r="Y196" s="219"/>
      <c r="Z196" s="220">
        <f t="shared" si="45"/>
        <v>13</v>
      </c>
      <c r="AA196" s="221"/>
      <c r="AB196" s="220" cm="1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#REF!&lt;&gt;0),Z196,TRUE,"FALSO")</f>
        <v>17</v>
      </c>
      <c r="AC196" s="216" t="s">
        <v>1178</v>
      </c>
      <c r="AD196" s="216" t="s">
        <v>1128</v>
      </c>
      <c r="AE196" s="184"/>
      <c r="AF196" s="185"/>
      <c r="AG196" s="185"/>
      <c r="AO196" s="183"/>
      <c r="AQ196" s="183"/>
      <c r="AS196" s="183"/>
      <c r="AU196" s="183"/>
      <c r="AW196" s="183"/>
    </row>
    <row r="197" spans="1:49" ht="372">
      <c r="A197" s="308"/>
      <c r="B197" s="404"/>
      <c r="C197" s="304"/>
      <c r="D197" s="320"/>
      <c r="E197" s="313"/>
      <c r="F197" s="207" t="s">
        <v>1272</v>
      </c>
      <c r="G197" s="223" t="s">
        <v>73</v>
      </c>
      <c r="H197" s="222" t="s">
        <v>82</v>
      </c>
      <c r="I197" s="211" t="s">
        <v>84</v>
      </c>
      <c r="J197" s="212">
        <f>+VLOOKUP(I197,Peligros_Aspectos!A:D,4,0)</f>
        <v>0</v>
      </c>
      <c r="K197" s="213" t="str">
        <f>+VLOOKUP(I197,Peligros_Aspectos!A:D,2,0)</f>
        <v>Inhalación o exposición a</v>
      </c>
      <c r="L197" s="213" t="str">
        <f>+VLOOKUP(I197,Peligros_Aspectos!A:C,3,0)</f>
        <v>Neumoconiosis</v>
      </c>
      <c r="M197" s="215" t="s">
        <v>76</v>
      </c>
      <c r="N197" s="216">
        <v>3</v>
      </c>
      <c r="O197" s="217">
        <f t="shared" si="46"/>
        <v>13</v>
      </c>
      <c r="P197" s="228"/>
      <c r="Q197" s="228"/>
      <c r="R197" s="228"/>
      <c r="S197" s="228"/>
      <c r="T197" s="227"/>
      <c r="U197" s="212"/>
      <c r="V197" s="213" t="s">
        <v>1180</v>
      </c>
      <c r="W197" s="213"/>
      <c r="X197" s="218" t="s">
        <v>1192</v>
      </c>
      <c r="Y197" s="219"/>
      <c r="Z197" s="220">
        <f t="shared" si="45"/>
        <v>13</v>
      </c>
      <c r="AA197" s="221"/>
      <c r="AB197" s="220" cm="1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#REF!&lt;&gt;0),Z197,TRUE,"FALSO")</f>
        <v>17</v>
      </c>
      <c r="AC197" s="216"/>
      <c r="AD197" s="216"/>
      <c r="AE197" s="184"/>
      <c r="AF197" s="185"/>
      <c r="AG197" s="185"/>
      <c r="AO197" s="183"/>
      <c r="AQ197" s="183"/>
      <c r="AS197" s="183"/>
      <c r="AU197" s="183"/>
      <c r="AW197" s="183"/>
    </row>
    <row r="198" spans="1:49" ht="372">
      <c r="A198" s="308"/>
      <c r="B198" s="404"/>
      <c r="C198" s="304"/>
      <c r="D198" s="320"/>
      <c r="E198" s="313"/>
      <c r="F198" s="207" t="s">
        <v>1273</v>
      </c>
      <c r="G198" s="223" t="s">
        <v>73</v>
      </c>
      <c r="H198" s="222" t="s">
        <v>82</v>
      </c>
      <c r="I198" s="211" t="s">
        <v>302</v>
      </c>
      <c r="J198" s="212">
        <f>+VLOOKUP(I198,Peligros_Aspectos!A:D,4,0)</f>
        <v>0</v>
      </c>
      <c r="K198" s="213" t="str">
        <f>+VLOOKUP(I198,Peligros_Aspectos!A:D,2,0)</f>
        <v>Psicosocial</v>
      </c>
      <c r="L198" s="213" t="str">
        <f>+VLOOKUP(I198,Peligros_Aspectos!A:C,3,0)</f>
        <v>Depresion, ansiedad, disfunsión social, ausentismo</v>
      </c>
      <c r="M198" s="215" t="s">
        <v>105</v>
      </c>
      <c r="N198" s="216">
        <v>3</v>
      </c>
      <c r="O198" s="217">
        <f t="shared" si="46"/>
        <v>9</v>
      </c>
      <c r="P198" s="228"/>
      <c r="Q198" s="228"/>
      <c r="R198" s="228"/>
      <c r="S198" s="228"/>
      <c r="T198" s="227"/>
      <c r="U198" s="212"/>
      <c r="V198" s="213" t="s">
        <v>1179</v>
      </c>
      <c r="W198" s="213"/>
      <c r="X198" s="218" t="s">
        <v>1192</v>
      </c>
      <c r="Y198" s="219"/>
      <c r="Z198" s="220">
        <f t="shared" si="45"/>
        <v>9</v>
      </c>
      <c r="AA198" s="221"/>
      <c r="AB198" s="220" cm="1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#REF!&lt;&gt;0),Z198,TRUE,"FALSO")</f>
        <v>13</v>
      </c>
      <c r="AC198" s="216"/>
      <c r="AD198" s="216"/>
      <c r="AE198" s="184"/>
      <c r="AF198" s="185"/>
      <c r="AG198" s="185"/>
      <c r="AO198" s="183"/>
      <c r="AQ198" s="183"/>
      <c r="AS198" s="183"/>
      <c r="AU198" s="183"/>
      <c r="AW198" s="183"/>
    </row>
    <row r="199" spans="1:49" ht="372">
      <c r="A199" s="308"/>
      <c r="B199" s="404"/>
      <c r="C199" s="304"/>
      <c r="D199" s="320"/>
      <c r="E199" s="313"/>
      <c r="F199" s="207" t="s">
        <v>1273</v>
      </c>
      <c r="G199" s="223" t="s">
        <v>73</v>
      </c>
      <c r="H199" s="222" t="s">
        <v>82</v>
      </c>
      <c r="I199" s="211" t="s">
        <v>357</v>
      </c>
      <c r="J199" s="212">
        <f>+VLOOKUP(I199,Peligros_Aspectos!A:D,4,0)</f>
        <v>0</v>
      </c>
      <c r="K199" s="213" t="str">
        <f>+VLOOKUP(I199,Peligros_Aspectos!A:D,2,0)</f>
        <v>Estrés Térmico por calor o frío</v>
      </c>
      <c r="L199" s="213" t="str">
        <f>+VLOOKUP(I199,Peligros_Aspectos!A:C,3,0)</f>
        <v>Deshidratación, hipertermia, hipotermia</v>
      </c>
      <c r="M199" s="215" t="s">
        <v>76</v>
      </c>
      <c r="N199" s="216">
        <v>3</v>
      </c>
      <c r="O199" s="217">
        <f t="shared" si="46"/>
        <v>13</v>
      </c>
      <c r="P199" s="228"/>
      <c r="Q199" s="228"/>
      <c r="R199" s="228"/>
      <c r="S199" s="228"/>
      <c r="T199" s="227" t="s">
        <v>1182</v>
      </c>
      <c r="U199" s="212" t="s">
        <v>72</v>
      </c>
      <c r="V199" s="213" t="s">
        <v>1181</v>
      </c>
      <c r="W199" s="213"/>
      <c r="X199" s="218" t="s">
        <v>1192</v>
      </c>
      <c r="Y199" s="219"/>
      <c r="Z199" s="220">
        <f t="shared" si="45"/>
        <v>13</v>
      </c>
      <c r="AA199" s="221"/>
      <c r="AB199" s="220" cm="1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#REF!&lt;&gt;0),Z199,TRUE,"FALSO")</f>
        <v>20</v>
      </c>
      <c r="AC199" s="216"/>
      <c r="AD199" s="216"/>
      <c r="AE199" s="184"/>
      <c r="AF199" s="185"/>
      <c r="AG199" s="185"/>
      <c r="AO199" s="183"/>
      <c r="AQ199" s="183"/>
      <c r="AS199" s="183"/>
      <c r="AU199" s="183"/>
      <c r="AW199" s="183"/>
    </row>
    <row r="200" spans="1:49" ht="372">
      <c r="A200" s="308"/>
      <c r="B200" s="404"/>
      <c r="C200" s="304"/>
      <c r="D200" s="320"/>
      <c r="E200" s="313"/>
      <c r="F200" s="207" t="s">
        <v>1273</v>
      </c>
      <c r="G200" s="276" t="s">
        <v>71</v>
      </c>
      <c r="H200" s="222" t="s">
        <v>132</v>
      </c>
      <c r="I200" s="211" t="s">
        <v>200</v>
      </c>
      <c r="J200" s="212" t="str">
        <f>+VLOOKUP(I200,Peligros_Aspectos!A:D,4,0)</f>
        <v>SIGNIFICATIVO</v>
      </c>
      <c r="K200" s="213" t="str">
        <f>+VLOOKUP(I200,Peligros_Aspectos!A:D,2,0)</f>
        <v>Cambio en la calidad de suelo, cursos de agua, aire y paisaje</v>
      </c>
      <c r="L200" s="213" t="str">
        <f>+VLOOKUP(I200,Peligros_Aspectos!A:C,3,0)</f>
        <v>Afectación de flora y/o cultivos, Cambio en la composición del suelo y/o agua, 
Afectación de microfauna del suelo</v>
      </c>
      <c r="M200" s="215" t="s">
        <v>76</v>
      </c>
      <c r="N200" s="216">
        <v>3</v>
      </c>
      <c r="O200" s="217">
        <f t="shared" si="46"/>
        <v>13</v>
      </c>
      <c r="P200" s="228"/>
      <c r="Q200" s="228"/>
      <c r="R200" s="228"/>
      <c r="S200" s="228"/>
      <c r="T200" s="227"/>
      <c r="U200" s="212"/>
      <c r="V200" s="213" t="s">
        <v>1175</v>
      </c>
      <c r="W200" s="213"/>
      <c r="X200" s="218" t="s">
        <v>1192</v>
      </c>
      <c r="Y200" s="219">
        <v>0.05</v>
      </c>
      <c r="Z200" s="220">
        <f t="shared" si="45"/>
        <v>13</v>
      </c>
      <c r="AA200" s="221"/>
      <c r="AB200" s="220" cm="1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#REF!&lt;&gt;0),Z200,TRUE,"FALSO")</f>
        <v>17</v>
      </c>
      <c r="AC200" s="216"/>
      <c r="AD200" s="216"/>
      <c r="AE200" s="184"/>
      <c r="AF200" s="185"/>
      <c r="AG200" s="185"/>
      <c r="AO200" s="183"/>
      <c r="AQ200" s="183"/>
      <c r="AS200" s="183"/>
      <c r="AU200" s="183"/>
      <c r="AW200" s="183"/>
    </row>
    <row r="201" spans="1:49" ht="372">
      <c r="A201" s="308"/>
      <c r="B201" s="404"/>
      <c r="C201" s="304"/>
      <c r="D201" s="320"/>
      <c r="E201" s="313"/>
      <c r="F201" s="207" t="s">
        <v>1273</v>
      </c>
      <c r="G201" s="276" t="s">
        <v>71</v>
      </c>
      <c r="H201" s="222" t="s">
        <v>132</v>
      </c>
      <c r="I201" s="277" t="s">
        <v>150</v>
      </c>
      <c r="J201" s="212" t="str">
        <f>+VLOOKUP(I201,Peligros_Aspectos!A:D,4,0)</f>
        <v>NO SIGNIFICATIVO</v>
      </c>
      <c r="K201" s="213" t="str">
        <f>+VLOOKUP(I201,Peligros_Aspectos!A:D,2,0)</f>
        <v>Agotamiento de recursos Naturales</v>
      </c>
      <c r="L201" s="213" t="str">
        <f>+VLOOKUP(I201,Peligros_Aspectos!A:C,3,0)</f>
        <v>Afectación de generaciones futuras
Afectación de ecosistemas
Incremento en el reporte de huella de carbono de la organización.</v>
      </c>
      <c r="M201" s="215" t="s">
        <v>76</v>
      </c>
      <c r="N201" s="216">
        <v>4</v>
      </c>
      <c r="O201" s="217">
        <f t="shared" si="46"/>
        <v>18</v>
      </c>
      <c r="P201" s="228"/>
      <c r="Q201" s="228"/>
      <c r="R201" s="228"/>
      <c r="S201" s="228"/>
      <c r="T201" s="227"/>
      <c r="U201" s="212"/>
      <c r="V201" s="213" t="s">
        <v>1189</v>
      </c>
      <c r="W201" s="213"/>
      <c r="X201" s="218" t="s">
        <v>1192</v>
      </c>
      <c r="Y201" s="219"/>
      <c r="Z201" s="220">
        <f t="shared" ref="Z201" si="47">O201</f>
        <v>18</v>
      </c>
      <c r="AA201" s="221"/>
      <c r="AB201" s="220" cm="1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#REF!&lt;&gt;0),Z201,TRUE,"FALSO")</f>
        <v>21</v>
      </c>
      <c r="AC201" s="216"/>
      <c r="AD201" s="216"/>
      <c r="AE201" s="184"/>
      <c r="AF201" s="185"/>
      <c r="AG201" s="185"/>
      <c r="AO201" s="183"/>
      <c r="AQ201" s="183"/>
      <c r="AS201" s="183"/>
      <c r="AU201" s="183"/>
      <c r="AW201" s="183"/>
    </row>
    <row r="202" spans="1:49" ht="372">
      <c r="A202" s="308"/>
      <c r="B202" s="404"/>
      <c r="C202" s="304"/>
      <c r="D202" s="320"/>
      <c r="E202" s="313"/>
      <c r="F202" s="207" t="s">
        <v>1273</v>
      </c>
      <c r="G202" s="276" t="s">
        <v>71</v>
      </c>
      <c r="H202" s="222" t="s">
        <v>132</v>
      </c>
      <c r="I202" s="277" t="s">
        <v>143</v>
      </c>
      <c r="J202" s="212" t="str">
        <f>+VLOOKUP(I202,Peligros_Aspectos!A:D,4,0)</f>
        <v>NO SIGNIFICATIVO</v>
      </c>
      <c r="K202" s="213" t="str">
        <f>+VLOOKUP(I202,Peligros_Aspectos!A:D,2,0)</f>
        <v>Agotamiento de recursos Naturales</v>
      </c>
      <c r="L202" s="213" t="str">
        <f>+VLOOKUP(I202,Peligros_Aspectos!A:C,3,0)</f>
        <v>Afectación de generaciones futuras
Afectación de ecosistemas
Incremento en el reporte de huella de carbono de la organización.</v>
      </c>
      <c r="M202" s="215" t="s">
        <v>76</v>
      </c>
      <c r="N202" s="216">
        <v>4</v>
      </c>
      <c r="O202" s="217">
        <f t="shared" si="46"/>
        <v>18</v>
      </c>
      <c r="P202" s="228"/>
      <c r="Q202" s="228"/>
      <c r="R202" s="228"/>
      <c r="S202" s="228"/>
      <c r="T202" s="227"/>
      <c r="U202" s="212"/>
      <c r="V202" s="213" t="s">
        <v>1188</v>
      </c>
      <c r="W202" s="213"/>
      <c r="X202" s="218" t="s">
        <v>1192</v>
      </c>
      <c r="Y202" s="219"/>
      <c r="Z202" s="220">
        <f t="shared" si="45"/>
        <v>18</v>
      </c>
      <c r="AA202" s="221"/>
      <c r="AB202" s="220" cm="1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#REF!&lt;&gt;0),Z202,TRUE,"FALSO")</f>
        <v>21</v>
      </c>
      <c r="AC202" s="216"/>
      <c r="AD202" s="216"/>
      <c r="AE202" s="184"/>
      <c r="AF202" s="185"/>
      <c r="AG202" s="185"/>
      <c r="AO202" s="183"/>
      <c r="AQ202" s="183"/>
      <c r="AS202" s="183"/>
      <c r="AU202" s="183"/>
      <c r="AW202" s="183"/>
    </row>
    <row r="203" spans="1:49" ht="372">
      <c r="A203" s="309"/>
      <c r="B203" s="405"/>
      <c r="C203" s="305"/>
      <c r="D203" s="321"/>
      <c r="E203" s="314"/>
      <c r="F203" s="207" t="s">
        <v>1273</v>
      </c>
      <c r="G203" s="276" t="s">
        <v>71</v>
      </c>
      <c r="H203" s="222" t="s">
        <v>132</v>
      </c>
      <c r="I203" s="211" t="s">
        <v>203</v>
      </c>
      <c r="J203" s="212" t="str">
        <f>+VLOOKUP(I203,Peligros_Aspectos!A:D,4,0)</f>
        <v>NO SIGNIFICATIVO</v>
      </c>
      <c r="K203" s="213" t="str">
        <f>+VLOOKUP(I203,Peligros_Aspectos!A:D,2,0)</f>
        <v>Cambio en la calidad de suelo, cursos de agua, aire y paisaje</v>
      </c>
      <c r="L203" s="213" t="str">
        <f>+VLOOKUP(I203,Peligros_Aspectos!A:C,3,0)</f>
        <v>Afectación de flora y/o cultivos, Cambio en la composición del suelo y/o agua, 
Afectación de microfauna del suelo</v>
      </c>
      <c r="M203" s="215" t="s">
        <v>76</v>
      </c>
      <c r="N203" s="216">
        <v>3</v>
      </c>
      <c r="O203" s="217">
        <f t="shared" si="46"/>
        <v>13</v>
      </c>
      <c r="P203" s="228"/>
      <c r="Q203" s="228"/>
      <c r="R203" s="228"/>
      <c r="S203" s="228"/>
      <c r="T203" s="227"/>
      <c r="U203" s="212"/>
      <c r="V203" s="213" t="s">
        <v>1175</v>
      </c>
      <c r="W203" s="213"/>
      <c r="X203" s="218" t="s">
        <v>1192</v>
      </c>
      <c r="Y203" s="219">
        <v>0.05</v>
      </c>
      <c r="Z203" s="220">
        <f t="shared" si="45"/>
        <v>13</v>
      </c>
      <c r="AA203" s="221"/>
      <c r="AB203" s="220" cm="1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#REF!&lt;&gt;0),Z203,TRUE,"FALSO")</f>
        <v>17</v>
      </c>
      <c r="AC203" s="216"/>
      <c r="AD203" s="216"/>
      <c r="AE203" s="184"/>
      <c r="AF203" s="185"/>
      <c r="AG203" s="185"/>
      <c r="AO203" s="183"/>
      <c r="AQ203" s="183"/>
      <c r="AS203" s="183"/>
      <c r="AU203" s="183"/>
      <c r="AW203" s="183"/>
    </row>
    <row r="204" spans="1:49" ht="58.5" customHeight="1">
      <c r="A204" s="231"/>
      <c r="B204" s="232"/>
      <c r="C204" s="233"/>
      <c r="D204" s="234"/>
      <c r="E204" s="235"/>
      <c r="F204" s="235"/>
      <c r="G204" s="223"/>
      <c r="H204" s="236"/>
      <c r="I204" s="237"/>
      <c r="J204" s="238"/>
      <c r="K204" s="239"/>
      <c r="L204" s="239"/>
      <c r="M204" s="240"/>
      <c r="N204" s="238"/>
      <c r="O204" s="241"/>
      <c r="P204" s="239"/>
      <c r="Q204" s="239"/>
      <c r="R204" s="239"/>
      <c r="S204" s="239"/>
      <c r="T204" s="242"/>
      <c r="U204" s="238"/>
      <c r="V204" s="239"/>
      <c r="W204" s="239"/>
      <c r="X204" s="243"/>
      <c r="Y204" s="243"/>
      <c r="Z204" s="241"/>
      <c r="AA204" s="244"/>
      <c r="AB204" s="241"/>
      <c r="AC204" s="238"/>
      <c r="AD204" s="238"/>
      <c r="AE204" s="185"/>
      <c r="AF204" s="185"/>
      <c r="AG204" s="185"/>
      <c r="AO204" s="183"/>
      <c r="AQ204" s="183"/>
      <c r="AS204" s="183"/>
      <c r="AU204" s="183"/>
      <c r="AW204" s="183"/>
    </row>
    <row r="205" spans="1:49" ht="36" customHeight="1">
      <c r="A205" s="395" t="s">
        <v>96</v>
      </c>
      <c r="B205" s="395"/>
      <c r="C205" s="395"/>
      <c r="D205" s="395"/>
      <c r="E205" s="395"/>
      <c r="F205" s="395"/>
      <c r="G205" s="395"/>
      <c r="H205" s="395"/>
      <c r="I205" s="395"/>
      <c r="J205" s="395"/>
    </row>
    <row r="206" spans="1:49" ht="27.65" customHeight="1">
      <c r="A206" s="395"/>
      <c r="B206" s="395"/>
      <c r="C206" s="395"/>
      <c r="D206" s="395"/>
      <c r="E206" s="395"/>
      <c r="F206" s="395"/>
      <c r="G206" s="395"/>
      <c r="H206" s="395"/>
      <c r="I206" s="395"/>
      <c r="J206" s="395"/>
    </row>
    <row r="207" spans="1:49" ht="255" customHeight="1">
      <c r="B207" s="337"/>
      <c r="C207" s="338"/>
      <c r="D207" s="339"/>
      <c r="E207" s="396"/>
      <c r="F207" s="396"/>
      <c r="G207" s="324"/>
      <c r="H207" s="325"/>
      <c r="I207" s="326"/>
      <c r="J207" s="396"/>
      <c r="K207" s="396"/>
      <c r="L207" s="396"/>
    </row>
    <row r="208" spans="1:49" s="186" customFormat="1" ht="85.5" customHeight="1">
      <c r="B208" s="334" t="s">
        <v>1258</v>
      </c>
      <c r="C208" s="335"/>
      <c r="D208" s="336"/>
      <c r="E208" s="333" t="s">
        <v>1260</v>
      </c>
      <c r="F208" s="333"/>
      <c r="G208" s="330" t="s">
        <v>1259</v>
      </c>
      <c r="H208" s="331"/>
      <c r="I208" s="332"/>
      <c r="J208" s="323" t="s">
        <v>1266</v>
      </c>
      <c r="K208" s="323"/>
      <c r="L208" s="323"/>
      <c r="U208" s="230"/>
      <c r="X208" s="230"/>
    </row>
    <row r="209" spans="2:24" s="186" customFormat="1" ht="133.5" customHeight="1">
      <c r="B209" s="327" t="s">
        <v>1261</v>
      </c>
      <c r="C209" s="328"/>
      <c r="D209" s="329"/>
      <c r="E209" s="323" t="s">
        <v>1265</v>
      </c>
      <c r="F209" s="323"/>
      <c r="G209" s="323" t="s">
        <v>1268</v>
      </c>
      <c r="H209" s="323"/>
      <c r="I209" s="323"/>
      <c r="J209" s="323" t="s">
        <v>1267</v>
      </c>
      <c r="K209" s="323"/>
      <c r="L209" s="323"/>
      <c r="U209" s="230"/>
      <c r="X209" s="230"/>
    </row>
    <row r="210" spans="2:24" s="186" customFormat="1" ht="52.5" customHeight="1">
      <c r="B210" s="330" t="s">
        <v>1263</v>
      </c>
      <c r="C210" s="331"/>
      <c r="D210" s="332"/>
      <c r="E210" s="323" t="s">
        <v>1262</v>
      </c>
      <c r="F210" s="323"/>
      <c r="G210" s="330" t="s">
        <v>1262</v>
      </c>
      <c r="H210" s="331"/>
      <c r="I210" s="332"/>
      <c r="J210" s="323" t="s">
        <v>1264</v>
      </c>
      <c r="K210" s="323"/>
      <c r="L210" s="323"/>
      <c r="U210" s="230"/>
      <c r="X210" s="230"/>
    </row>
    <row r="211" spans="2:24">
      <c r="B211" s="187"/>
      <c r="C211" s="187"/>
      <c r="F211" s="187"/>
      <c r="G211" s="187"/>
      <c r="H211" s="187"/>
      <c r="I211" s="187"/>
      <c r="J211" s="187"/>
      <c r="K211" s="187"/>
      <c r="L211" s="187"/>
      <c r="M211" s="187"/>
      <c r="N211" s="187"/>
    </row>
  </sheetData>
  <sheetProtection formatColumns="0" formatRows="0" insertRows="0"/>
  <dataConsolidate/>
  <mergeCells count="140">
    <mergeCell ref="D26:D36"/>
    <mergeCell ref="E26:E27"/>
    <mergeCell ref="E28:E30"/>
    <mergeCell ref="E31:E32"/>
    <mergeCell ref="E33:E35"/>
    <mergeCell ref="E193:E203"/>
    <mergeCell ref="A205:J206"/>
    <mergeCell ref="A193:A203"/>
    <mergeCell ref="A159:A192"/>
    <mergeCell ref="E207:F207"/>
    <mergeCell ref="H23:AB23"/>
    <mergeCell ref="P24:X24"/>
    <mergeCell ref="Z24:AB24"/>
    <mergeCell ref="C193:C203"/>
    <mergeCell ref="D193:D203"/>
    <mergeCell ref="J207:L207"/>
    <mergeCell ref="C159:C192"/>
    <mergeCell ref="D159:D192"/>
    <mergeCell ref="E159:E161"/>
    <mergeCell ref="E162:E163"/>
    <mergeCell ref="E168:E174"/>
    <mergeCell ref="E185:E190"/>
    <mergeCell ref="E191:E192"/>
    <mergeCell ref="B193:B203"/>
    <mergeCell ref="B159:B192"/>
    <mergeCell ref="E37:E42"/>
    <mergeCell ref="D37:D72"/>
    <mergeCell ref="E78:E79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I19:J19"/>
    <mergeCell ref="M24:O24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J209:L209"/>
    <mergeCell ref="J210:L210"/>
    <mergeCell ref="G207:I207"/>
    <mergeCell ref="B209:D209"/>
    <mergeCell ref="B210:D210"/>
    <mergeCell ref="E208:F208"/>
    <mergeCell ref="E209:F209"/>
    <mergeCell ref="E210:F210"/>
    <mergeCell ref="G208:I208"/>
    <mergeCell ref="G209:I209"/>
    <mergeCell ref="G210:I210"/>
    <mergeCell ref="B208:D208"/>
    <mergeCell ref="B207:D207"/>
    <mergeCell ref="J208:L208"/>
    <mergeCell ref="E80:E81"/>
    <mergeCell ref="E83:E88"/>
    <mergeCell ref="E90:E92"/>
    <mergeCell ref="D73:D93"/>
    <mergeCell ref="E73:E77"/>
    <mergeCell ref="E45:E46"/>
    <mergeCell ref="E178:E184"/>
    <mergeCell ref="F178:F184"/>
    <mergeCell ref="G178:G184"/>
    <mergeCell ref="H178:H184"/>
    <mergeCell ref="E165:E167"/>
    <mergeCell ref="E175:E177"/>
    <mergeCell ref="D94:D120"/>
    <mergeCell ref="E94:E102"/>
    <mergeCell ref="D121:D158"/>
    <mergeCell ref="E121:E126"/>
    <mergeCell ref="E157:E158"/>
    <mergeCell ref="E127:E128"/>
    <mergeCell ref="AE150:AG150"/>
    <mergeCell ref="E147:E150"/>
    <mergeCell ref="E151:E152"/>
    <mergeCell ref="E153:E155"/>
    <mergeCell ref="E43:E44"/>
    <mergeCell ref="E47:E48"/>
    <mergeCell ref="E49:E51"/>
    <mergeCell ref="E54:E55"/>
    <mergeCell ref="E56:E68"/>
    <mergeCell ref="AE146:AG146"/>
    <mergeCell ref="AE88:AG88"/>
    <mergeCell ref="E129:E134"/>
    <mergeCell ref="E135:E140"/>
    <mergeCell ref="E141:E146"/>
    <mergeCell ref="E103:E104"/>
    <mergeCell ref="E107:E108"/>
    <mergeCell ref="E109:E111"/>
    <mergeCell ref="E112:E114"/>
    <mergeCell ref="E116:E120"/>
    <mergeCell ref="F45:F46"/>
    <mergeCell ref="A9:B9"/>
    <mergeCell ref="A10:B10"/>
    <mergeCell ref="A11:B11"/>
    <mergeCell ref="A12:B12"/>
    <mergeCell ref="A13:B13"/>
    <mergeCell ref="A14:B14"/>
    <mergeCell ref="A15:B15"/>
    <mergeCell ref="A16:B16"/>
    <mergeCell ref="C37:C72"/>
    <mergeCell ref="B37:B158"/>
    <mergeCell ref="A37:A158"/>
    <mergeCell ref="C73:C93"/>
    <mergeCell ref="C94:C120"/>
    <mergeCell ref="C121:C158"/>
    <mergeCell ref="C26:C36"/>
  </mergeCells>
  <conditionalFormatting sqref="G26:G178">
    <cfRule type="cellIs" dxfId="57" priority="15" stopIfTrue="1" operator="equal">
      <formula>"NR"</formula>
    </cfRule>
    <cfRule type="cellIs" dxfId="56" priority="16" stopIfTrue="1" operator="equal">
      <formula>"R"</formula>
    </cfRule>
  </conditionalFormatting>
  <conditionalFormatting sqref="G185:G204">
    <cfRule type="cellIs" dxfId="55" priority="572" stopIfTrue="1" operator="equal">
      <formula>"NR"</formula>
    </cfRule>
    <cfRule type="cellIs" dxfId="54" priority="573" stopIfTrue="1" operator="equal">
      <formula>"R"</formula>
    </cfRule>
  </conditionalFormatting>
  <conditionalFormatting sqref="H26:H178">
    <cfRule type="containsText" dxfId="53" priority="1" operator="containsText" text="SA">
      <formula>NOT(ISERROR(SEARCH("SA",H26)))</formula>
    </cfRule>
    <cfRule type="containsText" dxfId="52" priority="2" operator="containsText" text="MA">
      <formula>NOT(ISERROR(SEARCH("MA",H26)))</formula>
    </cfRule>
    <cfRule type="containsText" dxfId="51" priority="3" operator="containsText" text="SE">
      <formula>NOT(ISERROR(SEARCH("SE",H26)))</formula>
    </cfRule>
  </conditionalFormatting>
  <conditionalFormatting sqref="H185:H203">
    <cfRule type="containsText" dxfId="50" priority="17" operator="containsText" text="SA">
      <formula>NOT(ISERROR(SEARCH("SA",H185)))</formula>
    </cfRule>
    <cfRule type="containsText" dxfId="49" priority="18" operator="containsText" text="MA">
      <formula>NOT(ISERROR(SEARCH("MA",H185)))</formula>
    </cfRule>
    <cfRule type="containsText" dxfId="48" priority="19" operator="containsText" text="SE">
      <formula>NOT(ISERROR(SEARCH("SE",H185)))</formula>
    </cfRule>
  </conditionalFormatting>
  <conditionalFormatting sqref="O26:O204 Z26:Z204 AB26:AB204">
    <cfRule type="cellIs" dxfId="47" priority="4" operator="between">
      <formula>16</formula>
      <formula>25</formula>
    </cfRule>
    <cfRule type="cellIs" dxfId="46" priority="5" operator="between">
      <formula>9</formula>
      <formula>15</formula>
    </cfRule>
    <cfRule type="cellIs" dxfId="45" priority="6" operator="between">
      <formula>1</formula>
      <formula>8</formula>
    </cfRule>
    <cfRule type="cellIs" dxfId="44" priority="7" operator="equal">
      <formula>16</formula>
    </cfRule>
    <cfRule type="cellIs" dxfId="43" priority="8" operator="between">
      <formula>1</formula>
      <formula>10</formula>
    </cfRule>
    <cfRule type="cellIs" dxfId="42" priority="9" operator="between">
      <formula>11</formula>
      <formula>17</formula>
    </cfRule>
    <cfRule type="cellIs" dxfId="41" priority="10" operator="between">
      <formula>18</formula>
      <formula>25</formula>
    </cfRule>
    <cfRule type="cellIs" dxfId="40" priority="11" operator="between">
      <formula>1</formula>
      <formula>6</formula>
    </cfRule>
    <cfRule type="cellIs" dxfId="39" priority="12" operator="between">
      <formula>17</formula>
      <formula>25</formula>
    </cfRule>
    <cfRule type="cellIs" dxfId="38" priority="13" operator="between">
      <formula>7</formula>
      <formula>16</formula>
    </cfRule>
    <cfRule type="cellIs" dxfId="37" priority="14" operator="between">
      <formula>1</formula>
      <formula>6</formula>
    </cfRule>
  </conditionalFormatting>
  <dataValidations count="9">
    <dataValidation type="list" allowBlank="1" showInputMessage="1" showErrorMessage="1" sqref="S95:S120 S38:S72 S122:S158 S160:S204 S27:S35" xr:uid="{022EB2FE-7ADE-4539-83A1-9EC13933BD02}">
      <formula1>$AU$25:$AU$72</formula1>
    </dataValidation>
    <dataValidation type="list" allowBlank="1" showInputMessage="1" showErrorMessage="1" sqref="W95:W120 W38:W72 W122:W158 W160:W204 W27:W35" xr:uid="{E5CCFFFB-A81C-4B82-8E82-380C72FC1A89}">
      <formula1>$AQ$25:$AQ$72</formula1>
    </dataValidation>
    <dataValidation type="list" allowBlank="1" showInputMessage="1" showErrorMessage="1" sqref="Y94:Y204 Y37:Y72 Y26:Y35" xr:uid="{71D82A7F-F437-43CA-8277-F54D9C707C5C}">
      <formula1>$AO$25:$AO$72</formula1>
    </dataValidation>
    <dataValidation type="list" allowBlank="1" showInputMessage="1" showErrorMessage="1" sqref="W74:W93 W36" xr:uid="{22411B0D-7BD8-4DEE-9F22-CC221F3BB539}">
      <formula1>$AQ$25:$AQ$83</formula1>
    </dataValidation>
    <dataValidation type="list" allowBlank="1" showInputMessage="1" showErrorMessage="1" sqref="S74:S93 S36" xr:uid="{959C92F3-6CFE-41B3-AEB7-08A34C306C67}">
      <formula1>$AU$25:$AU$83</formula1>
    </dataValidation>
    <dataValidation type="list" allowBlank="1" showInputMessage="1" showErrorMessage="1" sqref="Y73:Y93 Y36" xr:uid="{AA6CC624-45C5-432F-A98D-5EC195B39F25}">
      <formula1>$AO$25:$AO$83</formula1>
    </dataValidation>
    <dataValidation type="list" allowBlank="1" showInputMessage="1" showErrorMessage="1" sqref="Q26:Q204" xr:uid="{CFD4EC98-6830-43EE-A3E7-A970532B372C}">
      <formula1>$AW$25:$AW$25</formula1>
    </dataValidation>
    <dataValidation type="list" allowBlank="1" showInputMessage="1" showErrorMessage="1" sqref="M26:M204" xr:uid="{AA52217F-5FA8-4A74-8A34-9A0E2504EBB8}">
      <formula1>"A, B, C, D, E"</formula1>
    </dataValidation>
    <dataValidation type="list" allowBlank="1" showInputMessage="1" showErrorMessage="1" sqref="N26:N204" xr:uid="{7D330946-32E4-4CE9-8447-AC32415CAF89}">
      <formula1>"1, 2, 3, 4, 5"</formula1>
    </dataValidation>
  </dataValidations>
  <pageMargins left="0.59055118110236227" right="0.59055118110236227" top="0.59055118110236227" bottom="0.59055118110236227" header="0.98425196850393704" footer="0.98425196850393704"/>
  <pageSetup paperSize="8" scale="15" fitToHeight="0" orientation="landscape" horizontalDpi="300" verticalDpi="300" r:id="rId1"/>
  <headerFooter alignWithMargins="0"/>
  <rowBreaks count="7" manualBreakCount="7">
    <brk id="46" max="29" man="1"/>
    <brk id="53" max="29" man="1"/>
    <brk id="58" max="29" man="1"/>
    <brk id="72" max="29" man="1"/>
    <brk id="114" max="29" man="1"/>
    <brk id="140" max="29" man="1"/>
    <brk id="172" max="29" man="1"/>
  </rowBreaks>
  <ignoredErrors>
    <ignoredError sqref="J3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I37:I59 H133 I134:I138 I140:I144 H145 H139 I94:I132 I183:I204 I146:I179 I62:I72 I26:I35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H185:H204 H94:H178 H26:H72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G185:G204 G94:G178 G38:G72 G26:G36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U94:U204 U37:U72 U26:U35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115" zoomScaleNormal="115" workbookViewId="0">
      <pane ySplit="2" topLeftCell="A3" activePane="bottomLeft" state="frozen"/>
      <selection pane="bottomLeft" activeCell="A118" sqref="A118"/>
    </sheetView>
  </sheetViews>
  <sheetFormatPr defaultColWidth="9.1796875" defaultRowHeight="52.5" customHeight="1"/>
  <cols>
    <col min="1" max="1" width="31.453125" style="32" customWidth="1"/>
    <col min="2" max="2" width="31.54296875" style="32" customWidth="1"/>
    <col min="3" max="3" width="40.26953125" style="32" customWidth="1"/>
    <col min="4" max="4" width="15.1796875" style="32" customWidth="1"/>
    <col min="5" max="5" width="13.54296875" style="138" customWidth="1"/>
    <col min="6" max="6" width="50.7265625" style="28" customWidth="1"/>
    <col min="7" max="16384" width="9.1796875" style="28"/>
  </cols>
  <sheetData>
    <row r="1" spans="1:10" ht="8.25" customHeight="1">
      <c r="A1" s="150"/>
      <c r="B1" s="150"/>
      <c r="C1" s="150"/>
      <c r="D1" s="150"/>
      <c r="E1" s="151"/>
      <c r="F1" s="152"/>
      <c r="G1" s="152"/>
      <c r="H1" s="152"/>
      <c r="I1" s="152"/>
      <c r="J1" s="152"/>
    </row>
    <row r="2" spans="1:10" ht="25.5" customHeight="1">
      <c r="A2" s="55" t="s">
        <v>124</v>
      </c>
      <c r="B2" s="55" t="s">
        <v>125</v>
      </c>
      <c r="C2" s="55" t="s">
        <v>57</v>
      </c>
      <c r="D2" s="55" t="s">
        <v>53</v>
      </c>
      <c r="E2" s="139" t="s">
        <v>126</v>
      </c>
      <c r="F2" s="139" t="s">
        <v>127</v>
      </c>
      <c r="G2" s="152"/>
      <c r="H2" s="152"/>
      <c r="I2" s="152"/>
      <c r="J2" s="152"/>
    </row>
    <row r="3" spans="1:10" ht="66.75" customHeight="1">
      <c r="A3" s="29" t="s">
        <v>128</v>
      </c>
      <c r="B3" s="29" t="s">
        <v>129</v>
      </c>
      <c r="C3" s="29" t="s">
        <v>130</v>
      </c>
      <c r="D3" s="29" t="s">
        <v>131</v>
      </c>
      <c r="E3" s="27" t="s">
        <v>132</v>
      </c>
      <c r="F3" s="29" t="s">
        <v>133</v>
      </c>
      <c r="G3" s="152"/>
      <c r="H3" s="152"/>
      <c r="I3" s="152"/>
      <c r="J3" s="152"/>
    </row>
    <row r="4" spans="1:10" ht="55.5" customHeight="1">
      <c r="A4" s="29" t="s">
        <v>134</v>
      </c>
      <c r="B4" s="29" t="s">
        <v>135</v>
      </c>
      <c r="C4" s="29" t="s">
        <v>136</v>
      </c>
      <c r="D4" s="29" t="s">
        <v>131</v>
      </c>
      <c r="E4" s="27" t="s">
        <v>132</v>
      </c>
      <c r="F4" s="29" t="s">
        <v>137</v>
      </c>
      <c r="G4" s="152"/>
      <c r="H4" s="152"/>
      <c r="I4" s="152"/>
      <c r="J4" s="152"/>
    </row>
    <row r="5" spans="1:10" ht="55.5" customHeight="1">
      <c r="A5" s="29" t="s">
        <v>138</v>
      </c>
      <c r="B5" s="29" t="s">
        <v>139</v>
      </c>
      <c r="C5" s="29" t="s">
        <v>136</v>
      </c>
      <c r="D5" s="29" t="s">
        <v>140</v>
      </c>
      <c r="E5" s="27" t="s">
        <v>132</v>
      </c>
      <c r="F5" s="29"/>
      <c r="G5" s="152"/>
      <c r="H5" s="152"/>
      <c r="I5" s="152"/>
      <c r="J5" s="152"/>
    </row>
    <row r="6" spans="1:10" ht="50.25" customHeight="1">
      <c r="A6" s="29" t="s">
        <v>141</v>
      </c>
      <c r="B6" s="29" t="s">
        <v>139</v>
      </c>
      <c r="C6" s="29" t="s">
        <v>136</v>
      </c>
      <c r="D6" s="29" t="s">
        <v>140</v>
      </c>
      <c r="E6" s="27" t="s">
        <v>132</v>
      </c>
      <c r="F6" s="29" t="s">
        <v>138</v>
      </c>
      <c r="G6" s="152"/>
      <c r="H6" s="152"/>
      <c r="I6" s="152"/>
      <c r="J6" s="152"/>
    </row>
    <row r="7" spans="1:10" ht="52.5" customHeight="1">
      <c r="A7" s="29" t="s">
        <v>142</v>
      </c>
      <c r="B7" s="29" t="s">
        <v>135</v>
      </c>
      <c r="C7" s="29" t="s">
        <v>136</v>
      </c>
      <c r="D7" s="29" t="s">
        <v>131</v>
      </c>
      <c r="E7" s="27" t="s">
        <v>132</v>
      </c>
      <c r="F7" s="29"/>
      <c r="G7" s="152"/>
      <c r="H7" s="152"/>
      <c r="I7" s="152"/>
      <c r="J7" s="152"/>
    </row>
    <row r="8" spans="1:10" ht="52.5" customHeight="1">
      <c r="A8" s="29" t="s">
        <v>143</v>
      </c>
      <c r="B8" s="29" t="s">
        <v>135</v>
      </c>
      <c r="C8" s="29" t="s">
        <v>136</v>
      </c>
      <c r="D8" s="29" t="s">
        <v>131</v>
      </c>
      <c r="E8" s="27" t="s">
        <v>132</v>
      </c>
      <c r="F8" s="29"/>
      <c r="G8" s="152"/>
      <c r="H8" s="152"/>
      <c r="I8" s="152"/>
      <c r="J8" s="152"/>
    </row>
    <row r="9" spans="1:10" ht="52.5" customHeight="1">
      <c r="A9" s="29" t="s">
        <v>144</v>
      </c>
      <c r="B9" s="29" t="s">
        <v>145</v>
      </c>
      <c r="C9" s="29" t="s">
        <v>136</v>
      </c>
      <c r="D9" s="29" t="s">
        <v>140</v>
      </c>
      <c r="E9" s="27" t="s">
        <v>132</v>
      </c>
      <c r="F9" s="29"/>
      <c r="G9" s="152"/>
      <c r="H9" s="152"/>
      <c r="I9" s="152"/>
      <c r="J9" s="152"/>
    </row>
    <row r="10" spans="1:10" ht="51" customHeight="1">
      <c r="A10" s="29" t="s">
        <v>146</v>
      </c>
      <c r="B10" s="29" t="s">
        <v>145</v>
      </c>
      <c r="C10" s="29" t="s">
        <v>136</v>
      </c>
      <c r="D10" s="29" t="s">
        <v>140</v>
      </c>
      <c r="E10" s="27" t="s">
        <v>132</v>
      </c>
      <c r="F10" s="29"/>
      <c r="G10" s="152"/>
      <c r="H10" s="152"/>
      <c r="I10" s="152"/>
      <c r="J10" s="152"/>
    </row>
    <row r="11" spans="1:10" ht="51" customHeight="1">
      <c r="A11" s="29" t="s">
        <v>147</v>
      </c>
      <c r="B11" s="29" t="s">
        <v>135</v>
      </c>
      <c r="C11" s="29" t="s">
        <v>136</v>
      </c>
      <c r="D11" s="29" t="s">
        <v>131</v>
      </c>
      <c r="E11" s="27" t="s">
        <v>132</v>
      </c>
      <c r="F11" s="29" t="s">
        <v>148</v>
      </c>
      <c r="G11" s="152"/>
      <c r="H11" s="152"/>
      <c r="I11" s="152"/>
      <c r="J11" s="152"/>
    </row>
    <row r="12" spans="1:10" ht="54" customHeight="1">
      <c r="A12" s="29" t="s">
        <v>149</v>
      </c>
      <c r="B12" s="29" t="s">
        <v>135</v>
      </c>
      <c r="C12" s="29" t="s">
        <v>136</v>
      </c>
      <c r="D12" s="29" t="s">
        <v>131</v>
      </c>
      <c r="E12" s="27" t="s">
        <v>132</v>
      </c>
      <c r="F12" s="29"/>
      <c r="G12" s="152"/>
      <c r="H12" s="152"/>
      <c r="I12" s="152"/>
      <c r="J12" s="152"/>
    </row>
    <row r="13" spans="1:10" ht="54" customHeight="1">
      <c r="A13" s="29" t="s">
        <v>150</v>
      </c>
      <c r="B13" s="29" t="s">
        <v>135</v>
      </c>
      <c r="C13" s="29" t="s">
        <v>136</v>
      </c>
      <c r="D13" s="29" t="s">
        <v>131</v>
      </c>
      <c r="E13" s="27" t="s">
        <v>132</v>
      </c>
      <c r="F13" s="29" t="s">
        <v>148</v>
      </c>
      <c r="G13" s="152"/>
      <c r="H13" s="152"/>
      <c r="I13" s="152"/>
      <c r="J13" s="152"/>
    </row>
    <row r="14" spans="1:10" ht="54" customHeight="1">
      <c r="A14" s="29" t="s">
        <v>151</v>
      </c>
      <c r="B14" s="29" t="s">
        <v>135</v>
      </c>
      <c r="C14" s="29" t="s">
        <v>136</v>
      </c>
      <c r="D14" s="29" t="s">
        <v>131</v>
      </c>
      <c r="E14" s="27" t="s">
        <v>132</v>
      </c>
      <c r="F14" s="29"/>
      <c r="G14" s="152"/>
      <c r="H14" s="152"/>
      <c r="I14" s="152"/>
      <c r="J14" s="152"/>
    </row>
    <row r="15" spans="1:10" ht="83.25" customHeight="1">
      <c r="A15" s="29" t="s">
        <v>152</v>
      </c>
      <c r="B15" s="29" t="s">
        <v>153</v>
      </c>
      <c r="C15" s="29" t="s">
        <v>154</v>
      </c>
      <c r="D15" s="29" t="s">
        <v>140</v>
      </c>
      <c r="E15" s="27" t="s">
        <v>132</v>
      </c>
      <c r="F15" s="29" t="s">
        <v>155</v>
      </c>
      <c r="G15" s="152"/>
      <c r="H15" s="152"/>
      <c r="I15" s="152"/>
      <c r="J15" s="152"/>
    </row>
    <row r="16" spans="1:10" ht="51" customHeight="1">
      <c r="A16" s="29" t="s">
        <v>156</v>
      </c>
      <c r="B16" s="29" t="s">
        <v>153</v>
      </c>
      <c r="C16" s="29" t="s">
        <v>154</v>
      </c>
      <c r="D16" s="29" t="s">
        <v>140</v>
      </c>
      <c r="E16" s="27" t="s">
        <v>132</v>
      </c>
      <c r="F16" s="29" t="s">
        <v>155</v>
      </c>
      <c r="G16" s="152"/>
      <c r="H16" s="152"/>
      <c r="I16" s="152"/>
      <c r="J16" s="152"/>
    </row>
    <row r="17" spans="1:10" ht="60" customHeight="1">
      <c r="A17" s="29" t="s">
        <v>157</v>
      </c>
      <c r="B17" s="29" t="s">
        <v>153</v>
      </c>
      <c r="C17" s="29" t="s">
        <v>154</v>
      </c>
      <c r="D17" s="29" t="s">
        <v>140</v>
      </c>
      <c r="E17" s="27" t="s">
        <v>132</v>
      </c>
      <c r="F17" s="29" t="s">
        <v>155</v>
      </c>
      <c r="G17" s="152"/>
      <c r="H17" s="152"/>
      <c r="I17" s="152"/>
      <c r="J17" s="152"/>
    </row>
    <row r="18" spans="1:10" ht="60" customHeight="1">
      <c r="A18" s="29" t="s">
        <v>158</v>
      </c>
      <c r="B18" s="29" t="s">
        <v>153</v>
      </c>
      <c r="C18" s="29" t="s">
        <v>159</v>
      </c>
      <c r="D18" s="29" t="s">
        <v>140</v>
      </c>
      <c r="E18" s="27" t="s">
        <v>132</v>
      </c>
      <c r="F18" s="29"/>
      <c r="G18" s="152"/>
      <c r="H18" s="152"/>
      <c r="I18" s="152"/>
      <c r="J18" s="152"/>
    </row>
    <row r="19" spans="1:10" ht="63" customHeight="1">
      <c r="A19" s="29" t="s">
        <v>160</v>
      </c>
      <c r="B19" s="29" t="s">
        <v>153</v>
      </c>
      <c r="C19" s="29" t="s">
        <v>154</v>
      </c>
      <c r="D19" s="29" t="s">
        <v>140</v>
      </c>
      <c r="E19" s="27" t="s">
        <v>132</v>
      </c>
      <c r="F19" s="29" t="s">
        <v>155</v>
      </c>
      <c r="G19" s="152"/>
      <c r="H19" s="152"/>
      <c r="I19" s="152"/>
      <c r="J19" s="152"/>
    </row>
    <row r="20" spans="1:10" ht="63" customHeight="1">
      <c r="A20" s="29" t="s">
        <v>161</v>
      </c>
      <c r="B20" s="29" t="s">
        <v>153</v>
      </c>
      <c r="C20" s="29" t="s">
        <v>154</v>
      </c>
      <c r="D20" s="29" t="s">
        <v>140</v>
      </c>
      <c r="E20" s="27" t="s">
        <v>132</v>
      </c>
      <c r="F20" s="29" t="s">
        <v>155</v>
      </c>
      <c r="G20" s="152"/>
      <c r="H20" s="152"/>
      <c r="I20" s="152"/>
      <c r="J20" s="152"/>
    </row>
    <row r="21" spans="1:10" ht="78" customHeight="1">
      <c r="A21" s="29" t="s">
        <v>162</v>
      </c>
      <c r="B21" s="29" t="s">
        <v>153</v>
      </c>
      <c r="C21" s="29" t="s">
        <v>154</v>
      </c>
      <c r="D21" s="29" t="s">
        <v>140</v>
      </c>
      <c r="E21" s="27" t="s">
        <v>132</v>
      </c>
      <c r="F21" s="29" t="s">
        <v>155</v>
      </c>
      <c r="G21" s="152"/>
      <c r="H21" s="152"/>
      <c r="I21" s="152"/>
      <c r="J21" s="152"/>
    </row>
    <row r="22" spans="1:10" ht="96.75" customHeight="1">
      <c r="A22" s="29" t="s">
        <v>163</v>
      </c>
      <c r="B22" s="29" t="s">
        <v>164</v>
      </c>
      <c r="C22" s="29" t="s">
        <v>165</v>
      </c>
      <c r="D22" s="29" t="s">
        <v>131</v>
      </c>
      <c r="E22" s="27" t="s">
        <v>132</v>
      </c>
      <c r="F22" s="29"/>
      <c r="G22" s="152"/>
      <c r="H22" s="152"/>
      <c r="I22" s="152"/>
      <c r="J22" s="152"/>
    </row>
    <row r="23" spans="1:10" ht="96.75" customHeight="1">
      <c r="A23" s="29" t="s">
        <v>166</v>
      </c>
      <c r="B23" s="29" t="s">
        <v>153</v>
      </c>
      <c r="C23" s="29" t="s">
        <v>154</v>
      </c>
      <c r="D23" s="29" t="s">
        <v>140</v>
      </c>
      <c r="E23" s="27" t="s">
        <v>132</v>
      </c>
      <c r="F23" s="29" t="s">
        <v>167</v>
      </c>
      <c r="G23" s="152"/>
      <c r="H23" s="152"/>
      <c r="I23" s="152"/>
      <c r="J23" s="152"/>
    </row>
    <row r="24" spans="1:10" ht="96.75" customHeight="1">
      <c r="A24" s="29" t="s">
        <v>168</v>
      </c>
      <c r="B24" s="29" t="s">
        <v>153</v>
      </c>
      <c r="C24" s="29" t="s">
        <v>154</v>
      </c>
      <c r="D24" s="29" t="s">
        <v>140</v>
      </c>
      <c r="E24" s="27" t="s">
        <v>132</v>
      </c>
      <c r="F24" s="29" t="s">
        <v>167</v>
      </c>
      <c r="G24" s="152"/>
      <c r="H24" s="152"/>
      <c r="I24" s="152"/>
      <c r="J24" s="152"/>
    </row>
    <row r="25" spans="1:10" ht="78" customHeight="1">
      <c r="A25" s="29" t="s">
        <v>169</v>
      </c>
      <c r="B25" s="29" t="s">
        <v>153</v>
      </c>
      <c r="C25" s="29" t="s">
        <v>154</v>
      </c>
      <c r="D25" s="29" t="s">
        <v>131</v>
      </c>
      <c r="E25" s="27" t="s">
        <v>132</v>
      </c>
      <c r="F25" s="29"/>
      <c r="G25" s="152"/>
      <c r="H25" s="152"/>
      <c r="I25" s="152"/>
      <c r="J25" s="152"/>
    </row>
    <row r="26" spans="1:10" ht="50.25" customHeight="1">
      <c r="A26" s="29" t="s">
        <v>170</v>
      </c>
      <c r="B26" s="29" t="s">
        <v>153</v>
      </c>
      <c r="C26" s="29" t="s">
        <v>154</v>
      </c>
      <c r="D26" s="29" t="s">
        <v>131</v>
      </c>
      <c r="E26" s="27" t="s">
        <v>132</v>
      </c>
      <c r="F26" s="29" t="s">
        <v>171</v>
      </c>
      <c r="G26" s="152"/>
      <c r="H26" s="152"/>
      <c r="I26" s="152"/>
      <c r="J26" s="152"/>
    </row>
    <row r="27" spans="1:10" ht="84.75" customHeight="1">
      <c r="A27" s="29" t="s">
        <v>172</v>
      </c>
      <c r="B27" s="29" t="s">
        <v>173</v>
      </c>
      <c r="C27" s="29" t="s">
        <v>174</v>
      </c>
      <c r="D27" s="29" t="s">
        <v>140</v>
      </c>
      <c r="E27" s="27" t="s">
        <v>132</v>
      </c>
      <c r="F27" s="29"/>
      <c r="G27" s="152"/>
      <c r="H27" s="152"/>
      <c r="I27" s="152"/>
      <c r="J27" s="152"/>
    </row>
    <row r="28" spans="1:10" ht="73.5">
      <c r="A28" s="29" t="s">
        <v>175</v>
      </c>
      <c r="B28" s="29" t="s">
        <v>173</v>
      </c>
      <c r="C28" s="29" t="s">
        <v>174</v>
      </c>
      <c r="D28" s="29" t="s">
        <v>140</v>
      </c>
      <c r="E28" s="27" t="s">
        <v>132</v>
      </c>
      <c r="F28" s="29" t="s">
        <v>176</v>
      </c>
      <c r="G28" s="152"/>
      <c r="H28" s="152"/>
      <c r="I28" s="152"/>
      <c r="J28" s="152"/>
    </row>
    <row r="29" spans="1:10" ht="73.5">
      <c r="A29" s="29" t="s">
        <v>177</v>
      </c>
      <c r="B29" s="29" t="s">
        <v>173</v>
      </c>
      <c r="C29" s="29" t="s">
        <v>174</v>
      </c>
      <c r="D29" s="29" t="s">
        <v>131</v>
      </c>
      <c r="E29" s="27" t="s">
        <v>132</v>
      </c>
      <c r="F29" s="29" t="s">
        <v>176</v>
      </c>
      <c r="G29" s="152"/>
      <c r="H29" s="152"/>
      <c r="I29" s="152"/>
      <c r="J29" s="152"/>
    </row>
    <row r="30" spans="1:10" ht="73.5">
      <c r="A30" s="29" t="s">
        <v>178</v>
      </c>
      <c r="B30" s="29" t="s">
        <v>173</v>
      </c>
      <c r="C30" s="29" t="s">
        <v>174</v>
      </c>
      <c r="D30" s="29" t="s">
        <v>140</v>
      </c>
      <c r="E30" s="27" t="s">
        <v>132</v>
      </c>
      <c r="F30" s="29" t="s">
        <v>176</v>
      </c>
      <c r="G30" s="152"/>
      <c r="H30" s="152"/>
      <c r="I30" s="152"/>
      <c r="J30" s="152"/>
    </row>
    <row r="31" spans="1:10" ht="73.5">
      <c r="A31" s="29" t="s">
        <v>179</v>
      </c>
      <c r="B31" s="29" t="s">
        <v>173</v>
      </c>
      <c r="C31" s="29" t="s">
        <v>174</v>
      </c>
      <c r="D31" s="29" t="s">
        <v>140</v>
      </c>
      <c r="E31" s="27" t="s">
        <v>132</v>
      </c>
      <c r="F31" s="29" t="s">
        <v>176</v>
      </c>
      <c r="G31" s="152"/>
      <c r="H31" s="152"/>
      <c r="I31" s="152"/>
      <c r="J31" s="152"/>
    </row>
    <row r="32" spans="1:10" ht="73.5">
      <c r="A32" s="29" t="s">
        <v>180</v>
      </c>
      <c r="B32" s="29" t="s">
        <v>173</v>
      </c>
      <c r="C32" s="29" t="s">
        <v>174</v>
      </c>
      <c r="D32" s="29" t="s">
        <v>140</v>
      </c>
      <c r="E32" s="27" t="s">
        <v>132</v>
      </c>
      <c r="F32" s="29" t="s">
        <v>176</v>
      </c>
      <c r="G32" s="152"/>
      <c r="H32" s="152"/>
      <c r="I32" s="152"/>
      <c r="J32" s="152"/>
    </row>
    <row r="33" spans="1:10" ht="42">
      <c r="A33" s="29" t="s">
        <v>181</v>
      </c>
      <c r="B33" s="29" t="s">
        <v>182</v>
      </c>
      <c r="C33" s="29" t="s">
        <v>183</v>
      </c>
      <c r="D33" s="29" t="s">
        <v>140</v>
      </c>
      <c r="E33" s="27" t="s">
        <v>132</v>
      </c>
      <c r="F33" s="29"/>
      <c r="G33" s="152"/>
      <c r="H33" s="152"/>
      <c r="I33" s="152"/>
      <c r="J33" s="152"/>
    </row>
    <row r="34" spans="1:10" ht="73.5">
      <c r="A34" s="29" t="s">
        <v>184</v>
      </c>
      <c r="B34" s="29" t="s">
        <v>153</v>
      </c>
      <c r="C34" s="29" t="s">
        <v>154</v>
      </c>
      <c r="D34" s="29" t="s">
        <v>140</v>
      </c>
      <c r="E34" s="27" t="s">
        <v>132</v>
      </c>
      <c r="F34" s="29" t="s">
        <v>155</v>
      </c>
      <c r="G34" s="152"/>
      <c r="H34" s="152"/>
      <c r="I34" s="152"/>
      <c r="J34" s="152"/>
    </row>
    <row r="35" spans="1:10" ht="73.5">
      <c r="A35" s="29" t="s">
        <v>185</v>
      </c>
      <c r="B35" s="29" t="s">
        <v>153</v>
      </c>
      <c r="C35" s="29" t="s">
        <v>154</v>
      </c>
      <c r="D35" s="29" t="s">
        <v>140</v>
      </c>
      <c r="E35" s="27" t="s">
        <v>132</v>
      </c>
      <c r="F35" s="29" t="s">
        <v>155</v>
      </c>
      <c r="G35" s="152"/>
      <c r="H35" s="152"/>
      <c r="I35" s="152"/>
      <c r="J35" s="152"/>
    </row>
    <row r="36" spans="1:10" ht="88.5" customHeight="1">
      <c r="A36" s="29" t="s">
        <v>186</v>
      </c>
      <c r="B36" s="29" t="s">
        <v>173</v>
      </c>
      <c r="C36" s="29" t="s">
        <v>174</v>
      </c>
      <c r="D36" s="29" t="s">
        <v>140</v>
      </c>
      <c r="E36" s="27" t="s">
        <v>132</v>
      </c>
      <c r="F36" s="29"/>
      <c r="G36" s="152"/>
      <c r="H36" s="152"/>
      <c r="I36" s="152"/>
      <c r="J36" s="152"/>
    </row>
    <row r="37" spans="1:10" ht="88.5" customHeight="1">
      <c r="A37" s="29" t="s">
        <v>187</v>
      </c>
      <c r="B37" s="29" t="s">
        <v>173</v>
      </c>
      <c r="C37" s="29" t="s">
        <v>174</v>
      </c>
      <c r="D37" s="29" t="s">
        <v>140</v>
      </c>
      <c r="E37" s="27" t="s">
        <v>132</v>
      </c>
      <c r="F37" s="29" t="s">
        <v>188</v>
      </c>
      <c r="G37" s="152"/>
      <c r="H37" s="152"/>
      <c r="I37" s="152"/>
      <c r="J37" s="152"/>
    </row>
    <row r="38" spans="1:10" ht="88.5" customHeight="1">
      <c r="A38" s="29" t="s">
        <v>189</v>
      </c>
      <c r="B38" s="29" t="s">
        <v>173</v>
      </c>
      <c r="C38" s="29" t="s">
        <v>174</v>
      </c>
      <c r="D38" s="29" t="s">
        <v>140</v>
      </c>
      <c r="E38" s="27" t="s">
        <v>132</v>
      </c>
      <c r="F38" s="29" t="s">
        <v>188</v>
      </c>
      <c r="G38" s="152"/>
      <c r="H38" s="152"/>
      <c r="I38" s="152"/>
      <c r="J38" s="152"/>
    </row>
    <row r="39" spans="1:10" ht="87.75" customHeight="1">
      <c r="A39" s="29" t="s">
        <v>190</v>
      </c>
      <c r="B39" s="29" t="s">
        <v>173</v>
      </c>
      <c r="C39" s="29" t="s">
        <v>174</v>
      </c>
      <c r="D39" s="29" t="s">
        <v>140</v>
      </c>
      <c r="E39" s="27" t="s">
        <v>132</v>
      </c>
      <c r="F39" s="29"/>
      <c r="G39" s="152"/>
      <c r="H39" s="152"/>
      <c r="I39" s="152"/>
      <c r="J39" s="152"/>
    </row>
    <row r="40" spans="1:10" ht="87.75" customHeight="1">
      <c r="A40" s="29" t="s">
        <v>191</v>
      </c>
      <c r="B40" s="29" t="s">
        <v>173</v>
      </c>
      <c r="C40" s="29" t="s">
        <v>174</v>
      </c>
      <c r="D40" s="29" t="s">
        <v>131</v>
      </c>
      <c r="E40" s="27" t="s">
        <v>132</v>
      </c>
      <c r="F40" s="29"/>
      <c r="G40" s="152"/>
      <c r="H40" s="152"/>
      <c r="I40" s="152"/>
      <c r="J40" s="152"/>
    </row>
    <row r="41" spans="1:10" ht="87" customHeight="1">
      <c r="A41" s="29" t="s">
        <v>192</v>
      </c>
      <c r="B41" s="29" t="s">
        <v>173</v>
      </c>
      <c r="C41" s="29" t="s">
        <v>174</v>
      </c>
      <c r="D41" s="29" t="s">
        <v>140</v>
      </c>
      <c r="E41" s="27" t="s">
        <v>132</v>
      </c>
      <c r="F41" s="29" t="s">
        <v>193</v>
      </c>
      <c r="G41" s="152"/>
      <c r="H41" s="152"/>
      <c r="I41" s="152"/>
      <c r="J41" s="152"/>
    </row>
    <row r="42" spans="1:10" ht="39.75" customHeight="1">
      <c r="A42" s="29" t="s">
        <v>194</v>
      </c>
      <c r="B42" s="29" t="s">
        <v>195</v>
      </c>
      <c r="C42" s="29" t="s">
        <v>196</v>
      </c>
      <c r="D42" s="29" t="s">
        <v>140</v>
      </c>
      <c r="E42" s="27" t="s">
        <v>132</v>
      </c>
      <c r="F42" s="29"/>
      <c r="G42" s="152"/>
      <c r="H42" s="152"/>
      <c r="I42" s="152"/>
      <c r="J42" s="152"/>
    </row>
    <row r="43" spans="1:10" ht="39.75" customHeight="1">
      <c r="A43" s="29" t="s">
        <v>197</v>
      </c>
      <c r="B43" s="29" t="s">
        <v>195</v>
      </c>
      <c r="C43" s="29" t="s">
        <v>196</v>
      </c>
      <c r="D43" s="29" t="s">
        <v>140</v>
      </c>
      <c r="E43" s="27" t="s">
        <v>132</v>
      </c>
      <c r="F43" s="29" t="s">
        <v>198</v>
      </c>
      <c r="G43" s="152"/>
      <c r="H43" s="152"/>
      <c r="I43" s="152"/>
      <c r="J43" s="152"/>
    </row>
    <row r="44" spans="1:10" ht="47.25" customHeight="1">
      <c r="A44" s="29" t="s">
        <v>199</v>
      </c>
      <c r="B44" s="29" t="s">
        <v>195</v>
      </c>
      <c r="C44" s="29" t="s">
        <v>196</v>
      </c>
      <c r="D44" s="29" t="s">
        <v>140</v>
      </c>
      <c r="E44" s="27" t="s">
        <v>132</v>
      </c>
      <c r="F44" s="29" t="s">
        <v>198</v>
      </c>
      <c r="G44" s="152"/>
      <c r="H44" s="152"/>
      <c r="I44" s="152"/>
      <c r="J44" s="152"/>
    </row>
    <row r="45" spans="1:10" ht="39.75" customHeight="1">
      <c r="A45" s="29" t="s">
        <v>200</v>
      </c>
      <c r="B45" s="29" t="s">
        <v>195</v>
      </c>
      <c r="C45" s="29" t="s">
        <v>196</v>
      </c>
      <c r="D45" s="29" t="s">
        <v>140</v>
      </c>
      <c r="E45" s="27" t="s">
        <v>132</v>
      </c>
      <c r="F45" s="29" t="s">
        <v>198</v>
      </c>
      <c r="G45" s="152"/>
      <c r="H45" s="152"/>
      <c r="I45" s="152"/>
      <c r="J45" s="152"/>
    </row>
    <row r="46" spans="1:10" ht="48.75" customHeight="1">
      <c r="A46" s="29" t="s">
        <v>201</v>
      </c>
      <c r="B46" s="29" t="s">
        <v>195</v>
      </c>
      <c r="C46" s="29" t="s">
        <v>202</v>
      </c>
      <c r="D46" s="29" t="s">
        <v>140</v>
      </c>
      <c r="E46" s="27" t="s">
        <v>132</v>
      </c>
      <c r="F46" s="29"/>
      <c r="G46" s="152"/>
      <c r="H46" s="152"/>
      <c r="I46" s="152"/>
      <c r="J46" s="152"/>
    </row>
    <row r="47" spans="1:10" ht="39.75" customHeight="1">
      <c r="A47" s="29" t="s">
        <v>203</v>
      </c>
      <c r="B47" s="29" t="s">
        <v>195</v>
      </c>
      <c r="C47" s="29" t="s">
        <v>196</v>
      </c>
      <c r="D47" s="29" t="s">
        <v>131</v>
      </c>
      <c r="E47" s="27" t="s">
        <v>132</v>
      </c>
      <c r="F47" s="29"/>
      <c r="G47" s="152"/>
      <c r="H47" s="152"/>
      <c r="I47" s="152"/>
      <c r="J47" s="152"/>
    </row>
    <row r="48" spans="1:10" ht="39.75" customHeight="1">
      <c r="A48" s="29" t="s">
        <v>204</v>
      </c>
      <c r="B48" s="29" t="s">
        <v>195</v>
      </c>
      <c r="C48" s="29" t="s">
        <v>196</v>
      </c>
      <c r="D48" s="29" t="s">
        <v>131</v>
      </c>
      <c r="E48" s="27" t="s">
        <v>132</v>
      </c>
      <c r="F48" s="29" t="s">
        <v>205</v>
      </c>
      <c r="G48" s="152"/>
      <c r="H48" s="152"/>
      <c r="I48" s="152"/>
      <c r="J48" s="152"/>
    </row>
    <row r="49" spans="1:10" ht="39.75" customHeight="1">
      <c r="A49" s="29" t="s">
        <v>206</v>
      </c>
      <c r="B49" s="29" t="s">
        <v>195</v>
      </c>
      <c r="C49" s="29" t="s">
        <v>196</v>
      </c>
      <c r="D49" s="29" t="s">
        <v>131</v>
      </c>
      <c r="E49" s="27" t="s">
        <v>132</v>
      </c>
      <c r="F49" s="29" t="s">
        <v>205</v>
      </c>
      <c r="G49" s="152"/>
      <c r="H49" s="152"/>
      <c r="I49" s="152"/>
      <c r="J49" s="152"/>
    </row>
    <row r="50" spans="1:10" ht="56.25" customHeight="1">
      <c r="A50" s="29" t="s">
        <v>207</v>
      </c>
      <c r="B50" s="29" t="s">
        <v>195</v>
      </c>
      <c r="C50" s="29" t="s">
        <v>196</v>
      </c>
      <c r="D50" s="29" t="s">
        <v>131</v>
      </c>
      <c r="E50" s="27" t="s">
        <v>132</v>
      </c>
      <c r="F50" s="29" t="s">
        <v>148</v>
      </c>
      <c r="G50" s="152"/>
      <c r="H50" s="152"/>
      <c r="I50" s="152"/>
      <c r="J50" s="152"/>
    </row>
    <row r="51" spans="1:10" ht="56.25" customHeight="1">
      <c r="A51" s="29" t="s">
        <v>208</v>
      </c>
      <c r="B51" s="29" t="s">
        <v>195</v>
      </c>
      <c r="C51" s="29" t="s">
        <v>196</v>
      </c>
      <c r="D51" s="29" t="s">
        <v>131</v>
      </c>
      <c r="E51" s="27" t="s">
        <v>132</v>
      </c>
      <c r="F51" s="29" t="s">
        <v>148</v>
      </c>
      <c r="G51" s="152"/>
      <c r="H51" s="152"/>
      <c r="I51" s="152"/>
      <c r="J51" s="152"/>
    </row>
    <row r="52" spans="1:10" ht="39.75" customHeight="1">
      <c r="A52" s="29" t="s">
        <v>209</v>
      </c>
      <c r="B52" s="29" t="s">
        <v>195</v>
      </c>
      <c r="C52" s="29" t="s">
        <v>196</v>
      </c>
      <c r="D52" s="29" t="s">
        <v>131</v>
      </c>
      <c r="E52" s="27" t="s">
        <v>132</v>
      </c>
      <c r="F52" s="29" t="s">
        <v>148</v>
      </c>
      <c r="G52" s="152"/>
      <c r="H52" s="152"/>
      <c r="I52" s="152"/>
      <c r="J52" s="152"/>
    </row>
    <row r="53" spans="1:10" ht="53.25" customHeight="1">
      <c r="A53" s="29" t="s">
        <v>210</v>
      </c>
      <c r="B53" s="29" t="s">
        <v>195</v>
      </c>
      <c r="C53" s="29" t="s">
        <v>196</v>
      </c>
      <c r="D53" s="29" t="s">
        <v>131</v>
      </c>
      <c r="E53" s="27" t="s">
        <v>132</v>
      </c>
      <c r="F53" s="29" t="s">
        <v>148</v>
      </c>
      <c r="G53" s="152"/>
      <c r="H53" s="152"/>
      <c r="I53" s="152"/>
      <c r="J53" s="152"/>
    </row>
    <row r="54" spans="1:10" ht="39" customHeight="1">
      <c r="A54" s="29" t="s">
        <v>211</v>
      </c>
      <c r="B54" s="29" t="s">
        <v>195</v>
      </c>
      <c r="C54" s="29" t="s">
        <v>196</v>
      </c>
      <c r="D54" s="29" t="s">
        <v>140</v>
      </c>
      <c r="E54" s="27" t="s">
        <v>132</v>
      </c>
      <c r="F54" s="29" t="s">
        <v>167</v>
      </c>
      <c r="G54" s="152"/>
      <c r="H54" s="152"/>
      <c r="I54" s="152"/>
      <c r="J54" s="152"/>
    </row>
    <row r="55" spans="1:10" ht="39" customHeight="1">
      <c r="A55" s="29" t="s">
        <v>212</v>
      </c>
      <c r="B55" s="29" t="s">
        <v>195</v>
      </c>
      <c r="C55" s="29" t="s">
        <v>196</v>
      </c>
      <c r="D55" s="29" t="s">
        <v>140</v>
      </c>
      <c r="E55" s="27" t="s">
        <v>132</v>
      </c>
      <c r="F55" s="29" t="s">
        <v>167</v>
      </c>
      <c r="G55" s="152"/>
      <c r="H55" s="152"/>
      <c r="I55" s="152"/>
      <c r="J55" s="152"/>
    </row>
    <row r="56" spans="1:10" ht="39" customHeight="1">
      <c r="A56" s="29" t="s">
        <v>213</v>
      </c>
      <c r="B56" s="29" t="s">
        <v>195</v>
      </c>
      <c r="C56" s="29" t="s">
        <v>196</v>
      </c>
      <c r="D56" s="29" t="s">
        <v>140</v>
      </c>
      <c r="E56" s="27" t="s">
        <v>132</v>
      </c>
      <c r="F56" s="29" t="s">
        <v>167</v>
      </c>
      <c r="G56" s="152"/>
      <c r="H56" s="152"/>
      <c r="I56" s="152"/>
      <c r="J56" s="152"/>
    </row>
    <row r="57" spans="1:10" ht="53.25" customHeight="1">
      <c r="A57" s="29" t="s">
        <v>214</v>
      </c>
      <c r="B57" s="29" t="s">
        <v>195</v>
      </c>
      <c r="C57" s="29" t="s">
        <v>196</v>
      </c>
      <c r="D57" s="29" t="s">
        <v>140</v>
      </c>
      <c r="E57" s="27" t="s">
        <v>132</v>
      </c>
      <c r="F57" s="29" t="s">
        <v>167</v>
      </c>
      <c r="G57" s="152"/>
      <c r="H57" s="152"/>
      <c r="I57" s="152"/>
      <c r="J57" s="152"/>
    </row>
    <row r="58" spans="1:10" ht="53.25" customHeight="1">
      <c r="A58" s="29" t="s">
        <v>215</v>
      </c>
      <c r="B58" s="29" t="s">
        <v>195</v>
      </c>
      <c r="C58" s="29" t="s">
        <v>196</v>
      </c>
      <c r="D58" s="29" t="s">
        <v>140</v>
      </c>
      <c r="E58" s="27" t="s">
        <v>132</v>
      </c>
      <c r="F58" s="29" t="s">
        <v>167</v>
      </c>
      <c r="G58" s="152"/>
      <c r="H58" s="152"/>
      <c r="I58" s="152"/>
      <c r="J58" s="152"/>
    </row>
    <row r="59" spans="1:10" ht="53.25" customHeight="1">
      <c r="A59" s="29" t="s">
        <v>216</v>
      </c>
      <c r="B59" s="29" t="s">
        <v>195</v>
      </c>
      <c r="C59" s="29" t="s">
        <v>196</v>
      </c>
      <c r="D59" s="29" t="s">
        <v>140</v>
      </c>
      <c r="E59" s="27" t="s">
        <v>132</v>
      </c>
      <c r="F59" s="29" t="s">
        <v>217</v>
      </c>
      <c r="G59" s="152"/>
      <c r="H59" s="152"/>
      <c r="I59" s="152"/>
      <c r="J59" s="152"/>
    </row>
    <row r="60" spans="1:10" ht="53.25" customHeight="1">
      <c r="A60" s="29" t="s">
        <v>218</v>
      </c>
      <c r="B60" s="29" t="s">
        <v>195</v>
      </c>
      <c r="C60" s="29" t="s">
        <v>196</v>
      </c>
      <c r="D60" s="29" t="s">
        <v>140</v>
      </c>
      <c r="E60" s="27" t="s">
        <v>132</v>
      </c>
      <c r="F60" s="29" t="s">
        <v>167</v>
      </c>
      <c r="G60" s="152"/>
      <c r="H60" s="152"/>
      <c r="I60" s="152"/>
      <c r="J60" s="152"/>
    </row>
    <row r="61" spans="1:10" ht="53.25" customHeight="1">
      <c r="A61" s="29" t="s">
        <v>219</v>
      </c>
      <c r="B61" s="29" t="s">
        <v>195</v>
      </c>
      <c r="C61" s="29" t="s">
        <v>196</v>
      </c>
      <c r="D61" s="29" t="s">
        <v>140</v>
      </c>
      <c r="E61" s="27" t="s">
        <v>132</v>
      </c>
      <c r="F61" s="29" t="s">
        <v>167</v>
      </c>
      <c r="G61" s="152"/>
      <c r="H61" s="152"/>
      <c r="I61" s="152"/>
      <c r="J61" s="152"/>
    </row>
    <row r="62" spans="1:10" ht="53.25" customHeight="1">
      <c r="A62" s="29" t="s">
        <v>220</v>
      </c>
      <c r="B62" s="29" t="s">
        <v>195</v>
      </c>
      <c r="C62" s="29" t="s">
        <v>196</v>
      </c>
      <c r="D62" s="29" t="s">
        <v>140</v>
      </c>
      <c r="E62" s="27" t="s">
        <v>132</v>
      </c>
      <c r="F62" s="29" t="s">
        <v>217</v>
      </c>
      <c r="G62" s="152"/>
      <c r="H62" s="152"/>
      <c r="I62" s="152"/>
      <c r="J62" s="152"/>
    </row>
    <row r="63" spans="1:10" ht="53.25" customHeight="1">
      <c r="A63" s="29" t="s">
        <v>221</v>
      </c>
      <c r="B63" s="29" t="s">
        <v>195</v>
      </c>
      <c r="C63" s="29" t="s">
        <v>196</v>
      </c>
      <c r="D63" s="29" t="s">
        <v>140</v>
      </c>
      <c r="E63" s="27" t="s">
        <v>132</v>
      </c>
      <c r="F63" s="29" t="s">
        <v>167</v>
      </c>
      <c r="G63" s="152"/>
      <c r="H63" s="152"/>
      <c r="I63" s="152"/>
      <c r="J63" s="152"/>
    </row>
    <row r="64" spans="1:10" ht="53.25" customHeight="1">
      <c r="A64" s="29" t="s">
        <v>222</v>
      </c>
      <c r="B64" s="29" t="s">
        <v>195</v>
      </c>
      <c r="C64" s="29" t="s">
        <v>196</v>
      </c>
      <c r="D64" s="29" t="s">
        <v>140</v>
      </c>
      <c r="E64" s="27" t="s">
        <v>132</v>
      </c>
      <c r="F64" s="29" t="s">
        <v>167</v>
      </c>
      <c r="G64" s="152"/>
      <c r="H64" s="152"/>
      <c r="I64" s="152"/>
      <c r="J64" s="152"/>
    </row>
    <row r="65" spans="1:10" ht="53.25" customHeight="1">
      <c r="A65" s="29" t="s">
        <v>223</v>
      </c>
      <c r="B65" s="29" t="s">
        <v>195</v>
      </c>
      <c r="C65" s="29" t="s">
        <v>196</v>
      </c>
      <c r="D65" s="29" t="s">
        <v>140</v>
      </c>
      <c r="E65" s="27" t="s">
        <v>132</v>
      </c>
      <c r="F65" s="29" t="s">
        <v>167</v>
      </c>
      <c r="G65" s="152"/>
      <c r="H65" s="152"/>
      <c r="I65" s="152"/>
      <c r="J65" s="152"/>
    </row>
    <row r="66" spans="1:10" ht="53.25" customHeight="1">
      <c r="A66" s="29" t="s">
        <v>224</v>
      </c>
      <c r="B66" s="29" t="s">
        <v>195</v>
      </c>
      <c r="C66" s="29" t="s">
        <v>196</v>
      </c>
      <c r="D66" s="29" t="s">
        <v>140</v>
      </c>
      <c r="E66" s="27" t="s">
        <v>132</v>
      </c>
      <c r="F66" s="29" t="s">
        <v>167</v>
      </c>
      <c r="G66" s="152"/>
      <c r="H66" s="152"/>
      <c r="I66" s="152"/>
      <c r="J66" s="152"/>
    </row>
    <row r="67" spans="1:10" ht="30" customHeight="1">
      <c r="A67" s="29" t="s">
        <v>225</v>
      </c>
      <c r="B67" s="29" t="s">
        <v>226</v>
      </c>
      <c r="C67" s="29" t="s">
        <v>227</v>
      </c>
      <c r="D67" s="29" t="s">
        <v>140</v>
      </c>
      <c r="E67" s="27" t="s">
        <v>132</v>
      </c>
      <c r="F67" s="29"/>
      <c r="G67" s="152"/>
      <c r="H67" s="152"/>
      <c r="I67" s="152"/>
      <c r="J67" s="152"/>
    </row>
    <row r="68" spans="1:10" ht="45.75" customHeight="1">
      <c r="A68" s="29" t="s">
        <v>228</v>
      </c>
      <c r="B68" s="29" t="s">
        <v>229</v>
      </c>
      <c r="C68" s="29" t="s">
        <v>230</v>
      </c>
      <c r="D68" s="29" t="s">
        <v>131</v>
      </c>
      <c r="E68" s="27" t="s">
        <v>132</v>
      </c>
      <c r="F68" s="29"/>
      <c r="G68" s="152"/>
      <c r="H68" s="152"/>
      <c r="I68" s="152"/>
      <c r="J68" s="152"/>
    </row>
    <row r="69" spans="1:10" ht="106.5" customHeight="1">
      <c r="A69" s="29" t="s">
        <v>231</v>
      </c>
      <c r="B69" s="29" t="s">
        <v>232</v>
      </c>
      <c r="C69" s="29" t="s">
        <v>233</v>
      </c>
      <c r="D69" s="29" t="s">
        <v>131</v>
      </c>
      <c r="E69" s="27" t="s">
        <v>132</v>
      </c>
      <c r="F69" s="29"/>
      <c r="G69" s="152"/>
      <c r="H69" s="152"/>
      <c r="I69" s="152"/>
      <c r="J69" s="152"/>
    </row>
    <row r="70" spans="1:10" ht="109.5" customHeight="1">
      <c r="A70" s="29" t="s">
        <v>234</v>
      </c>
      <c r="B70" s="29" t="s">
        <v>232</v>
      </c>
      <c r="C70" s="29" t="s">
        <v>233</v>
      </c>
      <c r="D70" s="29" t="s">
        <v>131</v>
      </c>
      <c r="E70" s="27" t="s">
        <v>132</v>
      </c>
      <c r="F70" s="29"/>
      <c r="G70" s="152"/>
      <c r="H70" s="152"/>
      <c r="I70" s="152"/>
      <c r="J70" s="152"/>
    </row>
    <row r="71" spans="1:10" ht="109.5" customHeight="1">
      <c r="A71" s="29" t="s">
        <v>235</v>
      </c>
      <c r="B71" s="29" t="s">
        <v>232</v>
      </c>
      <c r="C71" s="29" t="s">
        <v>233</v>
      </c>
      <c r="D71" s="29" t="s">
        <v>140</v>
      </c>
      <c r="E71" s="27" t="s">
        <v>132</v>
      </c>
      <c r="F71" s="29"/>
      <c r="G71" s="152"/>
      <c r="H71" s="152"/>
      <c r="I71" s="152"/>
      <c r="J71" s="152"/>
    </row>
    <row r="72" spans="1:10" ht="109.5" customHeight="1">
      <c r="A72" s="29" t="s">
        <v>236</v>
      </c>
      <c r="B72" s="29" t="s">
        <v>232</v>
      </c>
      <c r="C72" s="29" t="s">
        <v>233</v>
      </c>
      <c r="D72" s="29" t="s">
        <v>131</v>
      </c>
      <c r="E72" s="27" t="s">
        <v>132</v>
      </c>
      <c r="F72" s="29" t="s">
        <v>237</v>
      </c>
      <c r="G72" s="152"/>
      <c r="H72" s="152"/>
      <c r="I72" s="152"/>
      <c r="J72" s="152"/>
    </row>
    <row r="73" spans="1:10" ht="111" customHeight="1">
      <c r="A73" s="29" t="s">
        <v>238</v>
      </c>
      <c r="B73" s="29" t="s">
        <v>232</v>
      </c>
      <c r="C73" s="29" t="s">
        <v>233</v>
      </c>
      <c r="D73" s="29" t="s">
        <v>131</v>
      </c>
      <c r="E73" s="27" t="s">
        <v>132</v>
      </c>
      <c r="F73" s="29" t="s">
        <v>237</v>
      </c>
      <c r="G73" s="152"/>
      <c r="H73" s="152"/>
      <c r="I73" s="152"/>
      <c r="J73" s="152"/>
    </row>
    <row r="74" spans="1:10" ht="108.75" customHeight="1">
      <c r="A74" s="29" t="s">
        <v>239</v>
      </c>
      <c r="B74" s="29" t="s">
        <v>232</v>
      </c>
      <c r="C74" s="29" t="s">
        <v>233</v>
      </c>
      <c r="D74" s="29" t="s">
        <v>131</v>
      </c>
      <c r="E74" s="27" t="s">
        <v>132</v>
      </c>
      <c r="F74" s="29" t="s">
        <v>240</v>
      </c>
      <c r="G74" s="152"/>
      <c r="H74" s="152"/>
      <c r="I74" s="152"/>
      <c r="J74" s="152"/>
    </row>
    <row r="75" spans="1:10" ht="107.25" customHeight="1">
      <c r="A75" s="29" t="s">
        <v>241</v>
      </c>
      <c r="B75" s="29" t="s">
        <v>232</v>
      </c>
      <c r="C75" s="29" t="s">
        <v>233</v>
      </c>
      <c r="D75" s="29" t="s">
        <v>140</v>
      </c>
      <c r="E75" s="27" t="s">
        <v>132</v>
      </c>
      <c r="F75" s="29"/>
      <c r="G75" s="152"/>
      <c r="H75" s="152"/>
      <c r="I75" s="152"/>
      <c r="J75" s="152"/>
    </row>
    <row r="76" spans="1:10" ht="107.25" customHeight="1">
      <c r="A76" s="29" t="s">
        <v>242</v>
      </c>
      <c r="B76" s="29" t="s">
        <v>232</v>
      </c>
      <c r="C76" s="29" t="s">
        <v>233</v>
      </c>
      <c r="D76" s="29" t="s">
        <v>131</v>
      </c>
      <c r="E76" s="27" t="s">
        <v>132</v>
      </c>
      <c r="F76" s="29"/>
      <c r="G76" s="152"/>
      <c r="H76" s="152"/>
      <c r="I76" s="152"/>
      <c r="J76" s="152"/>
    </row>
    <row r="77" spans="1:10" ht="107.25" customHeight="1">
      <c r="A77" s="29" t="s">
        <v>243</v>
      </c>
      <c r="B77" s="29" t="s">
        <v>232</v>
      </c>
      <c r="C77" s="29" t="s">
        <v>233</v>
      </c>
      <c r="D77" s="29" t="s">
        <v>140</v>
      </c>
      <c r="E77" s="27" t="s">
        <v>132</v>
      </c>
      <c r="F77" s="29"/>
      <c r="G77" s="152"/>
      <c r="H77" s="152"/>
      <c r="I77" s="152"/>
      <c r="J77" s="152"/>
    </row>
    <row r="78" spans="1:10" ht="105">
      <c r="A78" s="29" t="s">
        <v>244</v>
      </c>
      <c r="B78" s="29" t="s">
        <v>232</v>
      </c>
      <c r="C78" s="29" t="s">
        <v>233</v>
      </c>
      <c r="D78" s="29" t="s">
        <v>140</v>
      </c>
      <c r="E78" s="27" t="s">
        <v>132</v>
      </c>
      <c r="F78" s="29" t="s">
        <v>245</v>
      </c>
      <c r="G78" s="152"/>
      <c r="H78" s="152"/>
      <c r="I78" s="152"/>
      <c r="J78" s="152"/>
    </row>
    <row r="79" spans="1:10" ht="105">
      <c r="A79" s="29" t="s">
        <v>246</v>
      </c>
      <c r="B79" s="29" t="s">
        <v>232</v>
      </c>
      <c r="C79" s="29" t="s">
        <v>233</v>
      </c>
      <c r="D79" s="29" t="s">
        <v>140</v>
      </c>
      <c r="E79" s="27" t="s">
        <v>132</v>
      </c>
      <c r="F79" s="29" t="s">
        <v>247</v>
      </c>
      <c r="G79" s="152"/>
      <c r="H79" s="152"/>
      <c r="I79" s="152"/>
      <c r="J79" s="152"/>
    </row>
    <row r="80" spans="1:10" ht="105">
      <c r="A80" s="29" t="s">
        <v>248</v>
      </c>
      <c r="B80" s="29" t="s">
        <v>232</v>
      </c>
      <c r="C80" s="29" t="s">
        <v>233</v>
      </c>
      <c r="D80" s="29" t="s">
        <v>140</v>
      </c>
      <c r="E80" s="27" t="s">
        <v>132</v>
      </c>
      <c r="F80" s="29" t="s">
        <v>247</v>
      </c>
      <c r="G80" s="152"/>
      <c r="H80" s="152"/>
      <c r="I80" s="152"/>
      <c r="J80" s="152"/>
    </row>
    <row r="81" spans="1:10" ht="105.75" customHeight="1">
      <c r="A81" s="29" t="s">
        <v>249</v>
      </c>
      <c r="B81" s="29" t="s">
        <v>232</v>
      </c>
      <c r="C81" s="29" t="s">
        <v>233</v>
      </c>
      <c r="D81" s="29" t="s">
        <v>140</v>
      </c>
      <c r="E81" s="27" t="s">
        <v>132</v>
      </c>
      <c r="F81" s="29"/>
      <c r="G81" s="152"/>
      <c r="H81" s="152"/>
      <c r="I81" s="152"/>
      <c r="J81" s="152"/>
    </row>
    <row r="82" spans="1:10" ht="112.5" customHeight="1">
      <c r="A82" s="29" t="s">
        <v>250</v>
      </c>
      <c r="B82" s="29" t="s">
        <v>232</v>
      </c>
      <c r="C82" s="29" t="s">
        <v>233</v>
      </c>
      <c r="D82" s="29" t="s">
        <v>131</v>
      </c>
      <c r="E82" s="27" t="s">
        <v>132</v>
      </c>
      <c r="F82" s="29"/>
      <c r="G82" s="152"/>
      <c r="H82" s="152"/>
      <c r="I82" s="152"/>
      <c r="J82" s="152"/>
    </row>
    <row r="83" spans="1:10" ht="112.5" customHeight="1">
      <c r="A83" s="29" t="s">
        <v>251</v>
      </c>
      <c r="B83" s="29" t="s">
        <v>232</v>
      </c>
      <c r="C83" s="29" t="s">
        <v>233</v>
      </c>
      <c r="D83" s="29" t="s">
        <v>131</v>
      </c>
      <c r="E83" s="27" t="s">
        <v>132</v>
      </c>
      <c r="F83" s="29"/>
      <c r="G83" s="152"/>
      <c r="H83" s="152"/>
      <c r="I83" s="152"/>
      <c r="J83" s="152"/>
    </row>
    <row r="84" spans="1:10" ht="111.75" customHeight="1">
      <c r="A84" s="29" t="s">
        <v>252</v>
      </c>
      <c r="B84" s="29" t="s">
        <v>232</v>
      </c>
      <c r="C84" s="29" t="s">
        <v>233</v>
      </c>
      <c r="D84" s="29" t="s">
        <v>140</v>
      </c>
      <c r="E84" s="27" t="s">
        <v>132</v>
      </c>
      <c r="F84" s="29"/>
      <c r="G84" s="152"/>
      <c r="H84" s="152"/>
      <c r="I84" s="152"/>
      <c r="J84" s="152"/>
    </row>
    <row r="85" spans="1:10" ht="105" customHeight="1">
      <c r="A85" s="29" t="s">
        <v>253</v>
      </c>
      <c r="B85" s="29" t="s">
        <v>232</v>
      </c>
      <c r="C85" s="29" t="s">
        <v>233</v>
      </c>
      <c r="D85" s="29" t="s">
        <v>140</v>
      </c>
      <c r="E85" s="27" t="s">
        <v>132</v>
      </c>
      <c r="F85" s="29"/>
      <c r="G85" s="152"/>
      <c r="H85" s="152"/>
      <c r="I85" s="152"/>
      <c r="J85" s="152"/>
    </row>
    <row r="86" spans="1:10" ht="105" customHeight="1">
      <c r="A86" s="29" t="s">
        <v>254</v>
      </c>
      <c r="B86" s="29" t="s">
        <v>232</v>
      </c>
      <c r="C86" s="29" t="s">
        <v>233</v>
      </c>
      <c r="D86" s="29" t="s">
        <v>140</v>
      </c>
      <c r="E86" s="27" t="s">
        <v>132</v>
      </c>
      <c r="F86" s="29"/>
      <c r="G86" s="152"/>
      <c r="H86" s="152"/>
      <c r="I86" s="152"/>
      <c r="J86" s="152"/>
    </row>
    <row r="87" spans="1:10" ht="105" customHeight="1">
      <c r="A87" s="29" t="s">
        <v>255</v>
      </c>
      <c r="B87" s="29" t="s">
        <v>232</v>
      </c>
      <c r="C87" s="29" t="s">
        <v>233</v>
      </c>
      <c r="D87" s="29" t="s">
        <v>140</v>
      </c>
      <c r="E87" s="27" t="s">
        <v>132</v>
      </c>
      <c r="F87" s="29"/>
      <c r="G87" s="152"/>
      <c r="H87" s="152"/>
      <c r="I87" s="152"/>
      <c r="J87" s="152"/>
    </row>
    <row r="88" spans="1:10" ht="105" customHeight="1">
      <c r="A88" s="29" t="s">
        <v>256</v>
      </c>
      <c r="B88" s="29" t="s">
        <v>232</v>
      </c>
      <c r="C88" s="29" t="s">
        <v>233</v>
      </c>
      <c r="D88" s="29" t="s">
        <v>140</v>
      </c>
      <c r="E88" s="27" t="s">
        <v>132</v>
      </c>
      <c r="F88" s="29"/>
      <c r="G88" s="152"/>
      <c r="H88" s="152"/>
      <c r="I88" s="152"/>
      <c r="J88" s="152"/>
    </row>
    <row r="89" spans="1:10" ht="117.75" customHeight="1">
      <c r="A89" s="29" t="s">
        <v>257</v>
      </c>
      <c r="B89" s="29" t="s">
        <v>232</v>
      </c>
      <c r="C89" s="29" t="s">
        <v>233</v>
      </c>
      <c r="D89" s="29" t="s">
        <v>140</v>
      </c>
      <c r="E89" s="27" t="s">
        <v>132</v>
      </c>
      <c r="F89" s="29"/>
      <c r="G89" s="152"/>
      <c r="H89" s="152"/>
      <c r="I89" s="152"/>
      <c r="J89" s="152"/>
    </row>
    <row r="90" spans="1:10" ht="105">
      <c r="A90" s="29" t="s">
        <v>258</v>
      </c>
      <c r="B90" s="29" t="s">
        <v>232</v>
      </c>
      <c r="C90" s="29" t="s">
        <v>233</v>
      </c>
      <c r="D90" s="29" t="s">
        <v>140</v>
      </c>
      <c r="E90" s="27" t="s">
        <v>132</v>
      </c>
      <c r="F90" s="29"/>
      <c r="G90" s="152"/>
      <c r="H90" s="152"/>
      <c r="I90" s="152"/>
      <c r="J90" s="152"/>
    </row>
    <row r="91" spans="1:10" ht="21">
      <c r="A91" s="29" t="s">
        <v>259</v>
      </c>
      <c r="B91" s="29" t="s">
        <v>182</v>
      </c>
      <c r="C91" s="29" t="s">
        <v>260</v>
      </c>
      <c r="D91" s="29" t="s">
        <v>140</v>
      </c>
      <c r="E91" s="27" t="s">
        <v>132</v>
      </c>
      <c r="F91" s="29"/>
      <c r="G91" s="152"/>
      <c r="H91" s="152"/>
      <c r="I91" s="152"/>
      <c r="J91" s="152"/>
    </row>
    <row r="92" spans="1:10" ht="63">
      <c r="A92" s="29" t="s">
        <v>261</v>
      </c>
      <c r="B92" s="29" t="s">
        <v>262</v>
      </c>
      <c r="C92" s="29" t="s">
        <v>263</v>
      </c>
      <c r="D92" s="29" t="s">
        <v>131</v>
      </c>
      <c r="E92" s="27" t="s">
        <v>132</v>
      </c>
      <c r="F92" s="29"/>
      <c r="G92" s="152"/>
      <c r="H92" s="152"/>
      <c r="I92" s="152"/>
      <c r="J92" s="152"/>
    </row>
    <row r="93" spans="1:10" ht="22.5" customHeight="1">
      <c r="A93" s="29" t="s">
        <v>264</v>
      </c>
      <c r="B93" s="29" t="s">
        <v>265</v>
      </c>
      <c r="C93" s="29" t="s">
        <v>266</v>
      </c>
      <c r="D93" s="29" t="s">
        <v>140</v>
      </c>
      <c r="E93" s="27" t="s">
        <v>132</v>
      </c>
      <c r="F93" s="29"/>
      <c r="G93" s="152"/>
      <c r="H93" s="152"/>
      <c r="I93" s="152"/>
      <c r="J93" s="152"/>
    </row>
    <row r="94" spans="1:10" ht="63">
      <c r="A94" s="29" t="s">
        <v>267</v>
      </c>
      <c r="B94" s="29" t="s">
        <v>268</v>
      </c>
      <c r="C94" s="29" t="s">
        <v>269</v>
      </c>
      <c r="D94" s="29" t="s">
        <v>131</v>
      </c>
      <c r="E94" s="27" t="s">
        <v>132</v>
      </c>
      <c r="F94" s="29"/>
      <c r="G94" s="152"/>
      <c r="H94" s="152"/>
      <c r="I94" s="152"/>
      <c r="J94" s="152"/>
    </row>
    <row r="95" spans="1:10" ht="31.5" customHeight="1">
      <c r="A95" s="56" t="s">
        <v>270</v>
      </c>
      <c r="B95" s="29" t="s">
        <v>271</v>
      </c>
      <c r="C95" s="29" t="s">
        <v>272</v>
      </c>
      <c r="D95" s="29"/>
      <c r="E95" s="27" t="s">
        <v>273</v>
      </c>
      <c r="F95" s="29"/>
      <c r="G95" s="152"/>
      <c r="H95" s="152"/>
      <c r="I95" s="152"/>
      <c r="J95" s="152"/>
    </row>
    <row r="96" spans="1:10" ht="31.5" customHeight="1">
      <c r="A96" s="56" t="s">
        <v>274</v>
      </c>
      <c r="B96" s="29" t="s">
        <v>275</v>
      </c>
      <c r="C96" s="29" t="s">
        <v>276</v>
      </c>
      <c r="D96" s="29"/>
      <c r="E96" s="27" t="s">
        <v>273</v>
      </c>
      <c r="F96" s="29"/>
      <c r="G96" s="152"/>
      <c r="H96" s="152"/>
      <c r="I96" s="152"/>
      <c r="J96" s="152"/>
    </row>
    <row r="97" spans="1:10" ht="31.5" customHeight="1">
      <c r="A97" s="56" t="s">
        <v>274</v>
      </c>
      <c r="B97" s="29" t="s">
        <v>277</v>
      </c>
      <c r="C97" s="29" t="s">
        <v>276</v>
      </c>
      <c r="D97" s="29"/>
      <c r="E97" s="27" t="s">
        <v>273</v>
      </c>
      <c r="F97" s="29"/>
      <c r="G97" s="152"/>
      <c r="H97" s="152"/>
      <c r="I97" s="152"/>
      <c r="J97" s="152"/>
    </row>
    <row r="98" spans="1:10" ht="31.5" customHeight="1">
      <c r="A98" s="56" t="s">
        <v>278</v>
      </c>
      <c r="B98" s="29" t="s">
        <v>279</v>
      </c>
      <c r="C98" s="29" t="s">
        <v>280</v>
      </c>
      <c r="D98" s="29"/>
      <c r="E98" s="27" t="s">
        <v>273</v>
      </c>
      <c r="F98" s="29"/>
      <c r="G98" s="152"/>
      <c r="H98" s="152"/>
      <c r="I98" s="152"/>
      <c r="J98" s="152"/>
    </row>
    <row r="99" spans="1:10" ht="31.5" customHeight="1">
      <c r="A99" s="56" t="s">
        <v>281</v>
      </c>
      <c r="B99" s="29" t="s">
        <v>282</v>
      </c>
      <c r="C99" s="29" t="s">
        <v>283</v>
      </c>
      <c r="D99" s="29"/>
      <c r="E99" s="27" t="s">
        <v>273</v>
      </c>
      <c r="F99" s="29"/>
      <c r="G99" s="152"/>
      <c r="H99" s="152"/>
      <c r="I99" s="152"/>
      <c r="J99" s="152"/>
    </row>
    <row r="100" spans="1:10" ht="42" customHeight="1">
      <c r="A100" s="56" t="s">
        <v>284</v>
      </c>
      <c r="B100" s="29" t="s">
        <v>285</v>
      </c>
      <c r="C100" s="29" t="s">
        <v>286</v>
      </c>
      <c r="D100" s="29"/>
      <c r="E100" s="27" t="s">
        <v>273</v>
      </c>
      <c r="F100" s="29"/>
      <c r="G100" s="152"/>
      <c r="H100" s="152"/>
      <c r="I100" s="152"/>
      <c r="J100" s="152"/>
    </row>
    <row r="101" spans="1:10" ht="21" customHeight="1">
      <c r="A101" s="94"/>
      <c r="B101" s="94"/>
      <c r="C101" s="94"/>
      <c r="D101" s="29"/>
      <c r="E101" s="27"/>
      <c r="F101" s="29"/>
      <c r="G101" s="152"/>
      <c r="H101" s="152"/>
      <c r="I101" s="152"/>
      <c r="J101" s="152"/>
    </row>
    <row r="102" spans="1:10" ht="18.75" customHeight="1">
      <c r="A102" s="140" t="s">
        <v>287</v>
      </c>
      <c r="B102" s="148"/>
      <c r="C102" s="148"/>
      <c r="D102" s="29"/>
      <c r="E102" s="141" t="s">
        <v>82</v>
      </c>
      <c r="F102" s="29"/>
      <c r="G102" s="152"/>
      <c r="H102" s="152"/>
      <c r="I102" s="152"/>
      <c r="J102" s="152"/>
    </row>
    <row r="103" spans="1:10" ht="52.5" customHeight="1">
      <c r="A103" s="143" t="s">
        <v>288</v>
      </c>
      <c r="B103" s="144" t="s">
        <v>289</v>
      </c>
      <c r="C103" s="145" t="s">
        <v>290</v>
      </c>
      <c r="D103" s="29"/>
      <c r="E103" s="141" t="s">
        <v>82</v>
      </c>
      <c r="F103" s="29"/>
      <c r="G103" s="152"/>
      <c r="H103" s="152"/>
      <c r="I103" s="152"/>
      <c r="J103" s="152"/>
    </row>
    <row r="104" spans="1:10" ht="80.25" customHeight="1">
      <c r="A104" s="57" t="s">
        <v>95</v>
      </c>
      <c r="B104" s="29" t="s">
        <v>291</v>
      </c>
      <c r="C104" s="29" t="s">
        <v>292</v>
      </c>
      <c r="D104" s="29"/>
      <c r="E104" s="141" t="s">
        <v>82</v>
      </c>
      <c r="F104" s="29" t="s">
        <v>293</v>
      </c>
      <c r="G104" s="152"/>
      <c r="H104" s="152"/>
      <c r="I104" s="152"/>
      <c r="J104" s="152"/>
    </row>
    <row r="105" spans="1:10" ht="52.5" customHeight="1">
      <c r="A105" s="142" t="s">
        <v>294</v>
      </c>
      <c r="B105" s="29" t="s">
        <v>295</v>
      </c>
      <c r="C105" s="148" t="s">
        <v>296</v>
      </c>
      <c r="D105" s="29"/>
      <c r="E105" s="141" t="s">
        <v>82</v>
      </c>
      <c r="F105" s="29"/>
      <c r="G105" s="152"/>
      <c r="H105" s="152"/>
      <c r="I105" s="152"/>
      <c r="J105" s="152"/>
    </row>
    <row r="106" spans="1:10" ht="52.5" customHeight="1">
      <c r="A106" s="57" t="s">
        <v>297</v>
      </c>
      <c r="B106" s="29" t="s">
        <v>298</v>
      </c>
      <c r="C106" s="29" t="s">
        <v>299</v>
      </c>
      <c r="D106" s="29"/>
      <c r="E106" s="141" t="s">
        <v>82</v>
      </c>
      <c r="F106" s="29"/>
      <c r="G106" s="152"/>
      <c r="H106" s="152"/>
      <c r="I106" s="152"/>
      <c r="J106" s="152"/>
    </row>
    <row r="107" spans="1:10" ht="52.5" customHeight="1">
      <c r="A107" s="142" t="s">
        <v>300</v>
      </c>
      <c r="B107" s="29" t="s">
        <v>291</v>
      </c>
      <c r="C107" s="148" t="s">
        <v>301</v>
      </c>
      <c r="D107" s="29"/>
      <c r="E107" s="141" t="s">
        <v>82</v>
      </c>
      <c r="F107" s="29"/>
      <c r="G107" s="152"/>
      <c r="H107" s="152"/>
      <c r="I107" s="152"/>
      <c r="J107" s="152"/>
    </row>
    <row r="108" spans="1:10" ht="52.5" customHeight="1">
      <c r="A108" s="142" t="s">
        <v>302</v>
      </c>
      <c r="B108" s="29" t="s">
        <v>291</v>
      </c>
      <c r="C108" s="148" t="s">
        <v>303</v>
      </c>
      <c r="D108" s="29"/>
      <c r="E108" s="141" t="s">
        <v>82</v>
      </c>
      <c r="F108" s="29"/>
      <c r="G108" s="152"/>
      <c r="H108" s="152"/>
      <c r="I108" s="152"/>
      <c r="J108" s="152"/>
    </row>
    <row r="109" spans="1:10" ht="52.5" customHeight="1">
      <c r="A109" s="57" t="s">
        <v>304</v>
      </c>
      <c r="B109" s="29" t="s">
        <v>305</v>
      </c>
      <c r="C109" s="29" t="s">
        <v>306</v>
      </c>
      <c r="D109" s="29"/>
      <c r="E109" s="141" t="s">
        <v>82</v>
      </c>
      <c r="F109" s="29"/>
      <c r="G109" s="152"/>
      <c r="H109" s="152"/>
      <c r="I109" s="152"/>
      <c r="J109" s="152"/>
    </row>
    <row r="110" spans="1:10" ht="52.5" customHeight="1">
      <c r="A110" s="142" t="s">
        <v>84</v>
      </c>
      <c r="B110" s="148" t="s">
        <v>307</v>
      </c>
      <c r="C110" s="148" t="s">
        <v>308</v>
      </c>
      <c r="D110" s="29"/>
      <c r="E110" s="141" t="s">
        <v>82</v>
      </c>
      <c r="F110" s="29"/>
      <c r="G110" s="152"/>
      <c r="H110" s="152"/>
      <c r="I110" s="152"/>
      <c r="J110" s="152"/>
    </row>
    <row r="111" spans="1:10" ht="52.5" customHeight="1">
      <c r="A111" s="142" t="s">
        <v>309</v>
      </c>
      <c r="B111" s="148" t="s">
        <v>310</v>
      </c>
      <c r="C111" s="148" t="s">
        <v>311</v>
      </c>
      <c r="D111" s="29"/>
      <c r="E111" s="141" t="s">
        <v>82</v>
      </c>
      <c r="F111" s="29"/>
      <c r="G111" s="152"/>
      <c r="H111" s="152"/>
      <c r="I111" s="152"/>
      <c r="J111" s="152"/>
    </row>
    <row r="112" spans="1:10" ht="52.5" customHeight="1">
      <c r="A112" s="142" t="s">
        <v>312</v>
      </c>
      <c r="B112" s="148" t="s">
        <v>313</v>
      </c>
      <c r="C112" s="148" t="s">
        <v>314</v>
      </c>
      <c r="D112" s="29"/>
      <c r="E112" s="141"/>
      <c r="F112" s="29"/>
      <c r="G112" s="152"/>
      <c r="H112" s="152"/>
      <c r="I112" s="152"/>
      <c r="J112" s="152"/>
    </row>
    <row r="113" spans="1:10" ht="52.5" customHeight="1">
      <c r="A113" s="57" t="s">
        <v>315</v>
      </c>
      <c r="B113" s="29" t="s">
        <v>316</v>
      </c>
      <c r="C113" s="29" t="s">
        <v>317</v>
      </c>
      <c r="D113" s="29"/>
      <c r="E113" s="141" t="s">
        <v>82</v>
      </c>
      <c r="F113" s="29"/>
      <c r="G113" s="152"/>
      <c r="H113" s="152"/>
      <c r="I113" s="152"/>
      <c r="J113" s="152"/>
    </row>
    <row r="114" spans="1:10" ht="52.5" customHeight="1">
      <c r="A114" s="142" t="s">
        <v>318</v>
      </c>
      <c r="B114" s="148" t="s">
        <v>319</v>
      </c>
      <c r="C114" s="148" t="s">
        <v>320</v>
      </c>
      <c r="D114" s="29"/>
      <c r="E114" s="141" t="s">
        <v>82</v>
      </c>
      <c r="F114" s="29"/>
      <c r="G114" s="152"/>
      <c r="H114" s="152"/>
      <c r="I114" s="152"/>
      <c r="J114" s="152"/>
    </row>
    <row r="115" spans="1:10" ht="52.5" customHeight="1">
      <c r="A115" s="142" t="s">
        <v>83</v>
      </c>
      <c r="B115" s="29" t="s">
        <v>321</v>
      </c>
      <c r="C115" s="148" t="s">
        <v>322</v>
      </c>
      <c r="D115" s="29"/>
      <c r="E115" s="141" t="s">
        <v>82</v>
      </c>
      <c r="F115" s="29"/>
      <c r="G115" s="152"/>
      <c r="H115" s="152"/>
      <c r="I115" s="152"/>
      <c r="J115" s="152"/>
    </row>
    <row r="116" spans="1:10" ht="52.5" customHeight="1">
      <c r="A116" s="142" t="s">
        <v>323</v>
      </c>
      <c r="B116" s="29" t="s">
        <v>324</v>
      </c>
      <c r="C116" s="148" t="s">
        <v>325</v>
      </c>
      <c r="D116" s="29"/>
      <c r="E116" s="141" t="s">
        <v>82</v>
      </c>
      <c r="F116" s="29"/>
      <c r="G116" s="152"/>
      <c r="H116" s="152"/>
      <c r="I116" s="152"/>
      <c r="J116" s="152"/>
    </row>
    <row r="117" spans="1:10" ht="52.5" customHeight="1">
      <c r="A117" s="142" t="s">
        <v>326</v>
      </c>
      <c r="B117" s="148" t="s">
        <v>307</v>
      </c>
      <c r="C117" s="148" t="s">
        <v>327</v>
      </c>
      <c r="D117" s="29"/>
      <c r="E117" s="141" t="s">
        <v>82</v>
      </c>
      <c r="F117" s="29"/>
      <c r="G117" s="152"/>
      <c r="H117" s="152"/>
      <c r="I117" s="152"/>
      <c r="J117" s="152"/>
    </row>
    <row r="118" spans="1:10" ht="52.5" customHeight="1">
      <c r="A118" s="57" t="s">
        <v>91</v>
      </c>
      <c r="B118" s="29" t="s">
        <v>328</v>
      </c>
      <c r="C118" s="29" t="s">
        <v>329</v>
      </c>
      <c r="D118" s="29"/>
      <c r="E118" s="141" t="s">
        <v>82</v>
      </c>
      <c r="F118" s="29" t="s">
        <v>330</v>
      </c>
      <c r="G118" s="152"/>
      <c r="H118" s="152"/>
      <c r="I118" s="152"/>
      <c r="J118" s="152"/>
    </row>
    <row r="119" spans="1:10" ht="52.5" customHeight="1">
      <c r="A119" s="57" t="s">
        <v>86</v>
      </c>
      <c r="B119" s="29" t="s">
        <v>331</v>
      </c>
      <c r="C119" s="29" t="s">
        <v>332</v>
      </c>
      <c r="D119" s="29"/>
      <c r="E119" s="141" t="s">
        <v>82</v>
      </c>
      <c r="F119" s="29"/>
      <c r="G119" s="152"/>
      <c r="H119" s="152"/>
      <c r="I119" s="152"/>
      <c r="J119" s="152"/>
    </row>
    <row r="120" spans="1:10" ht="52.5" customHeight="1">
      <c r="A120" s="57" t="s">
        <v>333</v>
      </c>
      <c r="B120" s="29" t="s">
        <v>334</v>
      </c>
      <c r="C120" s="29" t="s">
        <v>335</v>
      </c>
      <c r="D120" s="137"/>
      <c r="E120" s="141" t="s">
        <v>82</v>
      </c>
      <c r="F120" s="29"/>
      <c r="G120" s="152"/>
      <c r="H120" s="152"/>
      <c r="I120" s="152"/>
      <c r="J120" s="152"/>
    </row>
    <row r="121" spans="1:10" ht="52.5" customHeight="1">
      <c r="A121" s="142" t="s">
        <v>336</v>
      </c>
      <c r="B121" s="29" t="s">
        <v>337</v>
      </c>
      <c r="C121" s="148" t="s">
        <v>338</v>
      </c>
      <c r="D121" s="29"/>
      <c r="E121" s="141" t="s">
        <v>82</v>
      </c>
      <c r="F121" s="29"/>
      <c r="G121" s="152"/>
      <c r="H121" s="152"/>
      <c r="I121" s="152"/>
      <c r="J121" s="152"/>
    </row>
    <row r="122" spans="1:10" ht="52.5" customHeight="1">
      <c r="A122" s="57" t="s">
        <v>88</v>
      </c>
      <c r="B122" s="31" t="s">
        <v>339</v>
      </c>
      <c r="C122" s="29" t="s">
        <v>340</v>
      </c>
      <c r="E122" s="138" t="s">
        <v>82</v>
      </c>
      <c r="F122" s="29"/>
      <c r="G122" s="152"/>
      <c r="H122" s="152"/>
      <c r="I122" s="152"/>
      <c r="J122" s="152"/>
    </row>
    <row r="123" spans="1:10" ht="52.5" customHeight="1">
      <c r="A123" s="57" t="s">
        <v>94</v>
      </c>
      <c r="B123" s="29" t="s">
        <v>341</v>
      </c>
      <c r="C123" s="29" t="s">
        <v>342</v>
      </c>
      <c r="D123" s="29"/>
      <c r="E123" s="141" t="s">
        <v>82</v>
      </c>
      <c r="F123" s="29" t="s">
        <v>343</v>
      </c>
      <c r="G123" s="152"/>
      <c r="H123" s="152"/>
      <c r="I123" s="152"/>
      <c r="J123" s="152"/>
    </row>
    <row r="124" spans="1:10" ht="52.5" customHeight="1">
      <c r="A124" s="57" t="s">
        <v>344</v>
      </c>
      <c r="B124" s="29" t="s">
        <v>345</v>
      </c>
      <c r="C124" s="29" t="s">
        <v>346</v>
      </c>
      <c r="D124" s="29"/>
      <c r="E124" s="141" t="s">
        <v>82</v>
      </c>
      <c r="F124" s="29"/>
      <c r="G124" s="152"/>
      <c r="H124" s="152"/>
      <c r="I124" s="152"/>
      <c r="J124" s="152"/>
    </row>
    <row r="125" spans="1:10" ht="52.5" customHeight="1">
      <c r="A125" s="57" t="s">
        <v>347</v>
      </c>
      <c r="B125" s="31" t="s">
        <v>348</v>
      </c>
      <c r="C125" s="29" t="s">
        <v>349</v>
      </c>
      <c r="D125" s="29"/>
      <c r="E125" s="141" t="s">
        <v>82</v>
      </c>
      <c r="F125" s="29"/>
      <c r="G125" s="152"/>
      <c r="H125" s="152"/>
      <c r="I125" s="152"/>
      <c r="J125" s="152"/>
    </row>
    <row r="126" spans="1:10" ht="52.5" customHeight="1">
      <c r="A126" s="57" t="s">
        <v>350</v>
      </c>
      <c r="B126" s="31" t="s">
        <v>351</v>
      </c>
      <c r="C126" s="29" t="s">
        <v>352</v>
      </c>
      <c r="D126" s="29"/>
      <c r="E126" s="141" t="s">
        <v>82</v>
      </c>
      <c r="F126" s="29"/>
      <c r="G126" s="152"/>
      <c r="H126" s="152"/>
      <c r="I126" s="152"/>
      <c r="J126" s="152"/>
    </row>
    <row r="127" spans="1:10" ht="52.5" customHeight="1">
      <c r="A127" s="57" t="s">
        <v>353</v>
      </c>
      <c r="B127" s="31" t="s">
        <v>354</v>
      </c>
      <c r="C127" s="29" t="s">
        <v>355</v>
      </c>
      <c r="D127" s="29"/>
      <c r="E127" s="141" t="s">
        <v>82</v>
      </c>
      <c r="F127" s="29" t="s">
        <v>356</v>
      </c>
      <c r="G127" s="152"/>
      <c r="H127" s="152"/>
      <c r="I127" s="152"/>
      <c r="J127" s="152"/>
    </row>
    <row r="128" spans="1:10" ht="52.5" customHeight="1">
      <c r="A128" s="57" t="s">
        <v>357</v>
      </c>
      <c r="B128" s="31" t="s">
        <v>358</v>
      </c>
      <c r="C128" s="29" t="s">
        <v>359</v>
      </c>
      <c r="D128" s="29"/>
      <c r="E128" s="138" t="s">
        <v>82</v>
      </c>
      <c r="F128" s="29"/>
      <c r="G128" s="152"/>
      <c r="H128" s="152"/>
      <c r="I128" s="152"/>
      <c r="J128" s="152"/>
    </row>
    <row r="129" spans="1:10" ht="52.5" customHeight="1">
      <c r="A129" s="57" t="s">
        <v>360</v>
      </c>
      <c r="B129" s="29" t="s">
        <v>361</v>
      </c>
      <c r="C129" s="29" t="s">
        <v>362</v>
      </c>
      <c r="D129" s="29"/>
      <c r="E129" s="141" t="s">
        <v>82</v>
      </c>
      <c r="F129" s="29"/>
      <c r="G129" s="152"/>
      <c r="H129" s="152"/>
      <c r="I129" s="152"/>
      <c r="J129" s="152"/>
    </row>
    <row r="130" spans="1:10" ht="52.5" customHeight="1">
      <c r="A130" s="57" t="s">
        <v>363</v>
      </c>
      <c r="B130" s="31" t="s">
        <v>364</v>
      </c>
      <c r="C130" s="29" t="s">
        <v>365</v>
      </c>
      <c r="E130" s="138" t="s">
        <v>82</v>
      </c>
      <c r="F130" s="29"/>
      <c r="G130" s="152"/>
      <c r="H130" s="152"/>
      <c r="I130" s="152"/>
      <c r="J130" s="152"/>
    </row>
    <row r="131" spans="1:10" ht="52.5" customHeight="1">
      <c r="A131" s="57" t="s">
        <v>366</v>
      </c>
      <c r="B131" s="29" t="s">
        <v>367</v>
      </c>
      <c r="C131" s="29" t="s">
        <v>368</v>
      </c>
      <c r="D131" s="29"/>
      <c r="E131" s="141" t="s">
        <v>82</v>
      </c>
      <c r="F131" s="29"/>
      <c r="G131" s="152"/>
      <c r="H131" s="152"/>
      <c r="I131" s="152"/>
      <c r="J131" s="152"/>
    </row>
    <row r="132" spans="1:10" ht="52.5" customHeight="1">
      <c r="A132" s="57" t="s">
        <v>369</v>
      </c>
      <c r="B132" s="29" t="s">
        <v>370</v>
      </c>
      <c r="C132" s="29" t="s">
        <v>371</v>
      </c>
      <c r="D132" s="29"/>
      <c r="E132" s="141" t="s">
        <v>82</v>
      </c>
      <c r="F132" s="29"/>
      <c r="G132" s="152"/>
      <c r="H132" s="152"/>
      <c r="I132" s="152"/>
      <c r="J132" s="152"/>
    </row>
    <row r="133" spans="1:10" ht="52.5" customHeight="1">
      <c r="A133" s="57" t="s">
        <v>372</v>
      </c>
      <c r="B133" s="29" t="s">
        <v>373</v>
      </c>
      <c r="C133" s="29" t="s">
        <v>374</v>
      </c>
      <c r="D133" s="29"/>
      <c r="E133" s="141" t="s">
        <v>82</v>
      </c>
      <c r="F133" s="29"/>
      <c r="G133" s="152"/>
      <c r="H133" s="152"/>
      <c r="I133" s="152"/>
      <c r="J133" s="152"/>
    </row>
    <row r="134" spans="1:10" ht="52.5" customHeight="1">
      <c r="A134" s="142" t="s">
        <v>375</v>
      </c>
      <c r="B134" s="148" t="s">
        <v>376</v>
      </c>
      <c r="C134" s="148" t="s">
        <v>377</v>
      </c>
      <c r="D134" s="29"/>
      <c r="E134" s="141" t="s">
        <v>82</v>
      </c>
      <c r="F134" s="29"/>
      <c r="G134" s="152"/>
      <c r="H134" s="152"/>
      <c r="I134" s="152"/>
      <c r="J134" s="152"/>
    </row>
    <row r="135" spans="1:10" ht="52.5" customHeight="1">
      <c r="A135" s="57" t="s">
        <v>378</v>
      </c>
      <c r="B135" s="29" t="s">
        <v>379</v>
      </c>
      <c r="C135" s="29" t="s">
        <v>380</v>
      </c>
      <c r="D135" s="29"/>
      <c r="E135" s="141" t="s">
        <v>82</v>
      </c>
      <c r="F135" s="29"/>
      <c r="G135" s="152"/>
      <c r="H135" s="152"/>
      <c r="I135" s="152"/>
      <c r="J135" s="152"/>
    </row>
    <row r="136" spans="1:10" ht="52.5" customHeight="1">
      <c r="A136" s="57" t="s">
        <v>381</v>
      </c>
      <c r="B136" s="29" t="s">
        <v>382</v>
      </c>
      <c r="C136" s="29" t="s">
        <v>383</v>
      </c>
      <c r="D136" s="29"/>
      <c r="E136" s="141" t="s">
        <v>82</v>
      </c>
      <c r="F136" s="29"/>
      <c r="G136" s="152"/>
      <c r="H136" s="152"/>
      <c r="I136" s="152"/>
      <c r="J136" s="152"/>
    </row>
    <row r="137" spans="1:10" ht="52.5" customHeight="1">
      <c r="A137" s="57" t="s">
        <v>384</v>
      </c>
      <c r="B137" s="29" t="s">
        <v>385</v>
      </c>
      <c r="C137" s="29" t="s">
        <v>386</v>
      </c>
      <c r="D137" s="29"/>
      <c r="E137" s="141" t="s">
        <v>82</v>
      </c>
      <c r="F137" s="29"/>
      <c r="G137" s="152"/>
      <c r="H137" s="152"/>
      <c r="I137" s="152"/>
      <c r="J137" s="152"/>
    </row>
    <row r="138" spans="1:10" ht="52.5" customHeight="1">
      <c r="A138" s="57" t="s">
        <v>387</v>
      </c>
      <c r="B138" s="29" t="s">
        <v>388</v>
      </c>
      <c r="C138" s="29" t="s">
        <v>389</v>
      </c>
      <c r="D138" s="29"/>
      <c r="E138" s="141" t="s">
        <v>82</v>
      </c>
      <c r="F138" s="29"/>
      <c r="G138" s="152"/>
      <c r="H138" s="152"/>
      <c r="I138" s="152"/>
      <c r="J138" s="152"/>
    </row>
    <row r="139" spans="1:10" ht="8.25" customHeight="1">
      <c r="A139" s="130"/>
      <c r="B139" s="153"/>
      <c r="C139" s="153"/>
      <c r="D139" s="30"/>
      <c r="E139" s="27"/>
      <c r="F139" s="29"/>
      <c r="G139" s="152"/>
      <c r="H139" s="152"/>
      <c r="I139" s="152"/>
      <c r="J139" s="152"/>
    </row>
    <row r="140" spans="1:10" ht="23.25" customHeight="1">
      <c r="A140" s="146" t="s">
        <v>390</v>
      </c>
      <c r="B140" s="29"/>
      <c r="C140" s="29"/>
      <c r="D140" s="137"/>
      <c r="E140" s="141" t="s">
        <v>74</v>
      </c>
      <c r="F140" s="29"/>
      <c r="G140" s="152"/>
      <c r="H140" s="152"/>
      <c r="I140" s="152"/>
      <c r="J140" s="152"/>
    </row>
    <row r="141" spans="1:10" ht="52.5" customHeight="1">
      <c r="A141" s="147" t="s">
        <v>391</v>
      </c>
      <c r="B141" s="29" t="s">
        <v>392</v>
      </c>
      <c r="C141" s="29" t="s">
        <v>393</v>
      </c>
      <c r="D141" s="137"/>
      <c r="E141" s="141" t="s">
        <v>74</v>
      </c>
      <c r="F141" s="29"/>
      <c r="G141" s="152"/>
      <c r="H141" s="152"/>
      <c r="I141" s="152"/>
      <c r="J141" s="152"/>
    </row>
    <row r="142" spans="1:10" ht="52.5" customHeight="1">
      <c r="A142" s="147" t="s">
        <v>394</v>
      </c>
      <c r="B142" s="29" t="s">
        <v>395</v>
      </c>
      <c r="C142" s="29" t="s">
        <v>396</v>
      </c>
      <c r="D142" s="137"/>
      <c r="E142" s="141" t="s">
        <v>74</v>
      </c>
      <c r="F142" s="29"/>
      <c r="G142" s="152"/>
      <c r="H142" s="152"/>
      <c r="I142" s="152"/>
      <c r="J142" s="152"/>
    </row>
    <row r="143" spans="1:10" ht="52.5" customHeight="1">
      <c r="A143" s="59" t="s">
        <v>397</v>
      </c>
      <c r="B143" s="29" t="s">
        <v>398</v>
      </c>
      <c r="C143" s="29" t="s">
        <v>399</v>
      </c>
      <c r="D143" s="29"/>
      <c r="E143" s="141" t="s">
        <v>74</v>
      </c>
      <c r="F143" s="29"/>
      <c r="G143" s="152"/>
      <c r="H143" s="152"/>
      <c r="I143" s="152"/>
      <c r="J143" s="152"/>
    </row>
    <row r="144" spans="1:10" ht="52.5" customHeight="1">
      <c r="A144" s="59" t="s">
        <v>400</v>
      </c>
      <c r="B144" s="29" t="s">
        <v>401</v>
      </c>
      <c r="C144" s="29" t="s">
        <v>402</v>
      </c>
      <c r="D144" s="29"/>
      <c r="E144" s="141" t="s">
        <v>74</v>
      </c>
      <c r="F144" s="29"/>
      <c r="G144" s="152"/>
      <c r="H144" s="152"/>
      <c r="I144" s="152"/>
      <c r="J144" s="152"/>
    </row>
    <row r="145" spans="1:10" ht="52.5" customHeight="1">
      <c r="A145" s="147" t="s">
        <v>403</v>
      </c>
      <c r="B145" s="148" t="s">
        <v>404</v>
      </c>
      <c r="C145" s="148" t="s">
        <v>405</v>
      </c>
      <c r="D145" s="137"/>
      <c r="E145" s="141" t="s">
        <v>74</v>
      </c>
      <c r="F145" s="29"/>
      <c r="G145" s="152"/>
      <c r="H145" s="152"/>
      <c r="I145" s="152"/>
      <c r="J145" s="152"/>
    </row>
    <row r="146" spans="1:10" ht="52.5" customHeight="1">
      <c r="A146" s="147" t="s">
        <v>406</v>
      </c>
      <c r="B146" s="29" t="s">
        <v>407</v>
      </c>
      <c r="C146" s="29" t="s">
        <v>408</v>
      </c>
      <c r="D146" s="137"/>
      <c r="E146" s="141" t="s">
        <v>74</v>
      </c>
      <c r="F146" s="29"/>
      <c r="G146" s="152"/>
      <c r="H146" s="152"/>
      <c r="I146" s="152"/>
      <c r="J146" s="152"/>
    </row>
    <row r="147" spans="1:10" ht="52.5" customHeight="1">
      <c r="A147" s="147" t="s">
        <v>409</v>
      </c>
      <c r="B147" s="29" t="s">
        <v>410</v>
      </c>
      <c r="C147" s="29" t="s">
        <v>411</v>
      </c>
      <c r="D147" s="29"/>
      <c r="E147" s="141" t="s">
        <v>74</v>
      </c>
      <c r="F147" s="29"/>
      <c r="G147" s="152"/>
      <c r="H147" s="152"/>
      <c r="I147" s="152"/>
      <c r="J147" s="152"/>
    </row>
    <row r="148" spans="1:10" ht="52.5" customHeight="1">
      <c r="A148" s="147" t="s">
        <v>412</v>
      </c>
      <c r="B148" s="29" t="s">
        <v>413</v>
      </c>
      <c r="C148" s="29" t="s">
        <v>414</v>
      </c>
      <c r="D148" s="29"/>
      <c r="E148" s="141" t="s">
        <v>74</v>
      </c>
      <c r="F148" s="29"/>
      <c r="G148" s="152"/>
      <c r="H148" s="152"/>
      <c r="I148" s="152"/>
      <c r="J148" s="152"/>
    </row>
    <row r="149" spans="1:10" ht="52.5" customHeight="1">
      <c r="A149" s="59" t="s">
        <v>415</v>
      </c>
      <c r="B149" s="29" t="s">
        <v>416</v>
      </c>
      <c r="C149" s="29" t="s">
        <v>399</v>
      </c>
      <c r="D149" s="29"/>
      <c r="E149" s="141" t="s">
        <v>74</v>
      </c>
      <c r="F149" s="29"/>
      <c r="G149" s="152"/>
      <c r="H149" s="152"/>
      <c r="I149" s="152"/>
      <c r="J149" s="152"/>
    </row>
    <row r="150" spans="1:10" ht="52.5" customHeight="1">
      <c r="A150" s="147" t="s">
        <v>417</v>
      </c>
      <c r="B150" s="29" t="s">
        <v>418</v>
      </c>
      <c r="C150" s="29" t="s">
        <v>419</v>
      </c>
      <c r="D150" s="137"/>
      <c r="E150" s="141" t="s">
        <v>74</v>
      </c>
      <c r="F150" s="29"/>
      <c r="G150" s="152"/>
      <c r="H150" s="152"/>
      <c r="I150" s="152"/>
      <c r="J150" s="152"/>
    </row>
    <row r="151" spans="1:10" ht="52.5" customHeight="1">
      <c r="A151" s="147" t="s">
        <v>420</v>
      </c>
      <c r="B151" s="29" t="s">
        <v>421</v>
      </c>
      <c r="C151" s="29" t="s">
        <v>422</v>
      </c>
      <c r="D151" s="137"/>
      <c r="E151" s="141" t="s">
        <v>74</v>
      </c>
      <c r="F151" s="29"/>
      <c r="G151" s="152"/>
      <c r="H151" s="152"/>
      <c r="I151" s="152"/>
      <c r="J151" s="152"/>
    </row>
    <row r="152" spans="1:10" ht="52.5" customHeight="1">
      <c r="A152" s="147" t="s">
        <v>423</v>
      </c>
      <c r="B152" s="29" t="s">
        <v>424</v>
      </c>
      <c r="C152" s="29" t="s">
        <v>422</v>
      </c>
      <c r="D152" s="137"/>
      <c r="E152" s="141" t="s">
        <v>74</v>
      </c>
      <c r="F152" s="29"/>
      <c r="G152" s="152"/>
      <c r="H152" s="152"/>
      <c r="I152" s="152"/>
      <c r="J152" s="152"/>
    </row>
    <row r="153" spans="1:10" ht="52.5" customHeight="1">
      <c r="A153" s="147" t="s">
        <v>425</v>
      </c>
      <c r="B153" s="29" t="s">
        <v>426</v>
      </c>
      <c r="C153" s="29" t="s">
        <v>427</v>
      </c>
      <c r="D153" s="29"/>
      <c r="E153" s="141" t="s">
        <v>74</v>
      </c>
      <c r="F153" s="29"/>
      <c r="G153" s="152"/>
      <c r="H153" s="152"/>
      <c r="I153" s="152"/>
      <c r="J153" s="152"/>
    </row>
    <row r="154" spans="1:10" ht="52.5" customHeight="1">
      <c r="A154" s="147" t="s">
        <v>77</v>
      </c>
      <c r="B154" s="29" t="s">
        <v>428</v>
      </c>
      <c r="C154" s="29" t="s">
        <v>429</v>
      </c>
      <c r="D154" s="137"/>
      <c r="E154" s="141" t="s">
        <v>74</v>
      </c>
      <c r="F154" s="29"/>
      <c r="G154" s="152"/>
      <c r="H154" s="152"/>
      <c r="I154" s="152"/>
      <c r="J154" s="152"/>
    </row>
    <row r="155" spans="1:10" ht="52.5" customHeight="1">
      <c r="A155" s="59" t="s">
        <v>430</v>
      </c>
      <c r="B155" s="29" t="s">
        <v>431</v>
      </c>
      <c r="C155" s="29" t="s">
        <v>432</v>
      </c>
      <c r="D155" s="29"/>
      <c r="E155" s="141" t="s">
        <v>74</v>
      </c>
      <c r="F155" s="29"/>
      <c r="G155" s="152"/>
      <c r="H155" s="152"/>
      <c r="I155" s="152"/>
      <c r="J155" s="152"/>
    </row>
    <row r="156" spans="1:10" ht="52.5" customHeight="1">
      <c r="A156" s="147" t="s">
        <v>433</v>
      </c>
      <c r="B156" s="29" t="s">
        <v>434</v>
      </c>
      <c r="C156" s="29" t="s">
        <v>435</v>
      </c>
      <c r="D156" s="137"/>
      <c r="E156" s="141" t="s">
        <v>74</v>
      </c>
      <c r="F156" s="29"/>
      <c r="G156" s="152"/>
      <c r="H156" s="152"/>
      <c r="I156" s="152"/>
      <c r="J156" s="152"/>
    </row>
    <row r="157" spans="1:10" ht="52.5" customHeight="1">
      <c r="A157" s="149" t="s">
        <v>270</v>
      </c>
      <c r="B157" s="29" t="s">
        <v>271</v>
      </c>
      <c r="C157" s="29" t="s">
        <v>272</v>
      </c>
      <c r="D157" s="29"/>
      <c r="E157" s="141" t="s">
        <v>74</v>
      </c>
      <c r="F157" s="29"/>
      <c r="G157" s="152"/>
      <c r="H157" s="152"/>
      <c r="I157" s="152"/>
      <c r="J157" s="152"/>
    </row>
    <row r="158" spans="1:10" ht="52.5" customHeight="1">
      <c r="A158" s="149" t="s">
        <v>436</v>
      </c>
      <c r="B158" s="29" t="s">
        <v>437</v>
      </c>
      <c r="C158" s="29" t="s">
        <v>438</v>
      </c>
      <c r="D158" s="29"/>
      <c r="E158" s="141" t="s">
        <v>74</v>
      </c>
      <c r="F158" s="29"/>
      <c r="G158" s="152"/>
      <c r="H158" s="152"/>
      <c r="I158" s="152"/>
      <c r="J158" s="152"/>
    </row>
    <row r="159" spans="1:10" ht="52.5" customHeight="1">
      <c r="A159" s="59" t="s">
        <v>274</v>
      </c>
      <c r="B159" s="29" t="s">
        <v>439</v>
      </c>
      <c r="C159" s="29" t="s">
        <v>276</v>
      </c>
      <c r="D159" s="29"/>
      <c r="E159" s="141" t="s">
        <v>74</v>
      </c>
      <c r="F159" s="29"/>
      <c r="G159" s="152"/>
      <c r="H159" s="152"/>
      <c r="I159" s="152"/>
      <c r="J159" s="152"/>
    </row>
    <row r="160" spans="1:10" ht="52.5" customHeight="1">
      <c r="A160" s="147" t="s">
        <v>92</v>
      </c>
      <c r="B160" s="148" t="s">
        <v>440</v>
      </c>
      <c r="C160" s="148" t="s">
        <v>441</v>
      </c>
      <c r="D160" s="137"/>
      <c r="E160" s="141" t="s">
        <v>74</v>
      </c>
      <c r="F160" s="29"/>
      <c r="G160" s="152"/>
      <c r="H160" s="152"/>
      <c r="I160" s="152"/>
      <c r="J160" s="152"/>
    </row>
    <row r="161" spans="1:10" ht="52.5" customHeight="1">
      <c r="A161" s="59" t="s">
        <v>442</v>
      </c>
      <c r="B161" s="29" t="s">
        <v>443</v>
      </c>
      <c r="C161" s="29" t="s">
        <v>444</v>
      </c>
      <c r="D161" s="29"/>
      <c r="E161" s="141" t="s">
        <v>74</v>
      </c>
      <c r="F161" s="29"/>
      <c r="G161" s="152"/>
      <c r="H161" s="152"/>
      <c r="I161" s="152"/>
      <c r="J161" s="152"/>
    </row>
    <row r="162" spans="1:10" ht="52.5" customHeight="1">
      <c r="A162" s="147" t="s">
        <v>445</v>
      </c>
      <c r="B162" s="29" t="s">
        <v>446</v>
      </c>
      <c r="C162" s="29" t="s">
        <v>396</v>
      </c>
      <c r="D162" s="137"/>
      <c r="E162" s="141" t="s">
        <v>74</v>
      </c>
      <c r="F162" s="29"/>
      <c r="G162" s="152"/>
      <c r="H162" s="152"/>
      <c r="I162" s="152"/>
      <c r="J162" s="152"/>
    </row>
    <row r="163" spans="1:10" ht="52.5" customHeight="1">
      <c r="A163" s="147" t="s">
        <v>447</v>
      </c>
      <c r="B163" s="29" t="s">
        <v>448</v>
      </c>
      <c r="C163" s="29" t="s">
        <v>449</v>
      </c>
      <c r="D163" s="29"/>
      <c r="E163" s="141" t="s">
        <v>74</v>
      </c>
      <c r="F163" s="29"/>
      <c r="G163" s="152"/>
      <c r="H163" s="152"/>
      <c r="I163" s="152"/>
      <c r="J163" s="152"/>
    </row>
    <row r="164" spans="1:10" ht="52.5" customHeight="1">
      <c r="A164" s="59" t="s">
        <v>450</v>
      </c>
      <c r="B164" s="148" t="s">
        <v>443</v>
      </c>
      <c r="C164" s="148" t="s">
        <v>451</v>
      </c>
      <c r="D164" s="29"/>
      <c r="E164" s="141" t="s">
        <v>74</v>
      </c>
      <c r="F164" s="29"/>
      <c r="G164" s="152"/>
      <c r="H164" s="152"/>
      <c r="I164" s="152"/>
      <c r="J164" s="152"/>
    </row>
    <row r="165" spans="1:10" ht="52.5" customHeight="1">
      <c r="A165" s="147" t="s">
        <v>452</v>
      </c>
      <c r="B165" s="29" t="s">
        <v>453</v>
      </c>
      <c r="C165" s="29" t="s">
        <v>454</v>
      </c>
      <c r="D165" s="137"/>
      <c r="E165" s="141" t="s">
        <v>74</v>
      </c>
      <c r="F165" s="29"/>
      <c r="G165" s="152"/>
      <c r="H165" s="152"/>
      <c r="I165" s="152"/>
      <c r="J165" s="152"/>
    </row>
    <row r="166" spans="1:10" ht="52.5" customHeight="1">
      <c r="A166" s="147" t="s">
        <v>455</v>
      </c>
      <c r="B166" s="29" t="s">
        <v>456</v>
      </c>
      <c r="C166" s="155" t="s">
        <v>457</v>
      </c>
      <c r="D166" s="137"/>
      <c r="E166" s="141" t="s">
        <v>74</v>
      </c>
      <c r="F166" s="29"/>
      <c r="G166" s="152"/>
      <c r="H166" s="152"/>
      <c r="I166" s="152"/>
      <c r="J166" s="152"/>
    </row>
    <row r="167" spans="1:10" ht="52.5" customHeight="1">
      <c r="A167" s="147" t="s">
        <v>458</v>
      </c>
      <c r="B167" s="29" t="s">
        <v>459</v>
      </c>
      <c r="C167" s="29" t="s">
        <v>460</v>
      </c>
      <c r="D167" s="29"/>
      <c r="E167" s="141" t="s">
        <v>74</v>
      </c>
      <c r="F167" s="29"/>
      <c r="G167" s="152"/>
      <c r="H167" s="152"/>
      <c r="I167" s="152"/>
      <c r="J167" s="152"/>
    </row>
    <row r="168" spans="1:10" ht="52.5" customHeight="1">
      <c r="A168" s="147" t="s">
        <v>90</v>
      </c>
      <c r="B168" s="29" t="s">
        <v>461</v>
      </c>
      <c r="C168" s="29" t="s">
        <v>462</v>
      </c>
      <c r="D168" s="137"/>
      <c r="E168" s="141" t="s">
        <v>74</v>
      </c>
      <c r="F168" s="29"/>
      <c r="G168" s="152"/>
      <c r="H168" s="152"/>
      <c r="I168" s="152"/>
      <c r="J168" s="152"/>
    </row>
    <row r="169" spans="1:10" ht="52.5" customHeight="1">
      <c r="A169" s="147" t="s">
        <v>89</v>
      </c>
      <c r="B169" s="29" t="s">
        <v>463</v>
      </c>
      <c r="C169" s="155" t="s">
        <v>464</v>
      </c>
      <c r="D169" s="137"/>
      <c r="E169" s="141" t="s">
        <v>74</v>
      </c>
      <c r="F169" s="29"/>
      <c r="G169" s="152"/>
      <c r="H169" s="152"/>
      <c r="I169" s="152"/>
      <c r="J169" s="152"/>
    </row>
    <row r="170" spans="1:10" ht="52.5" customHeight="1">
      <c r="A170" s="147" t="s">
        <v>465</v>
      </c>
      <c r="B170" s="29" t="s">
        <v>463</v>
      </c>
      <c r="C170" s="155" t="s">
        <v>464</v>
      </c>
      <c r="D170" s="137"/>
      <c r="E170" s="141" t="s">
        <v>74</v>
      </c>
      <c r="F170" s="29"/>
      <c r="G170" s="152"/>
      <c r="H170" s="152"/>
      <c r="I170" s="152"/>
      <c r="J170" s="152"/>
    </row>
    <row r="171" spans="1:10" ht="52.5" customHeight="1">
      <c r="A171" s="147" t="s">
        <v>81</v>
      </c>
      <c r="B171" s="29" t="s">
        <v>466</v>
      </c>
      <c r="C171" s="29" t="s">
        <v>467</v>
      </c>
      <c r="D171" s="137"/>
      <c r="E171" s="141" t="s">
        <v>74</v>
      </c>
      <c r="F171" s="29"/>
      <c r="G171" s="152"/>
      <c r="H171" s="152"/>
      <c r="I171" s="152"/>
      <c r="J171" s="152"/>
    </row>
    <row r="172" spans="1:10" ht="52.5" customHeight="1">
      <c r="A172" s="147" t="s">
        <v>468</v>
      </c>
      <c r="B172" s="148" t="s">
        <v>469</v>
      </c>
      <c r="C172" s="148" t="s">
        <v>470</v>
      </c>
      <c r="D172" s="137"/>
      <c r="E172" s="141" t="s">
        <v>74</v>
      </c>
      <c r="F172" s="29"/>
      <c r="G172" s="152"/>
      <c r="H172" s="152"/>
      <c r="I172" s="152"/>
      <c r="J172" s="152"/>
    </row>
    <row r="173" spans="1:10" ht="52.5" customHeight="1">
      <c r="A173" s="147" t="s">
        <v>471</v>
      </c>
      <c r="B173" s="29" t="s">
        <v>472</v>
      </c>
      <c r="C173" s="29" t="s">
        <v>473</v>
      </c>
      <c r="D173" s="29"/>
      <c r="E173" s="141" t="s">
        <v>74</v>
      </c>
      <c r="F173" s="29"/>
      <c r="G173" s="152"/>
      <c r="H173" s="152"/>
      <c r="I173" s="152"/>
      <c r="J173" s="152"/>
    </row>
    <row r="174" spans="1:10" ht="52.5" customHeight="1">
      <c r="A174" s="147" t="s">
        <v>474</v>
      </c>
      <c r="B174" s="29" t="s">
        <v>475</v>
      </c>
      <c r="C174" s="29" t="s">
        <v>476</v>
      </c>
      <c r="D174" s="29"/>
      <c r="E174" s="141" t="s">
        <v>74</v>
      </c>
      <c r="F174" s="29"/>
      <c r="G174" s="152"/>
      <c r="H174" s="152"/>
      <c r="I174" s="152"/>
      <c r="J174" s="152"/>
    </row>
    <row r="175" spans="1:10" ht="52.5" customHeight="1">
      <c r="A175" s="147" t="s">
        <v>477</v>
      </c>
      <c r="B175" s="29" t="s">
        <v>478</v>
      </c>
      <c r="C175" s="29" t="s">
        <v>479</v>
      </c>
      <c r="D175" s="29"/>
      <c r="E175" s="141" t="s">
        <v>74</v>
      </c>
      <c r="F175" s="29"/>
      <c r="G175" s="152"/>
      <c r="H175" s="152"/>
      <c r="I175" s="152"/>
      <c r="J175" s="152"/>
    </row>
    <row r="176" spans="1:10" ht="52.5" customHeight="1">
      <c r="A176" s="59" t="s">
        <v>284</v>
      </c>
      <c r="B176" s="29" t="s">
        <v>480</v>
      </c>
      <c r="C176" s="29" t="s">
        <v>481</v>
      </c>
      <c r="D176" s="29"/>
      <c r="E176" s="141" t="s">
        <v>74</v>
      </c>
      <c r="F176" s="29"/>
      <c r="G176" s="152"/>
      <c r="H176" s="152"/>
      <c r="I176" s="152"/>
      <c r="J176" s="152"/>
    </row>
    <row r="177" spans="1:10" ht="52.5" customHeight="1">
      <c r="A177" s="147" t="s">
        <v>482</v>
      </c>
      <c r="B177" s="29" t="s">
        <v>90</v>
      </c>
      <c r="C177" s="29" t="s">
        <v>483</v>
      </c>
      <c r="D177" s="137"/>
      <c r="E177" s="141" t="s">
        <v>74</v>
      </c>
      <c r="F177" s="29"/>
      <c r="G177" s="152"/>
      <c r="H177" s="152"/>
      <c r="I177" s="152"/>
      <c r="J177" s="152"/>
    </row>
    <row r="178" spans="1:10" ht="52.5" customHeight="1">
      <c r="A178" s="147" t="s">
        <v>484</v>
      </c>
      <c r="B178" s="29" t="s">
        <v>424</v>
      </c>
      <c r="C178" s="29" t="s">
        <v>422</v>
      </c>
      <c r="D178" s="137"/>
      <c r="E178" s="141" t="s">
        <v>74</v>
      </c>
      <c r="F178" s="29"/>
      <c r="G178" s="152"/>
      <c r="H178" s="152"/>
      <c r="I178" s="152"/>
      <c r="J178" s="152"/>
    </row>
    <row r="179" spans="1:10" ht="52.5" customHeight="1">
      <c r="A179" s="147" t="s">
        <v>485</v>
      </c>
      <c r="B179" s="31" t="s">
        <v>486</v>
      </c>
      <c r="C179" s="155" t="s">
        <v>487</v>
      </c>
      <c r="D179" s="137"/>
      <c r="E179" s="141" t="s">
        <v>74</v>
      </c>
      <c r="F179" s="29"/>
      <c r="G179" s="152"/>
      <c r="H179" s="152"/>
      <c r="I179" s="152"/>
      <c r="J179" s="152"/>
    </row>
    <row r="180" spans="1:10" ht="52.5" customHeight="1">
      <c r="A180" s="147" t="s">
        <v>488</v>
      </c>
      <c r="B180" s="31" t="s">
        <v>489</v>
      </c>
      <c r="C180" s="29" t="s">
        <v>393</v>
      </c>
      <c r="D180" s="137"/>
      <c r="E180" s="141" t="s">
        <v>74</v>
      </c>
      <c r="F180" s="29"/>
      <c r="G180" s="152"/>
      <c r="H180" s="152"/>
      <c r="I180" s="152"/>
      <c r="J180" s="152"/>
    </row>
    <row r="181" spans="1:10" ht="52.5" customHeight="1">
      <c r="A181" s="147" t="s">
        <v>490</v>
      </c>
      <c r="B181" s="31" t="s">
        <v>491</v>
      </c>
      <c r="C181" s="29" t="s">
        <v>492</v>
      </c>
      <c r="D181" s="29"/>
      <c r="E181" s="141" t="s">
        <v>74</v>
      </c>
      <c r="F181" s="29"/>
      <c r="G181" s="152"/>
      <c r="H181" s="152"/>
      <c r="I181" s="152"/>
      <c r="J181" s="152"/>
    </row>
    <row r="182" spans="1:10" ht="52.5" customHeight="1">
      <c r="A182" s="147" t="s">
        <v>493</v>
      </c>
      <c r="B182" s="31" t="s">
        <v>494</v>
      </c>
      <c r="C182" s="29" t="s">
        <v>495</v>
      </c>
      <c r="D182" s="29"/>
      <c r="E182" s="141" t="s">
        <v>74</v>
      </c>
      <c r="F182" s="29"/>
      <c r="G182" s="152"/>
      <c r="H182" s="152"/>
      <c r="I182" s="152"/>
      <c r="J182" s="152"/>
    </row>
    <row r="183" spans="1:10" ht="52.5" customHeight="1">
      <c r="A183" s="147" t="s">
        <v>496</v>
      </c>
      <c r="B183" s="31" t="s">
        <v>497</v>
      </c>
      <c r="C183" s="29" t="s">
        <v>498</v>
      </c>
      <c r="D183" s="29"/>
      <c r="E183" s="141" t="s">
        <v>74</v>
      </c>
      <c r="F183" s="29"/>
      <c r="G183" s="152"/>
      <c r="H183" s="152"/>
      <c r="I183" s="152"/>
      <c r="J183" s="152"/>
    </row>
    <row r="184" spans="1:10" ht="52.5" customHeight="1">
      <c r="A184" s="147" t="s">
        <v>499</v>
      </c>
      <c r="B184" s="31" t="s">
        <v>500</v>
      </c>
      <c r="C184" s="29" t="s">
        <v>498</v>
      </c>
      <c r="D184" s="29"/>
      <c r="E184" s="141" t="s">
        <v>74</v>
      </c>
      <c r="F184" s="29"/>
      <c r="G184" s="152"/>
      <c r="H184" s="152"/>
      <c r="I184" s="152"/>
      <c r="J184" s="152"/>
    </row>
    <row r="185" spans="1:10" ht="52.5" customHeight="1">
      <c r="A185" s="147" t="s">
        <v>501</v>
      </c>
      <c r="B185" s="31" t="s">
        <v>502</v>
      </c>
      <c r="C185" s="29" t="s">
        <v>503</v>
      </c>
      <c r="D185" s="29"/>
      <c r="E185" s="141" t="s">
        <v>74</v>
      </c>
      <c r="F185" s="29"/>
      <c r="G185" s="152"/>
      <c r="H185" s="152"/>
      <c r="I185" s="152"/>
      <c r="J185" s="152"/>
    </row>
    <row r="186" spans="1:10" ht="52.5" customHeight="1">
      <c r="A186" s="147" t="s">
        <v>504</v>
      </c>
      <c r="B186" s="31" t="s">
        <v>398</v>
      </c>
      <c r="C186" s="29" t="s">
        <v>399</v>
      </c>
      <c r="D186" s="29"/>
      <c r="E186" s="141" t="s">
        <v>74</v>
      </c>
      <c r="F186" s="29"/>
      <c r="G186" s="152"/>
      <c r="H186" s="152"/>
      <c r="I186" s="152"/>
      <c r="J186" s="152"/>
    </row>
    <row r="187" spans="1:10" ht="52.5" customHeight="1">
      <c r="A187" s="147" t="s">
        <v>505</v>
      </c>
      <c r="B187" s="31" t="s">
        <v>506</v>
      </c>
      <c r="C187" s="29" t="s">
        <v>507</v>
      </c>
      <c r="D187" s="29"/>
      <c r="E187" s="141" t="s">
        <v>74</v>
      </c>
      <c r="F187" s="29"/>
      <c r="G187" s="152"/>
      <c r="H187" s="152"/>
      <c r="I187" s="152"/>
      <c r="J187" s="152"/>
    </row>
    <row r="188" spans="1:10" ht="52.5" customHeight="1">
      <c r="A188" s="147" t="s">
        <v>508</v>
      </c>
      <c r="B188" s="31" t="s">
        <v>509</v>
      </c>
      <c r="C188" s="29" t="s">
        <v>510</v>
      </c>
      <c r="D188" s="29"/>
      <c r="E188" s="141" t="s">
        <v>74</v>
      </c>
      <c r="F188" s="29"/>
      <c r="G188" s="152"/>
      <c r="H188" s="152"/>
      <c r="I188" s="152"/>
      <c r="J188" s="152"/>
    </row>
    <row r="189" spans="1:10" ht="52.5" customHeight="1">
      <c r="A189" s="147" t="s">
        <v>93</v>
      </c>
      <c r="B189" s="31" t="s">
        <v>511</v>
      </c>
      <c r="C189" s="29" t="s">
        <v>512</v>
      </c>
      <c r="D189" s="29"/>
      <c r="E189" s="141" t="s">
        <v>74</v>
      </c>
      <c r="F189" s="29"/>
      <c r="G189" s="152"/>
      <c r="H189" s="152"/>
      <c r="I189" s="152"/>
      <c r="J189" s="152"/>
    </row>
    <row r="190" spans="1:10" ht="52.5" customHeight="1">
      <c r="A190" s="147" t="s">
        <v>513</v>
      </c>
      <c r="B190" s="31" t="s">
        <v>511</v>
      </c>
      <c r="C190" s="29" t="s">
        <v>514</v>
      </c>
      <c r="D190" s="29"/>
      <c r="E190" s="141" t="s">
        <v>74</v>
      </c>
      <c r="F190" s="29"/>
      <c r="G190" s="152"/>
      <c r="H190" s="152"/>
      <c r="I190" s="152"/>
      <c r="J190" s="152"/>
    </row>
    <row r="191" spans="1:10" ht="52.5" customHeight="1">
      <c r="A191" s="147" t="s">
        <v>515</v>
      </c>
      <c r="B191" s="31" t="s">
        <v>511</v>
      </c>
      <c r="C191" s="155" t="s">
        <v>516</v>
      </c>
      <c r="D191" s="137"/>
      <c r="E191" s="141" t="s">
        <v>74</v>
      </c>
      <c r="F191" s="29"/>
      <c r="G191" s="152"/>
      <c r="H191" s="152"/>
      <c r="I191" s="152"/>
      <c r="J191" s="152"/>
    </row>
    <row r="192" spans="1:10" ht="52.5" customHeight="1">
      <c r="A192" s="59" t="s">
        <v>517</v>
      </c>
      <c r="B192" s="31" t="s">
        <v>518</v>
      </c>
      <c r="C192" s="29" t="s">
        <v>519</v>
      </c>
      <c r="D192" s="29"/>
      <c r="E192" s="141" t="s">
        <v>74</v>
      </c>
      <c r="F192" s="29"/>
      <c r="G192" s="152"/>
      <c r="H192" s="152"/>
      <c r="I192" s="152"/>
      <c r="J192" s="152"/>
    </row>
    <row r="193" spans="1:10" ht="52.5" customHeight="1">
      <c r="A193" s="59" t="s">
        <v>520</v>
      </c>
      <c r="B193" s="31" t="s">
        <v>521</v>
      </c>
      <c r="C193" s="29" t="s">
        <v>522</v>
      </c>
      <c r="D193" s="29"/>
      <c r="E193" s="141" t="s">
        <v>74</v>
      </c>
      <c r="F193" s="29"/>
      <c r="G193" s="152"/>
      <c r="H193" s="152"/>
      <c r="I193" s="152"/>
      <c r="J193" s="152"/>
    </row>
    <row r="194" spans="1:10" ht="52.5" customHeight="1">
      <c r="A194" s="147" t="s">
        <v>523</v>
      </c>
      <c r="B194" s="31" t="s">
        <v>524</v>
      </c>
      <c r="C194" s="29" t="s">
        <v>525</v>
      </c>
      <c r="D194" s="137"/>
      <c r="E194" s="141" t="s">
        <v>74</v>
      </c>
      <c r="F194" s="29"/>
      <c r="G194" s="152"/>
      <c r="H194" s="152"/>
      <c r="I194" s="152"/>
      <c r="J194" s="152"/>
    </row>
    <row r="195" spans="1:10" ht="52.5" customHeight="1">
      <c r="A195" s="147" t="s">
        <v>526</v>
      </c>
      <c r="B195" s="31" t="s">
        <v>527</v>
      </c>
      <c r="C195" s="29" t="s">
        <v>528</v>
      </c>
      <c r="D195" s="29"/>
      <c r="E195" s="141" t="s">
        <v>74</v>
      </c>
      <c r="F195" s="29"/>
      <c r="G195" s="152"/>
      <c r="H195" s="152"/>
      <c r="I195" s="152"/>
      <c r="J195" s="152"/>
    </row>
    <row r="196" spans="1:10" ht="52.5" customHeight="1">
      <c r="A196" s="147" t="s">
        <v>529</v>
      </c>
      <c r="B196" s="31" t="s">
        <v>530</v>
      </c>
      <c r="C196" s="29" t="s">
        <v>531</v>
      </c>
      <c r="D196" s="137"/>
      <c r="E196" s="141" t="s">
        <v>74</v>
      </c>
      <c r="F196" s="29"/>
      <c r="G196" s="152"/>
      <c r="H196" s="152"/>
      <c r="I196" s="152"/>
      <c r="J196" s="152"/>
    </row>
    <row r="197" spans="1:10" ht="52.5" customHeight="1">
      <c r="A197" s="147" t="s">
        <v>532</v>
      </c>
      <c r="B197" s="31" t="s">
        <v>533</v>
      </c>
      <c r="C197" s="155" t="s">
        <v>534</v>
      </c>
      <c r="D197" s="137"/>
      <c r="E197" s="141" t="s">
        <v>74</v>
      </c>
      <c r="F197" s="29"/>
      <c r="G197" s="152"/>
      <c r="H197" s="152"/>
      <c r="I197" s="152"/>
      <c r="J197" s="152"/>
    </row>
    <row r="198" spans="1:10" ht="52.5" customHeight="1">
      <c r="A198" s="147" t="s">
        <v>535</v>
      </c>
      <c r="B198" s="31" t="s">
        <v>536</v>
      </c>
      <c r="C198" s="29" t="s">
        <v>487</v>
      </c>
      <c r="D198" s="29"/>
      <c r="E198" s="141" t="s">
        <v>74</v>
      </c>
      <c r="F198" s="29"/>
      <c r="G198" s="152"/>
      <c r="H198" s="152"/>
      <c r="I198" s="152"/>
      <c r="J198" s="152"/>
    </row>
    <row r="199" spans="1:10" ht="52.5" customHeight="1">
      <c r="A199" s="147" t="s">
        <v>535</v>
      </c>
      <c r="B199" s="31" t="s">
        <v>536</v>
      </c>
      <c r="C199" s="155" t="s">
        <v>487</v>
      </c>
      <c r="D199" s="137"/>
      <c r="E199" s="141" t="s">
        <v>74</v>
      </c>
      <c r="F199" s="29"/>
      <c r="G199" s="152"/>
      <c r="H199" s="152"/>
      <c r="I199" s="152"/>
      <c r="J199" s="152"/>
    </row>
    <row r="200" spans="1:10" ht="52.5" customHeight="1">
      <c r="A200" s="147" t="s">
        <v>537</v>
      </c>
      <c r="B200" s="31" t="s">
        <v>538</v>
      </c>
      <c r="C200" s="29" t="s">
        <v>539</v>
      </c>
      <c r="D200" s="137"/>
      <c r="E200" s="141" t="s">
        <v>74</v>
      </c>
      <c r="F200" s="29"/>
      <c r="G200" s="152"/>
      <c r="H200" s="152"/>
      <c r="I200" s="152"/>
      <c r="J200" s="152"/>
    </row>
    <row r="201" spans="1:10" ht="52.5" customHeight="1">
      <c r="A201" s="147" t="s">
        <v>540</v>
      </c>
      <c r="B201" s="31" t="s">
        <v>541</v>
      </c>
      <c r="C201" s="29" t="s">
        <v>542</v>
      </c>
      <c r="D201" s="29"/>
      <c r="E201" s="141" t="s">
        <v>74</v>
      </c>
      <c r="F201" s="29"/>
      <c r="G201" s="152"/>
      <c r="H201" s="152"/>
      <c r="I201" s="152"/>
      <c r="J201" s="152"/>
    </row>
    <row r="202" spans="1:10" ht="52.5" customHeight="1">
      <c r="A202" s="147" t="s">
        <v>543</v>
      </c>
      <c r="B202" s="31" t="s">
        <v>544</v>
      </c>
      <c r="C202" s="29" t="s">
        <v>545</v>
      </c>
      <c r="D202" s="137"/>
      <c r="E202" s="141" t="s">
        <v>74</v>
      </c>
      <c r="F202" s="29"/>
      <c r="G202" s="152"/>
      <c r="H202" s="152"/>
      <c r="I202" s="152"/>
      <c r="J202" s="152"/>
    </row>
    <row r="203" spans="1:10" ht="52.5" customHeight="1">
      <c r="A203" s="147" t="s">
        <v>546</v>
      </c>
      <c r="B203" s="31" t="s">
        <v>469</v>
      </c>
      <c r="C203" s="29" t="s">
        <v>547</v>
      </c>
      <c r="D203" s="137"/>
      <c r="E203" s="141" t="s">
        <v>74</v>
      </c>
      <c r="F203" s="29"/>
      <c r="G203" s="152"/>
      <c r="H203" s="152"/>
      <c r="I203" s="152"/>
      <c r="J203" s="152"/>
    </row>
    <row r="204" spans="1:10" ht="52.5" customHeight="1">
      <c r="A204" s="147" t="s">
        <v>548</v>
      </c>
      <c r="B204" s="31" t="s">
        <v>549</v>
      </c>
      <c r="C204" s="29" t="s">
        <v>498</v>
      </c>
      <c r="D204" s="29"/>
      <c r="E204" s="141" t="s">
        <v>74</v>
      </c>
      <c r="F204" s="29"/>
      <c r="G204" s="152"/>
      <c r="H204" s="152"/>
      <c r="I204" s="152"/>
      <c r="J204" s="152"/>
    </row>
    <row r="205" spans="1:10" ht="52.5" customHeight="1">
      <c r="A205" s="147" t="s">
        <v>372</v>
      </c>
      <c r="B205" s="154" t="s">
        <v>373</v>
      </c>
      <c r="C205" s="148" t="s">
        <v>550</v>
      </c>
      <c r="D205" s="137"/>
      <c r="E205" s="141" t="s">
        <v>74</v>
      </c>
      <c r="F205" s="29"/>
      <c r="G205" s="152"/>
      <c r="H205" s="152"/>
      <c r="I205" s="152"/>
      <c r="J205" s="152"/>
    </row>
    <row r="206" spans="1:10" ht="52.5" customHeight="1">
      <c r="A206" s="147" t="s">
        <v>551</v>
      </c>
      <c r="B206" s="154" t="s">
        <v>552</v>
      </c>
      <c r="C206" s="148" t="s">
        <v>553</v>
      </c>
      <c r="D206" s="137"/>
      <c r="E206" s="141" t="s">
        <v>74</v>
      </c>
      <c r="F206" s="29"/>
      <c r="G206" s="152"/>
      <c r="H206" s="152"/>
      <c r="I206" s="152"/>
      <c r="J206" s="152"/>
    </row>
    <row r="207" spans="1:10" ht="52.5" customHeight="1">
      <c r="A207" s="147" t="s">
        <v>554</v>
      </c>
      <c r="B207" s="31" t="s">
        <v>555</v>
      </c>
      <c r="C207" s="29" t="s">
        <v>479</v>
      </c>
      <c r="D207" s="29"/>
      <c r="E207" s="141" t="s">
        <v>74</v>
      </c>
      <c r="F207" s="29"/>
      <c r="G207" s="152"/>
      <c r="H207" s="152"/>
      <c r="I207" s="152"/>
      <c r="J207" s="152"/>
    </row>
    <row r="208" spans="1:10" ht="52.5" customHeight="1">
      <c r="A208" s="147" t="s">
        <v>556</v>
      </c>
      <c r="B208" s="31" t="s">
        <v>557</v>
      </c>
      <c r="C208" s="29" t="s">
        <v>558</v>
      </c>
      <c r="D208" s="137"/>
      <c r="E208" s="141" t="s">
        <v>74</v>
      </c>
      <c r="F208" s="29"/>
      <c r="G208" s="152"/>
      <c r="H208" s="152"/>
      <c r="I208" s="152"/>
      <c r="J208" s="152"/>
    </row>
    <row r="209" spans="1:10" ht="52.5" customHeight="1">
      <c r="A209" s="147" t="s">
        <v>559</v>
      </c>
      <c r="B209" s="31" t="s">
        <v>560</v>
      </c>
      <c r="C209" s="29" t="s">
        <v>561</v>
      </c>
      <c r="D209" s="29"/>
      <c r="E209" s="141" t="s">
        <v>74</v>
      </c>
      <c r="F209" s="29"/>
      <c r="G209" s="152"/>
      <c r="H209" s="152"/>
      <c r="I209" s="152"/>
      <c r="J209" s="152"/>
    </row>
    <row r="210" spans="1:10" ht="52.5" customHeight="1">
      <c r="A210" s="147" t="s">
        <v>562</v>
      </c>
      <c r="B210" s="31" t="s">
        <v>563</v>
      </c>
      <c r="C210" s="29" t="s">
        <v>564</v>
      </c>
      <c r="D210" s="137"/>
      <c r="E210" s="141" t="s">
        <v>74</v>
      </c>
      <c r="F210" s="29"/>
      <c r="G210" s="152"/>
      <c r="H210" s="152"/>
      <c r="I210" s="152"/>
      <c r="J210" s="152"/>
    </row>
    <row r="211" spans="1:10" ht="52.5" customHeight="1">
      <c r="A211" s="147" t="s">
        <v>565</v>
      </c>
      <c r="B211" s="31" t="s">
        <v>566</v>
      </c>
      <c r="C211" s="29" t="s">
        <v>479</v>
      </c>
      <c r="D211" s="29"/>
      <c r="E211" s="141" t="s">
        <v>74</v>
      </c>
      <c r="F211" s="29"/>
      <c r="G211" s="152"/>
      <c r="H211" s="152"/>
      <c r="I211" s="152"/>
      <c r="J211" s="152"/>
    </row>
    <row r="212" spans="1:10" ht="52.5" customHeight="1">
      <c r="A212" s="147" t="s">
        <v>567</v>
      </c>
      <c r="B212" s="31" t="s">
        <v>568</v>
      </c>
      <c r="C212" s="29" t="s">
        <v>393</v>
      </c>
      <c r="D212" s="137"/>
      <c r="E212" s="141" t="s">
        <v>74</v>
      </c>
      <c r="F212" s="29"/>
      <c r="G212" s="152"/>
      <c r="H212" s="152"/>
      <c r="I212" s="152"/>
      <c r="J212" s="152"/>
    </row>
    <row r="213" spans="1:10" ht="52.5" customHeight="1">
      <c r="A213" s="147" t="s">
        <v>80</v>
      </c>
      <c r="B213" s="31" t="s">
        <v>461</v>
      </c>
      <c r="C213" s="155" t="s">
        <v>569</v>
      </c>
      <c r="D213" s="137"/>
      <c r="E213" s="141" t="s">
        <v>74</v>
      </c>
      <c r="F213" s="29"/>
      <c r="G213" s="152"/>
      <c r="H213" s="152"/>
      <c r="I213" s="152"/>
      <c r="J213" s="152"/>
    </row>
    <row r="214" spans="1:10" ht="52.5" customHeight="1">
      <c r="A214" s="147" t="s">
        <v>570</v>
      </c>
      <c r="B214" s="31" t="s">
        <v>461</v>
      </c>
      <c r="C214" s="155" t="s">
        <v>512</v>
      </c>
      <c r="D214" s="137"/>
      <c r="E214" s="141" t="s">
        <v>74</v>
      </c>
      <c r="F214" s="29"/>
      <c r="G214" s="152"/>
      <c r="H214" s="152"/>
      <c r="I214" s="152"/>
      <c r="J214" s="152"/>
    </row>
    <row r="215" spans="1:10" ht="52.5" customHeight="1">
      <c r="A215" s="147" t="s">
        <v>571</v>
      </c>
      <c r="B215" s="31" t="s">
        <v>572</v>
      </c>
      <c r="C215" s="155" t="s">
        <v>573</v>
      </c>
      <c r="D215" s="137"/>
      <c r="E215" s="141" t="s">
        <v>74</v>
      </c>
      <c r="F215" s="29"/>
      <c r="G215" s="152"/>
      <c r="H215" s="152"/>
      <c r="I215" s="152"/>
      <c r="J215" s="152"/>
    </row>
    <row r="216" spans="1:10" ht="42.75" customHeight="1">
      <c r="A216" s="147" t="s">
        <v>574</v>
      </c>
      <c r="B216" s="31" t="s">
        <v>575</v>
      </c>
      <c r="C216" s="29" t="s">
        <v>576</v>
      </c>
      <c r="D216" s="29"/>
      <c r="E216" s="141" t="s">
        <v>74</v>
      </c>
      <c r="F216" s="29"/>
      <c r="G216" s="152"/>
      <c r="H216" s="152"/>
      <c r="I216" s="152"/>
      <c r="J216" s="152"/>
    </row>
    <row r="217" spans="1:10" ht="42.75" customHeight="1">
      <c r="A217" s="147" t="s">
        <v>574</v>
      </c>
      <c r="B217" s="31" t="s">
        <v>575</v>
      </c>
      <c r="C217" s="29" t="s">
        <v>577</v>
      </c>
      <c r="D217" s="137"/>
      <c r="E217" s="141" t="s">
        <v>74</v>
      </c>
      <c r="F217" s="29"/>
      <c r="G217" s="152"/>
      <c r="H217" s="152"/>
      <c r="I217" s="152"/>
      <c r="J217" s="152"/>
    </row>
    <row r="218" spans="1:10" ht="42.75" customHeight="1">
      <c r="A218" s="147" t="s">
        <v>578</v>
      </c>
      <c r="B218" s="31" t="s">
        <v>579</v>
      </c>
      <c r="C218" s="29" t="s">
        <v>580</v>
      </c>
      <c r="D218" s="29"/>
      <c r="E218" s="141" t="s">
        <v>74</v>
      </c>
      <c r="F218" s="29"/>
      <c r="G218" s="152"/>
      <c r="H218" s="152"/>
      <c r="I218" s="152"/>
      <c r="J218" s="152"/>
    </row>
    <row r="219" spans="1:10" ht="52.5" customHeight="1">
      <c r="A219" s="59" t="s">
        <v>581</v>
      </c>
      <c r="B219" s="31" t="s">
        <v>398</v>
      </c>
      <c r="C219" s="29" t="s">
        <v>399</v>
      </c>
      <c r="D219" s="29"/>
      <c r="E219" s="141" t="s">
        <v>74</v>
      </c>
      <c r="F219" s="29"/>
      <c r="G219" s="152"/>
      <c r="H219" s="152"/>
      <c r="I219" s="152"/>
      <c r="J219" s="152"/>
    </row>
    <row r="220" spans="1:10" ht="52.5" customHeight="1">
      <c r="A220" s="147" t="s">
        <v>582</v>
      </c>
      <c r="B220" s="31" t="s">
        <v>583</v>
      </c>
      <c r="C220" s="29" t="s">
        <v>584</v>
      </c>
      <c r="D220" s="29"/>
      <c r="E220" s="141" t="s">
        <v>74</v>
      </c>
      <c r="F220" s="29"/>
      <c r="G220" s="152"/>
      <c r="H220" s="152"/>
      <c r="I220" s="152"/>
      <c r="J220" s="152"/>
    </row>
    <row r="221" spans="1:10" ht="52.5" customHeight="1">
      <c r="A221" s="147" t="s">
        <v>585</v>
      </c>
      <c r="B221" s="31" t="s">
        <v>586</v>
      </c>
      <c r="C221" s="29" t="s">
        <v>467</v>
      </c>
      <c r="D221" s="137"/>
      <c r="E221" s="141" t="s">
        <v>74</v>
      </c>
      <c r="F221" s="29"/>
      <c r="G221" s="152"/>
      <c r="H221" s="152"/>
      <c r="I221" s="152"/>
      <c r="J221" s="152"/>
    </row>
    <row r="222" spans="1:10" ht="52.5" customHeight="1">
      <c r="A222" s="147" t="s">
        <v>587</v>
      </c>
      <c r="B222" s="31" t="s">
        <v>588</v>
      </c>
      <c r="C222" s="155" t="s">
        <v>512</v>
      </c>
      <c r="D222" s="137"/>
      <c r="E222" s="141" t="s">
        <v>74</v>
      </c>
      <c r="F222" s="29"/>
      <c r="G222" s="152"/>
      <c r="H222" s="152"/>
      <c r="I222" s="152"/>
      <c r="J222" s="152"/>
    </row>
    <row r="223" spans="1:10" ht="52.5" customHeight="1">
      <c r="A223" s="147" t="s">
        <v>589</v>
      </c>
      <c r="B223" s="154" t="s">
        <v>590</v>
      </c>
      <c r="C223" s="148" t="s">
        <v>451</v>
      </c>
      <c r="D223" s="29"/>
      <c r="E223" s="141" t="s">
        <v>74</v>
      </c>
      <c r="F223" s="29"/>
      <c r="G223" s="152"/>
      <c r="H223" s="152"/>
      <c r="I223" s="152"/>
      <c r="J223" s="152"/>
    </row>
    <row r="224" spans="1:10" ht="52.5" customHeight="1">
      <c r="A224" s="147" t="s">
        <v>591</v>
      </c>
      <c r="B224" s="31" t="s">
        <v>590</v>
      </c>
      <c r="C224" s="29" t="s">
        <v>451</v>
      </c>
      <c r="D224" s="29"/>
      <c r="E224" s="141" t="s">
        <v>74</v>
      </c>
      <c r="F224" s="29"/>
      <c r="G224" s="152"/>
      <c r="H224" s="152"/>
      <c r="I224" s="152"/>
      <c r="J224" s="152"/>
    </row>
    <row r="225" spans="1:10" ht="52.5" customHeight="1">
      <c r="A225" s="147" t="s">
        <v>592</v>
      </c>
      <c r="B225" s="31" t="s">
        <v>593</v>
      </c>
      <c r="C225" s="155" t="s">
        <v>545</v>
      </c>
      <c r="D225" s="137"/>
      <c r="E225" s="141" t="s">
        <v>74</v>
      </c>
      <c r="F225" s="29"/>
      <c r="G225" s="152"/>
      <c r="H225" s="152"/>
      <c r="I225" s="152"/>
      <c r="J225" s="152"/>
    </row>
    <row r="226" spans="1:10" ht="52.5" customHeight="1">
      <c r="A226" s="147" t="s">
        <v>594</v>
      </c>
      <c r="B226" s="31" t="s">
        <v>595</v>
      </c>
      <c r="C226" s="29" t="s">
        <v>498</v>
      </c>
      <c r="D226" s="29"/>
      <c r="E226" s="141" t="s">
        <v>74</v>
      </c>
      <c r="F226" s="29"/>
      <c r="G226" s="152"/>
      <c r="H226" s="152"/>
      <c r="I226" s="152"/>
      <c r="J226" s="152"/>
    </row>
    <row r="227" spans="1:10" ht="52.5" customHeight="1">
      <c r="A227" s="147" t="s">
        <v>596</v>
      </c>
      <c r="B227" s="31" t="s">
        <v>494</v>
      </c>
      <c r="C227" s="29" t="s">
        <v>495</v>
      </c>
      <c r="D227" s="29"/>
      <c r="E227" s="141" t="s">
        <v>74</v>
      </c>
      <c r="F227" s="29"/>
      <c r="G227" s="152"/>
      <c r="H227" s="152"/>
      <c r="I227" s="152"/>
      <c r="J227" s="152"/>
    </row>
    <row r="228" spans="1:10" ht="52.5" customHeight="1">
      <c r="A228" s="147" t="s">
        <v>597</v>
      </c>
      <c r="B228" s="31" t="s">
        <v>598</v>
      </c>
      <c r="C228" s="155" t="s">
        <v>599</v>
      </c>
      <c r="D228" s="137"/>
      <c r="E228" s="141" t="s">
        <v>74</v>
      </c>
      <c r="F228" s="29"/>
      <c r="G228" s="152"/>
      <c r="H228" s="152"/>
      <c r="I228" s="152"/>
      <c r="J228" s="152"/>
    </row>
    <row r="229" spans="1:10" ht="52.5" customHeight="1">
      <c r="A229" s="147" t="s">
        <v>600</v>
      </c>
      <c r="B229" s="31" t="s">
        <v>598</v>
      </c>
      <c r="C229" s="29" t="s">
        <v>599</v>
      </c>
      <c r="D229" s="29"/>
      <c r="E229" s="141" t="s">
        <v>74</v>
      </c>
      <c r="F229" s="29"/>
      <c r="G229" s="152"/>
      <c r="H229" s="152"/>
      <c r="I229" s="152"/>
      <c r="J229" s="152"/>
    </row>
    <row r="230" spans="1:10" ht="52.5" customHeight="1">
      <c r="A230" s="147" t="s">
        <v>600</v>
      </c>
      <c r="B230" s="31" t="s">
        <v>598</v>
      </c>
      <c r="C230" s="155" t="s">
        <v>599</v>
      </c>
      <c r="D230" s="137"/>
      <c r="E230" s="141" t="s">
        <v>74</v>
      </c>
      <c r="F230" s="29"/>
      <c r="G230" s="152"/>
      <c r="H230" s="152"/>
      <c r="I230" s="152"/>
      <c r="J230" s="152"/>
    </row>
    <row r="231" spans="1:10" ht="52.5" customHeight="1">
      <c r="A231" s="147" t="s">
        <v>601</v>
      </c>
      <c r="B231" s="31" t="s">
        <v>602</v>
      </c>
      <c r="C231" s="155" t="s">
        <v>603</v>
      </c>
      <c r="D231" s="137"/>
      <c r="E231" s="141" t="s">
        <v>74</v>
      </c>
      <c r="F231" s="29"/>
      <c r="G231" s="152"/>
      <c r="H231" s="152"/>
      <c r="I231" s="152"/>
      <c r="J231" s="152"/>
    </row>
    <row r="232" spans="1:10" ht="52.5" customHeight="1">
      <c r="A232" s="147" t="s">
        <v>604</v>
      </c>
      <c r="B232" s="31" t="s">
        <v>605</v>
      </c>
      <c r="C232" s="155" t="s">
        <v>606</v>
      </c>
      <c r="D232" s="137"/>
      <c r="E232" s="141" t="s">
        <v>74</v>
      </c>
      <c r="F232" s="29"/>
      <c r="G232" s="152"/>
      <c r="H232" s="152"/>
      <c r="I232" s="152"/>
      <c r="J232" s="152"/>
    </row>
    <row r="233" spans="1:10" ht="52.5" customHeight="1">
      <c r="A233" s="59" t="s">
        <v>607</v>
      </c>
      <c r="B233" s="154" t="s">
        <v>608</v>
      </c>
      <c r="C233" s="148" t="s">
        <v>609</v>
      </c>
      <c r="D233" s="137"/>
      <c r="E233" s="141" t="s">
        <v>74</v>
      </c>
      <c r="F233" s="29"/>
      <c r="G233" s="152"/>
      <c r="H233" s="152"/>
      <c r="I233" s="152"/>
      <c r="J233" s="152"/>
    </row>
    <row r="234" spans="1:10" ht="52.5" customHeight="1">
      <c r="A234" s="59" t="s">
        <v>610</v>
      </c>
      <c r="B234" s="31" t="s">
        <v>611</v>
      </c>
      <c r="C234" s="29" t="s">
        <v>522</v>
      </c>
      <c r="D234" s="29"/>
      <c r="E234" s="141" t="s">
        <v>74</v>
      </c>
      <c r="F234" s="29"/>
      <c r="G234" s="152"/>
      <c r="H234" s="152"/>
      <c r="I234" s="152"/>
      <c r="J234" s="152"/>
    </row>
    <row r="235" spans="1:10" ht="52.5" customHeight="1">
      <c r="A235" s="59" t="s">
        <v>75</v>
      </c>
      <c r="B235" s="31" t="s">
        <v>612</v>
      </c>
      <c r="C235" s="29" t="s">
        <v>613</v>
      </c>
      <c r="D235" s="29"/>
      <c r="E235" s="141" t="s">
        <v>74</v>
      </c>
      <c r="F235" s="29"/>
      <c r="G235" s="152"/>
      <c r="H235" s="152"/>
      <c r="I235" s="152"/>
      <c r="J235" s="152"/>
    </row>
    <row r="236" spans="1:10" ht="52.5" customHeight="1">
      <c r="A236" s="59" t="s">
        <v>614</v>
      </c>
      <c r="B236" s="31" t="s">
        <v>615</v>
      </c>
      <c r="C236" s="29" t="s">
        <v>616</v>
      </c>
      <c r="D236" s="29"/>
      <c r="E236" s="141" t="s">
        <v>74</v>
      </c>
      <c r="F236" s="29"/>
      <c r="G236" s="152"/>
      <c r="H236" s="152"/>
      <c r="I236" s="152"/>
      <c r="J236" s="152"/>
    </row>
    <row r="237" spans="1:10" ht="52.5" customHeight="1">
      <c r="A237" s="147" t="s">
        <v>78</v>
      </c>
      <c r="B237" s="154" t="s">
        <v>617</v>
      </c>
      <c r="C237" s="148" t="s">
        <v>479</v>
      </c>
      <c r="D237" s="137"/>
      <c r="E237" s="141" t="s">
        <v>74</v>
      </c>
      <c r="F237" s="29"/>
      <c r="G237" s="152"/>
      <c r="H237" s="152"/>
      <c r="I237" s="152"/>
      <c r="J237" s="152"/>
    </row>
    <row r="238" spans="1:10" ht="52.5" customHeight="1">
      <c r="A238" s="147" t="s">
        <v>79</v>
      </c>
      <c r="B238" s="148" t="s">
        <v>618</v>
      </c>
      <c r="C238" s="148" t="s">
        <v>479</v>
      </c>
      <c r="D238" s="137"/>
      <c r="E238" s="141" t="s">
        <v>74</v>
      </c>
      <c r="F238" s="29"/>
      <c r="G238" s="152"/>
      <c r="H238" s="152"/>
      <c r="I238" s="152"/>
      <c r="J238" s="152"/>
    </row>
    <row r="239" spans="1:10" ht="52.5" customHeight="1">
      <c r="A239" s="147" t="s">
        <v>619</v>
      </c>
      <c r="B239" s="148" t="s">
        <v>620</v>
      </c>
      <c r="C239" s="148" t="s">
        <v>621</v>
      </c>
      <c r="D239" s="148"/>
      <c r="E239" s="141" t="s">
        <v>74</v>
      </c>
    </row>
    <row r="240" spans="1:10" ht="52.5" customHeight="1">
      <c r="A240" s="147" t="s">
        <v>622</v>
      </c>
      <c r="B240" s="148" t="s">
        <v>623</v>
      </c>
      <c r="C240" s="148" t="s">
        <v>621</v>
      </c>
      <c r="D240" s="148"/>
      <c r="E240" s="141" t="s">
        <v>74</v>
      </c>
    </row>
    <row r="241" spans="1:5" ht="52.5" customHeight="1">
      <c r="A241" s="147" t="s">
        <v>624</v>
      </c>
      <c r="B241" s="148" t="s">
        <v>625</v>
      </c>
      <c r="C241" s="148" t="s">
        <v>626</v>
      </c>
      <c r="D241" s="148"/>
      <c r="E241" s="141" t="s">
        <v>74</v>
      </c>
    </row>
    <row r="242" spans="1:5" ht="52.5" customHeight="1">
      <c r="A242" s="147" t="s">
        <v>627</v>
      </c>
      <c r="B242" s="148" t="s">
        <v>628</v>
      </c>
      <c r="C242" s="148" t="s">
        <v>626</v>
      </c>
      <c r="D242" s="148"/>
      <c r="E242" s="141" t="s">
        <v>74</v>
      </c>
    </row>
    <row r="243" spans="1:5" ht="52.5" customHeight="1">
      <c r="A243" s="147" t="s">
        <v>629</v>
      </c>
      <c r="B243" s="148" t="s">
        <v>630</v>
      </c>
      <c r="C243" s="148" t="s">
        <v>631</v>
      </c>
      <c r="D243" s="148"/>
      <c r="E243" s="141" t="s">
        <v>74</v>
      </c>
    </row>
    <row r="244" spans="1:5" ht="52.5" customHeight="1">
      <c r="A244" s="147" t="s">
        <v>632</v>
      </c>
      <c r="B244" s="148" t="s">
        <v>625</v>
      </c>
      <c r="C244" s="148" t="s">
        <v>626</v>
      </c>
      <c r="D244" s="148"/>
      <c r="E244" s="141" t="s">
        <v>74</v>
      </c>
    </row>
    <row r="245" spans="1:5" ht="52.5" customHeight="1">
      <c r="A245" s="147" t="s">
        <v>633</v>
      </c>
      <c r="B245" s="148" t="s">
        <v>630</v>
      </c>
      <c r="C245" s="148" t="s">
        <v>626</v>
      </c>
      <c r="D245" s="148"/>
      <c r="E245" s="141" t="s">
        <v>74</v>
      </c>
    </row>
    <row r="246" spans="1:5" ht="52.5" customHeight="1">
      <c r="A246" s="147" t="s">
        <v>634</v>
      </c>
      <c r="B246" s="148" t="s">
        <v>630</v>
      </c>
      <c r="C246" s="148" t="s">
        <v>626</v>
      </c>
      <c r="D246" s="148"/>
      <c r="E246" s="141" t="s">
        <v>74</v>
      </c>
    </row>
    <row r="247" spans="1:5" ht="52.5" customHeight="1">
      <c r="A247" s="147" t="s">
        <v>635</v>
      </c>
      <c r="B247" s="148" t="s">
        <v>625</v>
      </c>
      <c r="C247" s="148" t="s">
        <v>626</v>
      </c>
      <c r="D247" s="148"/>
      <c r="E247" s="141" t="s">
        <v>74</v>
      </c>
    </row>
    <row r="248" spans="1:5" ht="52.5" customHeight="1">
      <c r="A248" s="147" t="s">
        <v>636</v>
      </c>
      <c r="B248" s="148" t="s">
        <v>637</v>
      </c>
      <c r="C248" s="148" t="s">
        <v>626</v>
      </c>
      <c r="D248" s="148"/>
      <c r="E248" s="141" t="s">
        <v>74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F18" sqref="F18"/>
    </sheetView>
  </sheetViews>
  <sheetFormatPr defaultColWidth="11.453125" defaultRowHeight="14.5"/>
  <cols>
    <col min="1" max="1" width="9.453125" style="2" customWidth="1"/>
    <col min="2" max="2" width="5.1796875" style="2" customWidth="1"/>
    <col min="3" max="3" width="21.1796875" style="2" customWidth="1"/>
    <col min="4" max="4" width="6.54296875" style="2" customWidth="1"/>
    <col min="5" max="8" width="17" style="2" customWidth="1"/>
    <col min="9" max="9" width="18.1796875" style="2" customWidth="1"/>
    <col min="10" max="12" width="3.7265625" style="2" customWidth="1"/>
    <col min="13" max="13" width="12.26953125" style="2" hidden="1" customWidth="1"/>
    <col min="14" max="14" width="12.453125" style="2" hidden="1" customWidth="1"/>
    <col min="15" max="18" width="13.81640625" style="2" hidden="1" customWidth="1"/>
    <col min="19" max="19" width="21.54296875" style="2" hidden="1" customWidth="1"/>
    <col min="20" max="21" width="5.81640625" style="2" customWidth="1"/>
    <col min="22" max="22" width="6.7265625" style="2" customWidth="1"/>
    <col min="23" max="16384" width="11.453125" style="2"/>
  </cols>
  <sheetData>
    <row r="1" spans="1:22" ht="24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49"/>
      <c r="M1" s="49"/>
      <c r="N1" s="49"/>
      <c r="O1" s="49"/>
      <c r="P1" s="49"/>
      <c r="Q1" s="49"/>
      <c r="R1" s="49"/>
      <c r="S1" s="49"/>
      <c r="T1" s="49"/>
      <c r="U1" s="49"/>
    </row>
    <row r="2" spans="1:22" ht="31.5" customHeight="1">
      <c r="A2" s="33"/>
      <c r="B2" s="413" t="s">
        <v>97</v>
      </c>
      <c r="C2" s="413"/>
      <c r="D2" s="413"/>
      <c r="E2" s="413"/>
      <c r="F2" s="413"/>
      <c r="G2" s="413"/>
      <c r="H2" s="413"/>
      <c r="I2" s="413"/>
      <c r="J2" s="33"/>
      <c r="K2" s="33"/>
      <c r="L2" s="49"/>
      <c r="M2" s="49"/>
      <c r="N2" s="49"/>
      <c r="O2" s="49"/>
      <c r="P2" s="49"/>
      <c r="Q2" s="49"/>
      <c r="R2" s="49"/>
      <c r="S2" s="49"/>
      <c r="T2" s="49"/>
      <c r="U2" s="49"/>
    </row>
    <row r="3" spans="1:22" ht="34.5" customHeight="1">
      <c r="A3" s="33"/>
      <c r="B3" s="416" t="s">
        <v>98</v>
      </c>
      <c r="C3" s="38" t="s">
        <v>99</v>
      </c>
      <c r="D3" s="39">
        <v>1</v>
      </c>
      <c r="E3" s="41">
        <v>1</v>
      </c>
      <c r="F3" s="41">
        <v>2</v>
      </c>
      <c r="G3" s="41">
        <v>4</v>
      </c>
      <c r="H3" s="41">
        <v>7</v>
      </c>
      <c r="I3" s="42">
        <v>11</v>
      </c>
      <c r="J3" s="33"/>
      <c r="K3" s="34"/>
      <c r="L3" s="3"/>
      <c r="M3" s="49"/>
      <c r="N3" s="4"/>
      <c r="O3" s="4"/>
      <c r="P3" s="4"/>
      <c r="Q3" s="4"/>
      <c r="R3" s="49"/>
      <c r="S3" s="49"/>
      <c r="T3" s="49"/>
      <c r="U3" s="49"/>
      <c r="V3" s="49"/>
    </row>
    <row r="4" spans="1:22" ht="34.5" customHeight="1">
      <c r="A4" s="33"/>
      <c r="B4" s="417"/>
      <c r="C4" s="38" t="s">
        <v>100</v>
      </c>
      <c r="D4" s="39">
        <v>2</v>
      </c>
      <c r="E4" s="41">
        <v>3</v>
      </c>
      <c r="F4" s="41">
        <v>5</v>
      </c>
      <c r="G4" s="41">
        <v>8</v>
      </c>
      <c r="H4" s="42">
        <v>12</v>
      </c>
      <c r="I4" s="43">
        <v>16</v>
      </c>
      <c r="J4" s="33"/>
      <c r="K4" s="35"/>
      <c r="L4" s="5"/>
      <c r="M4" s="49"/>
      <c r="N4" s="6"/>
      <c r="O4" s="6"/>
      <c r="P4" s="7"/>
      <c r="Q4" s="7"/>
      <c r="R4" s="49"/>
      <c r="S4" s="49"/>
      <c r="T4" s="49"/>
      <c r="U4" s="49"/>
      <c r="V4" s="49"/>
    </row>
    <row r="5" spans="1:22" ht="34.5" customHeight="1">
      <c r="A5" s="33"/>
      <c r="B5" s="417"/>
      <c r="C5" s="38" t="s">
        <v>101</v>
      </c>
      <c r="D5" s="39">
        <v>3</v>
      </c>
      <c r="E5" s="41">
        <v>6</v>
      </c>
      <c r="F5" s="42">
        <v>9</v>
      </c>
      <c r="G5" s="42">
        <v>13</v>
      </c>
      <c r="H5" s="43">
        <v>17</v>
      </c>
      <c r="I5" s="43">
        <v>20</v>
      </c>
      <c r="J5" s="33"/>
      <c r="K5" s="35"/>
      <c r="L5" s="415"/>
      <c r="M5" s="49"/>
      <c r="N5" s="6"/>
      <c r="O5" s="6"/>
      <c r="P5" s="7"/>
      <c r="Q5" s="7"/>
      <c r="R5" s="49"/>
      <c r="S5" s="49"/>
      <c r="T5" s="49"/>
      <c r="U5" s="49"/>
      <c r="V5" s="49"/>
    </row>
    <row r="6" spans="1:22" ht="34.5" customHeight="1">
      <c r="A6" s="33"/>
      <c r="B6" s="417"/>
      <c r="C6" s="38" t="s">
        <v>102</v>
      </c>
      <c r="D6" s="39">
        <v>4</v>
      </c>
      <c r="E6" s="42">
        <v>10</v>
      </c>
      <c r="F6" s="42">
        <v>14</v>
      </c>
      <c r="G6" s="43">
        <v>18</v>
      </c>
      <c r="H6" s="43">
        <v>21</v>
      </c>
      <c r="I6" s="43">
        <v>23</v>
      </c>
      <c r="J6" s="33"/>
      <c r="K6" s="36"/>
      <c r="L6" s="415"/>
      <c r="M6" s="49"/>
      <c r="N6" s="6"/>
      <c r="O6" s="6"/>
      <c r="P6" s="7"/>
      <c r="Q6" s="7"/>
      <c r="R6" s="49"/>
      <c r="S6" s="49"/>
      <c r="T6" s="49"/>
      <c r="U6" s="49"/>
      <c r="V6" s="49"/>
    </row>
    <row r="7" spans="1:22" ht="34.5" customHeight="1">
      <c r="A7" s="33"/>
      <c r="B7" s="417"/>
      <c r="C7" s="38" t="s">
        <v>103</v>
      </c>
      <c r="D7" s="39">
        <v>5</v>
      </c>
      <c r="E7" s="42">
        <v>15</v>
      </c>
      <c r="F7" s="43">
        <v>19</v>
      </c>
      <c r="G7" s="43">
        <v>22</v>
      </c>
      <c r="H7" s="43">
        <v>24</v>
      </c>
      <c r="I7" s="43">
        <v>25</v>
      </c>
      <c r="J7" s="33"/>
      <c r="K7" s="33"/>
      <c r="L7" s="49"/>
      <c r="M7" s="49"/>
      <c r="N7" s="6"/>
      <c r="O7" s="6"/>
      <c r="P7" s="7"/>
      <c r="Q7" s="7"/>
      <c r="R7" s="49"/>
      <c r="S7" s="49"/>
      <c r="T7" s="49"/>
      <c r="U7" s="49"/>
      <c r="V7" s="49"/>
    </row>
    <row r="8" spans="1:22" ht="21" customHeight="1">
      <c r="A8" s="33"/>
      <c r="B8" s="33"/>
      <c r="C8" s="37"/>
      <c r="D8" s="37"/>
      <c r="E8" s="39" t="s">
        <v>104</v>
      </c>
      <c r="F8" s="39" t="s">
        <v>105</v>
      </c>
      <c r="G8" s="39" t="s">
        <v>76</v>
      </c>
      <c r="H8" s="39" t="s">
        <v>106</v>
      </c>
      <c r="I8" s="39" t="s">
        <v>107</v>
      </c>
      <c r="J8" s="33"/>
      <c r="K8" s="33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</row>
    <row r="9" spans="1:22" ht="48" customHeight="1">
      <c r="A9" s="33"/>
      <c r="B9" s="33"/>
      <c r="C9" s="37"/>
      <c r="D9" s="37"/>
      <c r="E9" s="44" t="s">
        <v>108</v>
      </c>
      <c r="F9" s="44" t="s">
        <v>109</v>
      </c>
      <c r="G9" s="44" t="s">
        <v>110</v>
      </c>
      <c r="H9" s="44" t="s">
        <v>111</v>
      </c>
      <c r="I9" s="40" t="s">
        <v>112</v>
      </c>
      <c r="J9" s="33"/>
      <c r="K9" s="3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</row>
    <row r="10" spans="1:22" ht="27.75" customHeight="1">
      <c r="A10" s="33"/>
      <c r="B10" s="33"/>
      <c r="C10" s="37"/>
      <c r="D10" s="37"/>
      <c r="E10" s="414" t="s">
        <v>113</v>
      </c>
      <c r="F10" s="414"/>
      <c r="G10" s="414"/>
      <c r="H10" s="414"/>
      <c r="I10" s="414"/>
      <c r="J10" s="33"/>
      <c r="K10" s="3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</row>
    <row r="13" spans="1:22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</row>
    <row r="14" spans="1:22" ht="60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18" t="s">
        <v>114</v>
      </c>
      <c r="N14" s="419"/>
      <c r="O14" s="407" t="s">
        <v>115</v>
      </c>
      <c r="P14" s="408"/>
      <c r="Q14" s="408"/>
      <c r="R14" s="409"/>
      <c r="S14" s="51" t="s">
        <v>116</v>
      </c>
      <c r="T14" s="49"/>
      <c r="U14" s="49"/>
      <c r="V14" s="49"/>
    </row>
    <row r="15" spans="1:22" ht="60.75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5"/>
      <c r="N15" s="50" t="s">
        <v>72</v>
      </c>
      <c r="O15" s="410" t="s">
        <v>117</v>
      </c>
      <c r="P15" s="411"/>
      <c r="Q15" s="411"/>
      <c r="R15" s="412"/>
      <c r="S15" s="48" t="s">
        <v>118</v>
      </c>
      <c r="T15" s="49"/>
      <c r="U15" s="49"/>
      <c r="V15" s="49"/>
    </row>
    <row r="16" spans="1:22" ht="54.75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6"/>
      <c r="N16" s="50" t="s">
        <v>119</v>
      </c>
      <c r="O16" s="410" t="s">
        <v>120</v>
      </c>
      <c r="P16" s="411"/>
      <c r="Q16" s="411"/>
      <c r="R16" s="412"/>
      <c r="S16" s="48" t="s">
        <v>121</v>
      </c>
      <c r="T16" s="49"/>
      <c r="U16" s="49"/>
      <c r="V16" s="49"/>
    </row>
    <row r="17" spans="1:22" ht="54.75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7"/>
      <c r="N17" s="50" t="s">
        <v>87</v>
      </c>
      <c r="O17" s="410" t="s">
        <v>122</v>
      </c>
      <c r="P17" s="411"/>
      <c r="Q17" s="411"/>
      <c r="R17" s="412"/>
      <c r="S17" s="48" t="s">
        <v>123</v>
      </c>
      <c r="T17" s="49"/>
      <c r="U17" s="49"/>
      <c r="V17" s="49"/>
    </row>
    <row r="18" spans="1:22" ht="54.75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</row>
    <row r="19" spans="1:22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</row>
    <row r="20" spans="1:22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</row>
    <row r="21" spans="1:22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</row>
    <row r="22" spans="1:22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</row>
    <row r="23" spans="1:22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</row>
    <row r="24" spans="1:22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topLeftCell="A3" zoomScale="80" zoomScaleNormal="80" workbookViewId="0">
      <selection activeCell="A7" sqref="A7"/>
    </sheetView>
  </sheetViews>
  <sheetFormatPr defaultColWidth="11.453125" defaultRowHeight="0" customHeight="1" zeroHeight="1"/>
  <cols>
    <col min="1" max="1" width="20" style="8" customWidth="1"/>
    <col min="2" max="2" width="21.1796875" style="8" customWidth="1"/>
    <col min="3" max="3" width="52.1796875" style="9" customWidth="1"/>
    <col min="4" max="4" width="44.54296875" style="9" customWidth="1"/>
    <col min="5" max="6" width="46.54296875" style="9" customWidth="1"/>
    <col min="7" max="7" width="2.1796875" style="8" hidden="1" customWidth="1"/>
    <col min="8" max="8" width="27.54296875" style="8" hidden="1" customWidth="1"/>
    <col min="9" max="10" width="27.26953125" style="8" hidden="1" customWidth="1"/>
    <col min="11" max="16382" width="11.453125" style="8" customWidth="1"/>
    <col min="16383" max="16383" width="10.453125" style="8" customWidth="1"/>
    <col min="16384" max="16384" width="3" style="8" hidden="1" customWidth="1"/>
  </cols>
  <sheetData>
    <row r="1" spans="1:6" ht="12.65" customHeight="1"/>
    <row r="2" spans="1:6" ht="9" customHeight="1">
      <c r="A2" s="10"/>
      <c r="C2" s="8"/>
      <c r="D2" s="8"/>
      <c r="E2" s="11"/>
      <c r="F2" s="11"/>
    </row>
    <row r="3" spans="1:6" ht="23.15" customHeight="1">
      <c r="A3" s="420" t="s">
        <v>638</v>
      </c>
      <c r="B3" s="420"/>
      <c r="C3" s="420"/>
      <c r="D3" s="420"/>
      <c r="E3" s="420"/>
      <c r="F3" s="420"/>
    </row>
    <row r="4" spans="1:6" ht="19.5" customHeight="1">
      <c r="A4" s="133" t="s">
        <v>98</v>
      </c>
      <c r="B4" s="133" t="s">
        <v>639</v>
      </c>
      <c r="C4" s="133" t="s">
        <v>640</v>
      </c>
      <c r="D4" s="133" t="s">
        <v>641</v>
      </c>
      <c r="E4" s="133" t="s">
        <v>642</v>
      </c>
      <c r="F4" s="133" t="s">
        <v>643</v>
      </c>
    </row>
    <row r="5" spans="1:6" ht="36.75" customHeight="1">
      <c r="A5" s="132">
        <v>1</v>
      </c>
      <c r="B5" s="12" t="s">
        <v>99</v>
      </c>
      <c r="C5" s="14" t="s">
        <v>644</v>
      </c>
      <c r="D5" s="14" t="s">
        <v>645</v>
      </c>
      <c r="E5" s="14" t="s">
        <v>646</v>
      </c>
      <c r="F5" s="14" t="s">
        <v>647</v>
      </c>
    </row>
    <row r="6" spans="1:6" ht="36.75" customHeight="1">
      <c r="A6" s="132">
        <v>2</v>
      </c>
      <c r="B6" s="12" t="s">
        <v>100</v>
      </c>
      <c r="C6" s="13" t="s">
        <v>648</v>
      </c>
      <c r="D6" s="13" t="s">
        <v>649</v>
      </c>
      <c r="E6" s="14" t="s">
        <v>650</v>
      </c>
      <c r="F6" s="14" t="s">
        <v>651</v>
      </c>
    </row>
    <row r="7" spans="1:6" ht="36.75" customHeight="1">
      <c r="A7" s="132">
        <v>3</v>
      </c>
      <c r="B7" s="12" t="s">
        <v>101</v>
      </c>
      <c r="C7" s="14" t="s">
        <v>652</v>
      </c>
      <c r="D7" s="14" t="s">
        <v>653</v>
      </c>
      <c r="E7" s="14" t="s">
        <v>654</v>
      </c>
      <c r="F7" s="14" t="s">
        <v>655</v>
      </c>
    </row>
    <row r="8" spans="1:6" ht="36.75" customHeight="1">
      <c r="A8" s="132">
        <v>4</v>
      </c>
      <c r="B8" s="12" t="s">
        <v>102</v>
      </c>
      <c r="C8" s="14" t="s">
        <v>656</v>
      </c>
      <c r="D8" s="14" t="s">
        <v>657</v>
      </c>
      <c r="E8" s="14" t="s">
        <v>658</v>
      </c>
      <c r="F8" s="14" t="s">
        <v>659</v>
      </c>
    </row>
    <row r="9" spans="1:6" ht="36.75" customHeight="1">
      <c r="A9" s="132">
        <v>5</v>
      </c>
      <c r="B9" s="12" t="s">
        <v>103</v>
      </c>
      <c r="C9" s="14" t="s">
        <v>660</v>
      </c>
      <c r="D9" s="14" t="s">
        <v>661</v>
      </c>
      <c r="E9" s="14" t="s">
        <v>662</v>
      </c>
      <c r="F9" s="14" t="s">
        <v>663</v>
      </c>
    </row>
    <row r="10" spans="1:6" ht="24" customHeight="1">
      <c r="A10" s="134" t="s">
        <v>113</v>
      </c>
      <c r="B10" s="134" t="s">
        <v>639</v>
      </c>
      <c r="C10" s="134" t="s">
        <v>664</v>
      </c>
      <c r="D10" s="134" t="s">
        <v>665</v>
      </c>
      <c r="E10" s="134" t="s">
        <v>666</v>
      </c>
      <c r="F10" s="134"/>
    </row>
    <row r="11" spans="1:6" ht="43.5" customHeight="1">
      <c r="A11" s="131" t="s">
        <v>104</v>
      </c>
      <c r="B11" s="12" t="s">
        <v>667</v>
      </c>
      <c r="C11" s="15" t="s">
        <v>668</v>
      </c>
      <c r="D11" s="16" t="s">
        <v>669</v>
      </c>
      <c r="E11" s="14" t="s">
        <v>670</v>
      </c>
      <c r="F11" s="16"/>
    </row>
    <row r="12" spans="1:6" ht="43.5" customHeight="1">
      <c r="A12" s="131" t="s">
        <v>105</v>
      </c>
      <c r="B12" s="12" t="s">
        <v>109</v>
      </c>
      <c r="C12" s="15" t="s">
        <v>671</v>
      </c>
      <c r="D12" s="16" t="s">
        <v>672</v>
      </c>
      <c r="E12" s="14" t="s">
        <v>673</v>
      </c>
      <c r="F12" s="16"/>
    </row>
    <row r="13" spans="1:6" ht="43.5" customHeight="1">
      <c r="A13" s="131" t="s">
        <v>76</v>
      </c>
      <c r="B13" s="12" t="s">
        <v>110</v>
      </c>
      <c r="C13" s="15" t="s">
        <v>674</v>
      </c>
      <c r="D13" s="16" t="s">
        <v>675</v>
      </c>
      <c r="E13" s="14" t="s">
        <v>676</v>
      </c>
      <c r="F13" s="16"/>
    </row>
    <row r="14" spans="1:6" ht="43.5" customHeight="1">
      <c r="A14" s="131" t="s">
        <v>106</v>
      </c>
      <c r="B14" s="12" t="s">
        <v>111</v>
      </c>
      <c r="C14" s="15" t="s">
        <v>677</v>
      </c>
      <c r="D14" s="16" t="s">
        <v>678</v>
      </c>
      <c r="E14" s="14" t="s">
        <v>679</v>
      </c>
      <c r="F14" s="16"/>
    </row>
    <row r="15" spans="1:6" ht="43.5" customHeight="1">
      <c r="A15" s="131" t="s">
        <v>107</v>
      </c>
      <c r="B15" s="12" t="s">
        <v>112</v>
      </c>
      <c r="C15" s="15" t="s">
        <v>680</v>
      </c>
      <c r="D15" s="16" t="s">
        <v>681</v>
      </c>
      <c r="E15" s="14" t="s">
        <v>682</v>
      </c>
      <c r="F15" s="16"/>
    </row>
    <row r="16" spans="1:6" ht="13">
      <c r="A16" s="135"/>
      <c r="B16" s="135"/>
      <c r="C16" s="136"/>
      <c r="D16" s="136"/>
      <c r="E16" s="136"/>
      <c r="F16" s="136"/>
    </row>
    <row r="17" spans="1:6" ht="23.15" customHeight="1">
      <c r="A17" s="420" t="s">
        <v>683</v>
      </c>
      <c r="B17" s="420"/>
      <c r="C17" s="420"/>
      <c r="D17" s="420"/>
      <c r="E17" s="420"/>
      <c r="F17" s="420"/>
    </row>
    <row r="18" spans="1:6" ht="18" customHeight="1">
      <c r="A18" s="133" t="s">
        <v>98</v>
      </c>
      <c r="B18" s="133" t="s">
        <v>639</v>
      </c>
      <c r="C18" s="133" t="s">
        <v>684</v>
      </c>
      <c r="D18" s="133" t="s">
        <v>685</v>
      </c>
      <c r="E18" s="133"/>
      <c r="F18" s="133"/>
    </row>
    <row r="19" spans="1:6" ht="73.5">
      <c r="A19" s="132">
        <v>1</v>
      </c>
      <c r="B19" s="12" t="s">
        <v>99</v>
      </c>
      <c r="C19" s="15" t="s">
        <v>686</v>
      </c>
      <c r="D19" s="14" t="s">
        <v>687</v>
      </c>
      <c r="E19" s="16"/>
      <c r="F19" s="16"/>
    </row>
    <row r="20" spans="1:6" ht="63">
      <c r="A20" s="132">
        <v>2</v>
      </c>
      <c r="B20" s="12" t="s">
        <v>100</v>
      </c>
      <c r="C20" s="15" t="s">
        <v>688</v>
      </c>
      <c r="D20" s="14" t="s">
        <v>689</v>
      </c>
      <c r="E20" s="16"/>
      <c r="F20" s="16"/>
    </row>
    <row r="21" spans="1:6" ht="63">
      <c r="A21" s="132">
        <v>3</v>
      </c>
      <c r="B21" s="12" t="s">
        <v>101</v>
      </c>
      <c r="C21" s="15" t="s">
        <v>690</v>
      </c>
      <c r="D21" s="14" t="s">
        <v>691</v>
      </c>
      <c r="E21" s="16"/>
      <c r="F21" s="16"/>
    </row>
    <row r="22" spans="1:6" ht="73.5">
      <c r="A22" s="132">
        <v>4</v>
      </c>
      <c r="B22" s="12" t="s">
        <v>102</v>
      </c>
      <c r="C22" s="15" t="s">
        <v>692</v>
      </c>
      <c r="D22" s="14" t="s">
        <v>693</v>
      </c>
      <c r="E22" s="16"/>
      <c r="F22" s="16"/>
    </row>
    <row r="23" spans="1:6" ht="52.5">
      <c r="A23" s="132">
        <v>5</v>
      </c>
      <c r="B23" s="12" t="s">
        <v>103</v>
      </c>
      <c r="C23" s="15" t="s">
        <v>694</v>
      </c>
      <c r="D23" s="14" t="s">
        <v>695</v>
      </c>
      <c r="E23" s="16"/>
      <c r="F23" s="16"/>
    </row>
    <row r="24" spans="1:6" ht="20.25" customHeight="1">
      <c r="A24" s="133" t="s">
        <v>113</v>
      </c>
      <c r="B24" s="133" t="s">
        <v>639</v>
      </c>
      <c r="C24" s="133" t="s">
        <v>664</v>
      </c>
      <c r="D24" s="133" t="s">
        <v>665</v>
      </c>
      <c r="E24" s="133" t="s">
        <v>666</v>
      </c>
      <c r="F24" s="133"/>
    </row>
    <row r="25" spans="1:6" ht="39" customHeight="1">
      <c r="A25" s="131" t="s">
        <v>104</v>
      </c>
      <c r="B25" s="12" t="s">
        <v>696</v>
      </c>
      <c r="C25" s="15" t="s">
        <v>697</v>
      </c>
      <c r="D25" s="16" t="s">
        <v>669</v>
      </c>
      <c r="E25" s="14" t="s">
        <v>698</v>
      </c>
      <c r="F25" s="16"/>
    </row>
    <row r="26" spans="1:6" ht="39" customHeight="1">
      <c r="A26" s="131" t="s">
        <v>105</v>
      </c>
      <c r="B26" s="12" t="s">
        <v>699</v>
      </c>
      <c r="C26" s="15" t="s">
        <v>700</v>
      </c>
      <c r="D26" s="16" t="s">
        <v>672</v>
      </c>
      <c r="E26" s="14" t="s">
        <v>673</v>
      </c>
      <c r="F26" s="16"/>
    </row>
    <row r="27" spans="1:6" ht="39" customHeight="1">
      <c r="A27" s="131" t="s">
        <v>76</v>
      </c>
      <c r="B27" s="12" t="s">
        <v>701</v>
      </c>
      <c r="C27" s="15" t="s">
        <v>702</v>
      </c>
      <c r="D27" s="16" t="s">
        <v>675</v>
      </c>
      <c r="E27" s="14" t="s">
        <v>676</v>
      </c>
      <c r="F27" s="16"/>
    </row>
    <row r="28" spans="1:6" ht="39" customHeight="1">
      <c r="A28" s="131" t="s">
        <v>106</v>
      </c>
      <c r="B28" s="12" t="s">
        <v>703</v>
      </c>
      <c r="C28" s="15" t="s">
        <v>704</v>
      </c>
      <c r="D28" s="16" t="s">
        <v>678</v>
      </c>
      <c r="E28" s="14" t="s">
        <v>705</v>
      </c>
      <c r="F28" s="16"/>
    </row>
    <row r="29" spans="1:6" ht="39" customHeight="1">
      <c r="A29" s="131" t="s">
        <v>107</v>
      </c>
      <c r="B29" s="12" t="s">
        <v>706</v>
      </c>
      <c r="C29" s="15" t="s">
        <v>707</v>
      </c>
      <c r="D29" s="16" t="s">
        <v>681</v>
      </c>
      <c r="E29" s="14" t="s">
        <v>682</v>
      </c>
      <c r="F29" s="16"/>
    </row>
    <row r="30" spans="1:6" ht="13">
      <c r="A30" s="135"/>
      <c r="B30" s="135"/>
      <c r="C30" s="136"/>
      <c r="D30" s="136"/>
      <c r="E30" s="136"/>
      <c r="F30" s="136"/>
    </row>
    <row r="31" spans="1:6" ht="23.15" customHeight="1">
      <c r="A31" s="420" t="s">
        <v>708</v>
      </c>
      <c r="B31" s="420"/>
      <c r="C31" s="420"/>
      <c r="D31" s="420"/>
      <c r="E31" s="420"/>
      <c r="F31" s="420"/>
    </row>
    <row r="32" spans="1:6" ht="22">
      <c r="A32" s="133" t="s">
        <v>98</v>
      </c>
      <c r="B32" s="133" t="s">
        <v>639</v>
      </c>
      <c r="C32" s="133" t="s">
        <v>709</v>
      </c>
      <c r="D32" s="133" t="s">
        <v>710</v>
      </c>
      <c r="E32" s="133" t="s">
        <v>711</v>
      </c>
      <c r="F32" s="133" t="s">
        <v>712</v>
      </c>
    </row>
    <row r="33" spans="1:6" ht="21">
      <c r="A33" s="132">
        <v>1</v>
      </c>
      <c r="B33" s="12" t="s">
        <v>99</v>
      </c>
      <c r="C33" s="14" t="s">
        <v>713</v>
      </c>
      <c r="D33" s="14" t="s">
        <v>714</v>
      </c>
      <c r="E33" s="14" t="s">
        <v>715</v>
      </c>
      <c r="F33" s="14" t="s">
        <v>647</v>
      </c>
    </row>
    <row r="34" spans="1:6" ht="18.5">
      <c r="A34" s="132">
        <v>2</v>
      </c>
      <c r="B34" s="12" t="s">
        <v>100</v>
      </c>
      <c r="C34" s="14" t="s">
        <v>716</v>
      </c>
      <c r="D34" s="14" t="s">
        <v>717</v>
      </c>
      <c r="E34" s="14" t="s">
        <v>718</v>
      </c>
      <c r="F34" s="14" t="s">
        <v>651</v>
      </c>
    </row>
    <row r="35" spans="1:6" ht="21">
      <c r="A35" s="132">
        <v>3</v>
      </c>
      <c r="B35" s="12" t="s">
        <v>101</v>
      </c>
      <c r="C35" s="14" t="s">
        <v>719</v>
      </c>
      <c r="D35" s="14" t="s">
        <v>720</v>
      </c>
      <c r="E35" s="14" t="s">
        <v>721</v>
      </c>
      <c r="F35" s="14" t="s">
        <v>722</v>
      </c>
    </row>
    <row r="36" spans="1:6" ht="21">
      <c r="A36" s="132">
        <v>4</v>
      </c>
      <c r="B36" s="12" t="s">
        <v>102</v>
      </c>
      <c r="C36" s="14" t="s">
        <v>723</v>
      </c>
      <c r="D36" s="14" t="s">
        <v>724</v>
      </c>
      <c r="E36" s="14" t="s">
        <v>725</v>
      </c>
      <c r="F36" s="14" t="s">
        <v>659</v>
      </c>
    </row>
    <row r="37" spans="1:6" ht="21">
      <c r="A37" s="132">
        <v>5</v>
      </c>
      <c r="B37" s="12" t="s">
        <v>103</v>
      </c>
      <c r="C37" s="14" t="s">
        <v>726</v>
      </c>
      <c r="D37" s="14" t="s">
        <v>727</v>
      </c>
      <c r="E37" s="14" t="s">
        <v>728</v>
      </c>
      <c r="F37" s="14" t="s">
        <v>663</v>
      </c>
    </row>
    <row r="38" spans="1:6" ht="13">
      <c r="A38" s="133" t="s">
        <v>113</v>
      </c>
      <c r="B38" s="133" t="s">
        <v>639</v>
      </c>
      <c r="C38" s="133" t="s">
        <v>729</v>
      </c>
      <c r="D38" s="133" t="s">
        <v>666</v>
      </c>
      <c r="E38" s="133"/>
      <c r="F38" s="133"/>
    </row>
    <row r="39" spans="1:6" ht="39.75" customHeight="1">
      <c r="A39" s="131" t="s">
        <v>104</v>
      </c>
      <c r="B39" s="12" t="s">
        <v>696</v>
      </c>
      <c r="C39" s="15" t="s">
        <v>668</v>
      </c>
      <c r="D39" s="14" t="s">
        <v>670</v>
      </c>
      <c r="E39" s="14"/>
      <c r="F39" s="14"/>
    </row>
    <row r="40" spans="1:6" ht="39.75" customHeight="1">
      <c r="A40" s="131" t="s">
        <v>105</v>
      </c>
      <c r="B40" s="12" t="s">
        <v>699</v>
      </c>
      <c r="C40" s="15" t="s">
        <v>671</v>
      </c>
      <c r="D40" s="14" t="s">
        <v>730</v>
      </c>
      <c r="E40" s="14"/>
      <c r="F40" s="14"/>
    </row>
    <row r="41" spans="1:6" ht="39.75" customHeight="1">
      <c r="A41" s="131" t="s">
        <v>76</v>
      </c>
      <c r="B41" s="12" t="s">
        <v>701</v>
      </c>
      <c r="C41" s="15" t="s">
        <v>674</v>
      </c>
      <c r="D41" s="14" t="s">
        <v>676</v>
      </c>
      <c r="E41" s="14"/>
      <c r="F41" s="14"/>
    </row>
    <row r="42" spans="1:6" ht="39.75" customHeight="1">
      <c r="A42" s="131" t="s">
        <v>106</v>
      </c>
      <c r="B42" s="12" t="s">
        <v>703</v>
      </c>
      <c r="C42" s="15" t="s">
        <v>731</v>
      </c>
      <c r="D42" s="14" t="s">
        <v>732</v>
      </c>
      <c r="E42" s="14"/>
      <c r="F42" s="14"/>
    </row>
    <row r="43" spans="1:6" ht="39.75" customHeight="1">
      <c r="A43" s="131" t="s">
        <v>107</v>
      </c>
      <c r="B43" s="12" t="s">
        <v>706</v>
      </c>
      <c r="C43" s="15" t="s">
        <v>680</v>
      </c>
      <c r="D43" s="14" t="s">
        <v>733</v>
      </c>
      <c r="E43" s="14"/>
      <c r="F43" s="14"/>
    </row>
    <row r="44" spans="1:6" ht="13">
      <c r="A44" s="52"/>
      <c r="B44" s="53"/>
      <c r="C44" s="54"/>
      <c r="D44" s="54"/>
      <c r="E44" s="54"/>
      <c r="F44" s="54"/>
    </row>
    <row r="45" spans="1:6" ht="13">
      <c r="A45" s="52"/>
      <c r="B45" s="53"/>
      <c r="C45" s="54"/>
      <c r="D45" s="54"/>
      <c r="E45" s="54"/>
      <c r="F45" s="54"/>
    </row>
    <row r="46" spans="1:6" ht="13">
      <c r="A46" s="52"/>
      <c r="B46" s="53"/>
      <c r="C46" s="54"/>
      <c r="D46" s="54"/>
      <c r="E46" s="54"/>
      <c r="F46" s="54"/>
    </row>
    <row r="47" spans="1:6" ht="13">
      <c r="A47" s="52"/>
      <c r="B47" s="53"/>
      <c r="C47" s="54"/>
      <c r="D47" s="54"/>
      <c r="E47" s="54"/>
      <c r="F47" s="54"/>
    </row>
    <row r="48" spans="1:6" ht="13">
      <c r="A48" s="52"/>
      <c r="B48" s="53"/>
      <c r="C48" s="54"/>
      <c r="D48" s="54"/>
      <c r="E48" s="54"/>
      <c r="F48" s="54"/>
    </row>
    <row r="49" spans="1:6" ht="13">
      <c r="A49" s="52"/>
      <c r="B49" s="53"/>
      <c r="C49" s="54"/>
      <c r="D49" s="54"/>
      <c r="E49" s="54"/>
      <c r="F49" s="54"/>
    </row>
    <row r="50" spans="1:6" ht="13">
      <c r="A50" s="52"/>
      <c r="B50" s="53"/>
      <c r="C50" s="54"/>
      <c r="D50" s="54"/>
      <c r="E50" s="54"/>
      <c r="F50" s="54"/>
    </row>
    <row r="51" spans="1:6" ht="13">
      <c r="A51" s="52"/>
      <c r="B51" s="53"/>
      <c r="C51" s="54"/>
      <c r="D51" s="54"/>
      <c r="E51" s="54"/>
      <c r="F51" s="54"/>
    </row>
    <row r="52" spans="1:6" ht="13">
      <c r="A52" s="52"/>
      <c r="B52" s="53"/>
      <c r="C52" s="54"/>
      <c r="D52" s="54"/>
      <c r="E52" s="54"/>
      <c r="F52" s="54"/>
    </row>
    <row r="53" spans="1:6" ht="13">
      <c r="A53" s="52"/>
      <c r="B53" s="53"/>
      <c r="C53" s="54"/>
      <c r="D53" s="54"/>
      <c r="E53" s="54"/>
      <c r="F53" s="54"/>
    </row>
    <row r="54" spans="1:6" ht="13">
      <c r="A54" s="52"/>
      <c r="B54" s="53"/>
      <c r="C54" s="54"/>
      <c r="D54" s="54"/>
      <c r="E54" s="54"/>
      <c r="F54" s="54"/>
    </row>
    <row r="55" spans="1:6" ht="13">
      <c r="A55" s="52"/>
      <c r="B55" s="53"/>
      <c r="C55" s="54"/>
      <c r="D55" s="54"/>
      <c r="E55" s="54"/>
      <c r="F55" s="54"/>
    </row>
    <row r="56" spans="1:6" ht="13">
      <c r="A56" s="52"/>
      <c r="B56" s="53"/>
      <c r="C56" s="54"/>
      <c r="D56" s="54"/>
      <c r="E56" s="54"/>
      <c r="F56" s="54"/>
    </row>
    <row r="57" spans="1:6" ht="13">
      <c r="A57" s="52"/>
      <c r="B57" s="53"/>
      <c r="C57" s="54"/>
      <c r="D57" s="54"/>
      <c r="E57" s="54"/>
      <c r="F57" s="54"/>
    </row>
    <row r="58" spans="1:6" ht="13">
      <c r="A58" s="52"/>
      <c r="B58" s="53"/>
      <c r="C58" s="54"/>
      <c r="D58" s="54"/>
      <c r="E58" s="54"/>
      <c r="F58" s="54"/>
    </row>
    <row r="59" spans="1:6" ht="13">
      <c r="A59" s="52"/>
      <c r="B59" s="53"/>
      <c r="C59" s="54"/>
      <c r="D59" s="54"/>
      <c r="E59" s="54"/>
      <c r="F59" s="54"/>
    </row>
    <row r="60" spans="1:6" ht="13">
      <c r="A60" s="52"/>
      <c r="B60" s="53"/>
      <c r="C60" s="54"/>
      <c r="D60" s="54"/>
      <c r="E60" s="54"/>
      <c r="F60" s="54"/>
    </row>
    <row r="61" spans="1:6" ht="13">
      <c r="A61" s="52"/>
      <c r="B61" s="53"/>
      <c r="C61" s="54"/>
      <c r="D61" s="54"/>
      <c r="E61" s="54"/>
      <c r="F61" s="54"/>
    </row>
    <row r="62" spans="1:6" ht="13">
      <c r="A62" s="52"/>
      <c r="B62" s="53"/>
      <c r="C62" s="54"/>
      <c r="D62" s="54"/>
      <c r="E62" s="54"/>
      <c r="F62" s="54"/>
    </row>
    <row r="63" spans="1:6" ht="13">
      <c r="A63" s="52"/>
      <c r="B63" s="53"/>
      <c r="C63" s="54"/>
      <c r="D63" s="54"/>
      <c r="E63" s="54"/>
      <c r="F63" s="54"/>
    </row>
    <row r="64" spans="1:6" ht="13">
      <c r="A64" s="52"/>
      <c r="B64" s="53"/>
      <c r="C64" s="54"/>
      <c r="D64" s="54"/>
      <c r="E64" s="54"/>
      <c r="F64" s="54"/>
    </row>
    <row r="65" spans="1:6" ht="13">
      <c r="A65" s="52"/>
      <c r="B65" s="53"/>
      <c r="C65" s="54"/>
      <c r="D65" s="54"/>
      <c r="E65" s="54"/>
      <c r="F65" s="54"/>
    </row>
    <row r="66" spans="1:6" ht="13">
      <c r="A66" s="17"/>
      <c r="B66" s="18"/>
      <c r="C66" s="19"/>
      <c r="D66" s="19"/>
      <c r="E66" s="19"/>
      <c r="F66" s="19"/>
    </row>
    <row r="67" spans="1:6" ht="13">
      <c r="A67" s="17"/>
      <c r="B67" s="18"/>
      <c r="C67" s="19"/>
      <c r="D67" s="19"/>
      <c r="E67" s="19"/>
      <c r="F67" s="19"/>
    </row>
    <row r="68" spans="1:6" ht="13">
      <c r="A68" s="17"/>
      <c r="B68" s="18"/>
      <c r="C68" s="19"/>
      <c r="D68" s="19"/>
      <c r="E68" s="19"/>
      <c r="F68" s="19"/>
    </row>
    <row r="69" spans="1:6" ht="13">
      <c r="A69" s="17"/>
      <c r="B69" s="18"/>
      <c r="C69" s="19"/>
      <c r="D69" s="19"/>
      <c r="E69" s="19"/>
      <c r="F69" s="19"/>
    </row>
    <row r="70" spans="1:6" ht="13">
      <c r="A70" s="17"/>
      <c r="B70" s="18"/>
      <c r="C70" s="19"/>
      <c r="D70" s="19"/>
      <c r="E70" s="19"/>
      <c r="F70" s="19"/>
    </row>
    <row r="71" spans="1:6" ht="13">
      <c r="A71" s="17"/>
      <c r="B71" s="18"/>
      <c r="C71" s="19"/>
      <c r="D71" s="19"/>
      <c r="E71" s="19"/>
      <c r="F71" s="19"/>
    </row>
    <row r="72" spans="1:6" ht="13">
      <c r="A72" s="17"/>
      <c r="B72" s="18"/>
      <c r="C72" s="19"/>
      <c r="D72" s="19"/>
      <c r="E72" s="19"/>
      <c r="F72" s="19"/>
    </row>
    <row r="73" spans="1:6" ht="13">
      <c r="A73" s="17"/>
      <c r="B73" s="18"/>
      <c r="C73" s="19"/>
      <c r="D73" s="19"/>
      <c r="E73" s="19"/>
      <c r="F73" s="19"/>
    </row>
    <row r="74" spans="1:6" ht="13">
      <c r="A74" s="17"/>
      <c r="B74" s="18"/>
      <c r="C74" s="19"/>
      <c r="D74" s="19"/>
      <c r="E74" s="19"/>
      <c r="F74" s="19"/>
    </row>
    <row r="75" spans="1:6" ht="13">
      <c r="A75" s="17"/>
      <c r="B75" s="18"/>
      <c r="C75" s="19"/>
      <c r="D75" s="19"/>
      <c r="E75" s="19"/>
      <c r="F75" s="19"/>
    </row>
    <row r="76" spans="1:6" ht="35.25" customHeight="1">
      <c r="A76" s="17"/>
      <c r="B76" s="18"/>
      <c r="C76" s="19"/>
      <c r="D76" s="19"/>
      <c r="E76" s="19"/>
      <c r="F76" s="19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2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defaultColWidth="8.7265625" defaultRowHeight="13"/>
  <cols>
    <col min="1" max="1" width="3.7265625" style="21" bestFit="1" customWidth="1"/>
    <col min="2" max="2" width="36.54296875" style="21" customWidth="1"/>
    <col min="3" max="3" width="34.453125" style="21" customWidth="1"/>
    <col min="4" max="4" width="45.26953125" style="21" customWidth="1"/>
    <col min="5" max="5" width="12.54296875" style="21" customWidth="1"/>
    <col min="6" max="8" width="14.26953125" style="21" customWidth="1"/>
    <col min="9" max="9" width="12.26953125" style="21" customWidth="1"/>
    <col min="10" max="10" width="11.54296875" style="21" customWidth="1"/>
    <col min="11" max="13" width="14" style="21" customWidth="1"/>
    <col min="14" max="14" width="8.26953125" style="21" customWidth="1"/>
    <col min="15" max="15" width="35.7265625" style="21" customWidth="1"/>
    <col min="16" max="18" width="14.26953125" style="21" customWidth="1"/>
    <col min="19" max="19" width="8.26953125" style="21" customWidth="1"/>
    <col min="20" max="20" width="41" style="21" customWidth="1"/>
    <col min="21" max="23" width="14.26953125" style="21" customWidth="1"/>
    <col min="24" max="24" width="8.26953125" style="21" customWidth="1"/>
    <col min="25" max="25" width="30.54296875" style="21" customWidth="1"/>
    <col min="26" max="28" width="14.26953125" style="21" customWidth="1"/>
    <col min="29" max="29" width="8.26953125" style="21" customWidth="1"/>
    <col min="30" max="30" width="15.7265625" style="21" customWidth="1"/>
    <col min="31" max="31" width="20.7265625" style="21" customWidth="1"/>
    <col min="32" max="32" width="16.453125" style="21" customWidth="1"/>
    <col min="33" max="16384" width="8.7265625" style="21"/>
  </cols>
  <sheetData>
    <row r="1" spans="1:32">
      <c r="B1" s="21">
        <v>1</v>
      </c>
      <c r="C1" s="21">
        <v>2</v>
      </c>
      <c r="D1" s="21">
        <v>3</v>
      </c>
      <c r="E1" s="21">
        <v>4</v>
      </c>
      <c r="F1" s="21">
        <v>5</v>
      </c>
      <c r="G1" s="21">
        <v>6</v>
      </c>
      <c r="H1" s="21">
        <v>7</v>
      </c>
      <c r="I1" s="21">
        <v>8</v>
      </c>
      <c r="J1" s="21">
        <v>9</v>
      </c>
      <c r="K1" s="21">
        <v>10</v>
      </c>
      <c r="L1" s="21">
        <v>11</v>
      </c>
      <c r="M1" s="21">
        <v>12</v>
      </c>
      <c r="N1" s="21">
        <v>13</v>
      </c>
      <c r="O1" s="21">
        <v>14</v>
      </c>
      <c r="P1" s="21">
        <v>15</v>
      </c>
      <c r="Q1" s="21">
        <v>16</v>
      </c>
      <c r="R1" s="21">
        <v>17</v>
      </c>
      <c r="S1" s="21">
        <v>18</v>
      </c>
      <c r="T1" s="21">
        <v>19</v>
      </c>
      <c r="U1" s="21">
        <v>20</v>
      </c>
      <c r="V1" s="21">
        <v>21</v>
      </c>
      <c r="W1" s="21">
        <v>22</v>
      </c>
      <c r="X1" s="21">
        <v>23</v>
      </c>
      <c r="Y1" s="21">
        <v>24</v>
      </c>
      <c r="Z1" s="21">
        <v>25</v>
      </c>
      <c r="AA1" s="21">
        <v>26</v>
      </c>
      <c r="AB1" s="21">
        <v>27</v>
      </c>
      <c r="AC1" s="21">
        <v>28</v>
      </c>
      <c r="AD1" s="21">
        <v>29</v>
      </c>
      <c r="AE1" s="21">
        <v>30</v>
      </c>
      <c r="AF1" s="21">
        <v>31</v>
      </c>
    </row>
    <row r="2" spans="1:32" ht="21" customHeight="1">
      <c r="A2" s="424" t="s">
        <v>734</v>
      </c>
      <c r="B2" s="424"/>
      <c r="C2" s="424"/>
      <c r="D2" s="424"/>
      <c r="E2" s="96" t="s">
        <v>735</v>
      </c>
      <c r="F2" s="421" t="s">
        <v>736</v>
      </c>
      <c r="G2" s="422"/>
      <c r="H2" s="423"/>
      <c r="I2" s="97"/>
      <c r="J2" s="96" t="s">
        <v>735</v>
      </c>
      <c r="K2" s="421" t="s">
        <v>736</v>
      </c>
      <c r="L2" s="422"/>
      <c r="M2" s="423"/>
      <c r="N2" s="97"/>
      <c r="O2" s="96" t="s">
        <v>735</v>
      </c>
      <c r="P2" s="421" t="s">
        <v>736</v>
      </c>
      <c r="Q2" s="422"/>
      <c r="R2" s="423"/>
      <c r="S2" s="97"/>
      <c r="T2" s="96" t="s">
        <v>735</v>
      </c>
      <c r="U2" s="421" t="s">
        <v>736</v>
      </c>
      <c r="V2" s="422"/>
      <c r="W2" s="423"/>
      <c r="X2" s="97"/>
      <c r="Y2" s="96" t="s">
        <v>735</v>
      </c>
      <c r="Z2" s="421" t="s">
        <v>736</v>
      </c>
      <c r="AA2" s="422"/>
      <c r="AB2" s="423"/>
      <c r="AC2" s="97"/>
      <c r="AD2" s="98"/>
      <c r="AE2" s="95" t="s">
        <v>737</v>
      </c>
      <c r="AF2" s="95" t="s">
        <v>738</v>
      </c>
    </row>
    <row r="3" spans="1:32" ht="155.25" customHeight="1">
      <c r="A3" s="95" t="s">
        <v>739</v>
      </c>
      <c r="B3" s="95" t="s">
        <v>124</v>
      </c>
      <c r="C3" s="95" t="s">
        <v>125</v>
      </c>
      <c r="D3" s="95" t="s">
        <v>57</v>
      </c>
      <c r="E3" s="125" t="s">
        <v>22</v>
      </c>
      <c r="F3" s="99" t="s">
        <v>740</v>
      </c>
      <c r="G3" s="99" t="s">
        <v>741</v>
      </c>
      <c r="H3" s="99" t="s">
        <v>742</v>
      </c>
      <c r="I3" s="97" t="s">
        <v>63</v>
      </c>
      <c r="J3" s="126" t="s">
        <v>25</v>
      </c>
      <c r="K3" s="99" t="s">
        <v>740</v>
      </c>
      <c r="L3" s="99" t="s">
        <v>741</v>
      </c>
      <c r="M3" s="99" t="s">
        <v>742</v>
      </c>
      <c r="N3" s="97" t="s">
        <v>63</v>
      </c>
      <c r="O3" s="127" t="s">
        <v>62</v>
      </c>
      <c r="P3" s="99" t="s">
        <v>740</v>
      </c>
      <c r="Q3" s="99" t="s">
        <v>741</v>
      </c>
      <c r="R3" s="99" t="s">
        <v>742</v>
      </c>
      <c r="S3" s="97" t="s">
        <v>63</v>
      </c>
      <c r="T3" s="129" t="s">
        <v>64</v>
      </c>
      <c r="U3" s="99" t="s">
        <v>740</v>
      </c>
      <c r="V3" s="99" t="s">
        <v>741</v>
      </c>
      <c r="W3" s="99" t="s">
        <v>742</v>
      </c>
      <c r="X3" s="97" t="s">
        <v>63</v>
      </c>
      <c r="Y3" s="128" t="s">
        <v>65</v>
      </c>
      <c r="Z3" s="99" t="s">
        <v>740</v>
      </c>
      <c r="AA3" s="99" t="s">
        <v>741</v>
      </c>
      <c r="AB3" s="99" t="s">
        <v>742</v>
      </c>
      <c r="AC3" s="97" t="s">
        <v>63</v>
      </c>
      <c r="AD3" s="98" t="s">
        <v>743</v>
      </c>
      <c r="AE3" s="95" t="s">
        <v>744</v>
      </c>
      <c r="AF3" s="95" t="s">
        <v>745</v>
      </c>
    </row>
    <row r="4" spans="1:32" ht="108">
      <c r="A4" s="100">
        <v>22</v>
      </c>
      <c r="B4" s="29" t="s">
        <v>138</v>
      </c>
      <c r="C4" s="29" t="s">
        <v>139</v>
      </c>
      <c r="D4" s="29" t="s">
        <v>136</v>
      </c>
      <c r="E4" s="111"/>
      <c r="F4" s="109"/>
      <c r="G4" s="109"/>
      <c r="H4" s="112"/>
      <c r="I4" s="110"/>
      <c r="J4" s="111" t="s">
        <v>746</v>
      </c>
      <c r="K4" s="109" t="s">
        <v>39</v>
      </c>
      <c r="L4" s="109" t="s">
        <v>39</v>
      </c>
      <c r="M4" s="109" t="s">
        <v>39</v>
      </c>
      <c r="N4" s="110" t="str">
        <f>IF(ISBLANK(J4),"-",IF(OR(K4="NO",L4="NO",M4="NO"),"NO","SI"))</f>
        <v>SI</v>
      </c>
      <c r="O4" s="111" t="s">
        <v>747</v>
      </c>
      <c r="P4" s="109" t="s">
        <v>39</v>
      </c>
      <c r="Q4" s="109" t="s">
        <v>39</v>
      </c>
      <c r="R4" s="109" t="s">
        <v>39</v>
      </c>
      <c r="S4" s="110" t="str">
        <f t="shared" ref="S4:S10" si="0">IF(ISBLANK(O4),"-",IF(OR(P4="NO",Q4="NO",R4="NO"),"NO","SI"))</f>
        <v>SI</v>
      </c>
      <c r="T4" s="111" t="s">
        <v>748</v>
      </c>
      <c r="U4" s="109" t="s">
        <v>39</v>
      </c>
      <c r="V4" s="109" t="s">
        <v>39</v>
      </c>
      <c r="W4" s="109" t="s">
        <v>39</v>
      </c>
      <c r="X4" s="110" t="str">
        <f t="shared" ref="X4:X10" si="1">IF(ISBLANK(T4),"-",IF(OR(U4="NO",V4="NO",W4="NO"),"NO","SI"))</f>
        <v>SI</v>
      </c>
      <c r="Y4" s="103" t="s">
        <v>749</v>
      </c>
      <c r="Z4" s="109"/>
      <c r="AA4" s="109"/>
      <c r="AB4" s="112"/>
      <c r="AC4" s="110"/>
      <c r="AD4" s="100"/>
      <c r="AE4" s="105"/>
      <c r="AF4" s="105"/>
    </row>
    <row r="5" spans="1:32" ht="48">
      <c r="A5" s="100">
        <v>20</v>
      </c>
      <c r="B5" s="29" t="s">
        <v>142</v>
      </c>
      <c r="C5" s="29" t="s">
        <v>135</v>
      </c>
      <c r="D5" s="29" t="s">
        <v>136</v>
      </c>
      <c r="E5" s="111"/>
      <c r="F5" s="109"/>
      <c r="G5" s="109"/>
      <c r="H5" s="112"/>
      <c r="I5" s="110"/>
      <c r="J5" s="111"/>
      <c r="K5" s="109"/>
      <c r="L5" s="109"/>
      <c r="M5" s="112"/>
      <c r="N5" s="110"/>
      <c r="O5" s="111" t="s">
        <v>750</v>
      </c>
      <c r="P5" s="109" t="s">
        <v>39</v>
      </c>
      <c r="Q5" s="109" t="s">
        <v>39</v>
      </c>
      <c r="R5" s="109" t="s">
        <v>39</v>
      </c>
      <c r="S5" s="110" t="str">
        <f t="shared" si="0"/>
        <v>SI</v>
      </c>
      <c r="T5" s="111" t="s">
        <v>751</v>
      </c>
      <c r="U5" s="109" t="s">
        <v>39</v>
      </c>
      <c r="V5" s="109" t="s">
        <v>39</v>
      </c>
      <c r="W5" s="109" t="s">
        <v>39</v>
      </c>
      <c r="X5" s="110" t="str">
        <f t="shared" si="1"/>
        <v>SI</v>
      </c>
      <c r="Y5" s="103" t="s">
        <v>752</v>
      </c>
      <c r="Z5" s="109"/>
      <c r="AA5" s="109"/>
      <c r="AB5" s="112"/>
      <c r="AC5" s="110"/>
      <c r="AD5" s="100"/>
      <c r="AE5" s="105"/>
      <c r="AF5" s="105"/>
    </row>
    <row r="6" spans="1:32" ht="144">
      <c r="A6" s="100">
        <v>19</v>
      </c>
      <c r="B6" s="29" t="s">
        <v>143</v>
      </c>
      <c r="C6" s="29" t="s">
        <v>135</v>
      </c>
      <c r="D6" s="29" t="s">
        <v>136</v>
      </c>
      <c r="E6" s="111"/>
      <c r="F6" s="109"/>
      <c r="G6" s="109"/>
      <c r="H6" s="112"/>
      <c r="I6" s="110"/>
      <c r="J6" s="111" t="s">
        <v>753</v>
      </c>
      <c r="K6" s="109" t="s">
        <v>39</v>
      </c>
      <c r="L6" s="109" t="s">
        <v>39</v>
      </c>
      <c r="M6" s="109" t="s">
        <v>39</v>
      </c>
      <c r="N6" s="110" t="str">
        <f>IF(ISBLANK(J6),"-",IF(OR(K6="NO",L6="NO",M6="NO"),"NO","SI"))</f>
        <v>SI</v>
      </c>
      <c r="O6" s="111" t="s">
        <v>754</v>
      </c>
      <c r="P6" s="109" t="s">
        <v>39</v>
      </c>
      <c r="Q6" s="109" t="s">
        <v>39</v>
      </c>
      <c r="R6" s="109" t="s">
        <v>39</v>
      </c>
      <c r="S6" s="110" t="str">
        <f t="shared" si="0"/>
        <v>SI</v>
      </c>
      <c r="T6" s="111" t="s">
        <v>755</v>
      </c>
      <c r="U6" s="109" t="s">
        <v>39</v>
      </c>
      <c r="V6" s="109" t="s">
        <v>39</v>
      </c>
      <c r="W6" s="109" t="s">
        <v>39</v>
      </c>
      <c r="X6" s="110" t="str">
        <f t="shared" si="1"/>
        <v>SI</v>
      </c>
      <c r="Y6" s="103" t="s">
        <v>749</v>
      </c>
      <c r="Z6" s="109"/>
      <c r="AA6" s="109"/>
      <c r="AB6" s="112"/>
      <c r="AC6" s="110"/>
      <c r="AD6" s="100"/>
      <c r="AE6" s="105"/>
      <c r="AF6" s="105"/>
    </row>
    <row r="7" spans="1:32" ht="96">
      <c r="A7" s="100">
        <v>23</v>
      </c>
      <c r="B7" s="29" t="s">
        <v>144</v>
      </c>
      <c r="C7" s="29" t="s">
        <v>145</v>
      </c>
      <c r="D7" s="29" t="s">
        <v>136</v>
      </c>
      <c r="E7" s="111"/>
      <c r="F7" s="109"/>
      <c r="G7" s="109"/>
      <c r="H7" s="112"/>
      <c r="I7" s="110"/>
      <c r="J7" s="111"/>
      <c r="K7" s="109"/>
      <c r="L7" s="109"/>
      <c r="M7" s="112"/>
      <c r="N7" s="110"/>
      <c r="O7" s="111"/>
      <c r="P7" s="109" t="s">
        <v>39</v>
      </c>
      <c r="Q7" s="109" t="s">
        <v>39</v>
      </c>
      <c r="R7" s="109" t="s">
        <v>39</v>
      </c>
      <c r="S7" s="110" t="str">
        <f t="shared" si="0"/>
        <v>-</v>
      </c>
      <c r="T7" s="111" t="s">
        <v>756</v>
      </c>
      <c r="U7" s="109" t="s">
        <v>39</v>
      </c>
      <c r="V7" s="109" t="s">
        <v>39</v>
      </c>
      <c r="W7" s="109" t="s">
        <v>39</v>
      </c>
      <c r="X7" s="110" t="str">
        <f t="shared" si="1"/>
        <v>SI</v>
      </c>
      <c r="Y7" s="103" t="s">
        <v>749</v>
      </c>
      <c r="Z7" s="109"/>
      <c r="AA7" s="109"/>
      <c r="AB7" s="112"/>
      <c r="AC7" s="110"/>
      <c r="AD7" s="100"/>
      <c r="AE7" s="105"/>
      <c r="AF7" s="105"/>
    </row>
    <row r="8" spans="1:32" ht="111.75" customHeight="1">
      <c r="A8" s="100">
        <v>18</v>
      </c>
      <c r="B8" s="58" t="s">
        <v>147</v>
      </c>
      <c r="C8" s="58" t="s">
        <v>135</v>
      </c>
      <c r="D8" s="58" t="s">
        <v>136</v>
      </c>
      <c r="E8" s="111"/>
      <c r="F8" s="109"/>
      <c r="G8" s="109"/>
      <c r="H8" s="112"/>
      <c r="I8" s="110"/>
      <c r="J8" s="111"/>
      <c r="K8" s="109"/>
      <c r="L8" s="109"/>
      <c r="M8" s="112"/>
      <c r="N8" s="110"/>
      <c r="O8" s="111" t="s">
        <v>757</v>
      </c>
      <c r="P8" s="109" t="s">
        <v>39</v>
      </c>
      <c r="Q8" s="109" t="s">
        <v>39</v>
      </c>
      <c r="R8" s="109" t="s">
        <v>39</v>
      </c>
      <c r="S8" s="110" t="str">
        <f t="shared" si="0"/>
        <v>SI</v>
      </c>
      <c r="T8" s="119" t="s">
        <v>758</v>
      </c>
      <c r="U8" s="109" t="s">
        <v>39</v>
      </c>
      <c r="V8" s="109" t="s">
        <v>39</v>
      </c>
      <c r="W8" s="109" t="s">
        <v>39</v>
      </c>
      <c r="X8" s="110" t="str">
        <f t="shared" si="1"/>
        <v>SI</v>
      </c>
      <c r="Y8" s="103" t="s">
        <v>749</v>
      </c>
      <c r="Z8" s="109"/>
      <c r="AA8" s="109"/>
      <c r="AB8" s="112"/>
      <c r="AC8" s="110"/>
      <c r="AD8" s="100"/>
      <c r="AE8" s="105"/>
      <c r="AF8" s="105"/>
    </row>
    <row r="9" spans="1:32" ht="156">
      <c r="A9" s="100">
        <v>17</v>
      </c>
      <c r="B9" s="58" t="s">
        <v>759</v>
      </c>
      <c r="C9" s="58" t="s">
        <v>135</v>
      </c>
      <c r="D9" s="58" t="s">
        <v>136</v>
      </c>
      <c r="E9" s="111"/>
      <c r="F9" s="109" t="s">
        <v>39</v>
      </c>
      <c r="G9" s="109" t="s">
        <v>39</v>
      </c>
      <c r="H9" s="109" t="s">
        <v>39</v>
      </c>
      <c r="I9" s="110" t="str">
        <f>IF(ISBLANK(E9),"-",IF(OR(F9="NO",G9="NO",H9="NO"),"NO","SI"))</f>
        <v>-</v>
      </c>
      <c r="J9" s="111" t="s">
        <v>760</v>
      </c>
      <c r="K9" s="109" t="s">
        <v>39</v>
      </c>
      <c r="L9" s="109" t="s">
        <v>39</v>
      </c>
      <c r="M9" s="109" t="s">
        <v>39</v>
      </c>
      <c r="N9" s="110" t="str">
        <f>IF(ISBLANK(J9),"-",IF(OR(K9="NO",L9="NO",M9="NO"),"NO","SI"))</f>
        <v>SI</v>
      </c>
      <c r="O9" s="111" t="s">
        <v>761</v>
      </c>
      <c r="P9" s="109" t="s">
        <v>39</v>
      </c>
      <c r="Q9" s="109" t="s">
        <v>39</v>
      </c>
      <c r="R9" s="109" t="s">
        <v>39</v>
      </c>
      <c r="S9" s="110" t="str">
        <f t="shared" si="0"/>
        <v>SI</v>
      </c>
      <c r="T9" s="119" t="s">
        <v>758</v>
      </c>
      <c r="U9" s="109" t="s">
        <v>39</v>
      </c>
      <c r="V9" s="109" t="s">
        <v>39</v>
      </c>
      <c r="W9" s="109" t="s">
        <v>39</v>
      </c>
      <c r="X9" s="110" t="str">
        <f t="shared" si="1"/>
        <v>SI</v>
      </c>
      <c r="Y9" s="103" t="s">
        <v>762</v>
      </c>
      <c r="Z9" s="109"/>
      <c r="AA9" s="109"/>
      <c r="AB9" s="112"/>
      <c r="AC9" s="110"/>
      <c r="AD9" s="100"/>
      <c r="AE9" s="105"/>
      <c r="AF9" s="105"/>
    </row>
    <row r="10" spans="1:32" ht="60">
      <c r="A10" s="100">
        <v>21</v>
      </c>
      <c r="B10" s="29" t="s">
        <v>151</v>
      </c>
      <c r="C10" s="29" t="s">
        <v>135</v>
      </c>
      <c r="D10" s="29" t="s">
        <v>136</v>
      </c>
      <c r="E10" s="111"/>
      <c r="F10" s="109"/>
      <c r="G10" s="109"/>
      <c r="H10" s="112"/>
      <c r="I10" s="110"/>
      <c r="J10" s="111"/>
      <c r="K10" s="109"/>
      <c r="L10" s="109"/>
      <c r="M10" s="112"/>
      <c r="N10" s="110"/>
      <c r="O10" s="111" t="s">
        <v>763</v>
      </c>
      <c r="P10" s="109" t="s">
        <v>39</v>
      </c>
      <c r="Q10" s="109" t="s">
        <v>39</v>
      </c>
      <c r="R10" s="109" t="s">
        <v>39</v>
      </c>
      <c r="S10" s="110" t="str">
        <f t="shared" si="0"/>
        <v>SI</v>
      </c>
      <c r="T10" s="111" t="s">
        <v>764</v>
      </c>
      <c r="U10" s="109" t="s">
        <v>39</v>
      </c>
      <c r="V10" s="109" t="s">
        <v>39</v>
      </c>
      <c r="W10" s="109" t="s">
        <v>39</v>
      </c>
      <c r="X10" s="110" t="str">
        <f t="shared" si="1"/>
        <v>SI</v>
      </c>
      <c r="Y10" s="103" t="s">
        <v>749</v>
      </c>
      <c r="Z10" s="109"/>
      <c r="AA10" s="109"/>
      <c r="AB10" s="112"/>
      <c r="AC10" s="110"/>
      <c r="AD10" s="100"/>
      <c r="AE10" s="105"/>
      <c r="AF10" s="105"/>
    </row>
    <row r="11" spans="1:32" ht="84">
      <c r="A11" s="100">
        <v>38</v>
      </c>
      <c r="B11" s="29" t="s">
        <v>158</v>
      </c>
      <c r="C11" s="29" t="s">
        <v>153</v>
      </c>
      <c r="D11" s="29" t="s">
        <v>159</v>
      </c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18" t="s">
        <v>765</v>
      </c>
      <c r="P11" s="105"/>
      <c r="Q11" s="105"/>
      <c r="R11" s="105"/>
      <c r="S11" s="105"/>
      <c r="T11" s="118" t="s">
        <v>766</v>
      </c>
      <c r="U11" s="101"/>
      <c r="V11" s="101"/>
      <c r="W11" s="101"/>
      <c r="X11" s="102"/>
      <c r="Y11" s="103" t="s">
        <v>749</v>
      </c>
      <c r="Z11" s="101"/>
      <c r="AA11" s="101"/>
      <c r="AB11" s="104"/>
      <c r="AC11" s="102"/>
      <c r="AD11" s="100"/>
      <c r="AE11" s="105"/>
      <c r="AF11" s="105"/>
    </row>
    <row r="12" spans="1:32" ht="84">
      <c r="A12" s="100">
        <v>34</v>
      </c>
      <c r="B12" s="29" t="s">
        <v>163</v>
      </c>
      <c r="C12" s="29" t="s">
        <v>164</v>
      </c>
      <c r="D12" s="29" t="s">
        <v>165</v>
      </c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18"/>
      <c r="P12" s="105"/>
      <c r="Q12" s="105"/>
      <c r="R12" s="105"/>
      <c r="S12" s="105"/>
      <c r="T12" s="118" t="s">
        <v>767</v>
      </c>
      <c r="U12" s="109"/>
      <c r="V12" s="109"/>
      <c r="W12" s="109"/>
      <c r="X12" s="110"/>
      <c r="Y12" s="103" t="s">
        <v>749</v>
      </c>
      <c r="Z12" s="109"/>
      <c r="AA12" s="109"/>
      <c r="AB12" s="112"/>
      <c r="AC12" s="110"/>
      <c r="AD12" s="100"/>
      <c r="AE12" s="105"/>
      <c r="AF12" s="105"/>
    </row>
    <row r="13" spans="1:32" ht="84">
      <c r="A13" s="100">
        <v>36</v>
      </c>
      <c r="B13" s="29" t="s">
        <v>168</v>
      </c>
      <c r="C13" s="29" t="s">
        <v>153</v>
      </c>
      <c r="D13" s="29" t="s">
        <v>154</v>
      </c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18" t="s">
        <v>768</v>
      </c>
      <c r="P13" s="105"/>
      <c r="Q13" s="105"/>
      <c r="R13" s="105"/>
      <c r="S13" s="105"/>
      <c r="T13" s="118" t="s">
        <v>769</v>
      </c>
      <c r="U13" s="109"/>
      <c r="V13" s="109"/>
      <c r="W13" s="109"/>
      <c r="X13" s="110"/>
      <c r="Y13" s="103" t="s">
        <v>749</v>
      </c>
      <c r="Z13" s="109"/>
      <c r="AA13" s="109"/>
      <c r="AB13" s="112"/>
      <c r="AC13" s="110"/>
      <c r="AD13" s="100"/>
      <c r="AE13" s="105"/>
      <c r="AF13" s="105"/>
    </row>
    <row r="14" spans="1:32" ht="73.5">
      <c r="A14" s="100">
        <v>37</v>
      </c>
      <c r="B14" s="29" t="s">
        <v>169</v>
      </c>
      <c r="C14" s="29" t="s">
        <v>153</v>
      </c>
      <c r="D14" s="29" t="s">
        <v>154</v>
      </c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18" t="s">
        <v>770</v>
      </c>
      <c r="P14" s="105"/>
      <c r="Q14" s="105"/>
      <c r="R14" s="105"/>
      <c r="S14" s="105"/>
      <c r="T14" s="118" t="s">
        <v>766</v>
      </c>
      <c r="U14" s="109"/>
      <c r="V14" s="109"/>
      <c r="W14" s="109"/>
      <c r="X14" s="110"/>
      <c r="Y14" s="103" t="s">
        <v>749</v>
      </c>
      <c r="Z14" s="109"/>
      <c r="AA14" s="109"/>
      <c r="AB14" s="112"/>
      <c r="AC14" s="110"/>
      <c r="AD14" s="100"/>
      <c r="AE14" s="105"/>
      <c r="AF14" s="105"/>
    </row>
    <row r="15" spans="1:32" ht="73.5">
      <c r="A15" s="100">
        <v>24</v>
      </c>
      <c r="B15" s="29" t="s">
        <v>172</v>
      </c>
      <c r="C15" s="29" t="s">
        <v>173</v>
      </c>
      <c r="D15" s="29" t="s">
        <v>174</v>
      </c>
      <c r="E15" s="111"/>
      <c r="F15" s="109"/>
      <c r="G15" s="109"/>
      <c r="H15" s="112"/>
      <c r="I15" s="110"/>
      <c r="J15" s="111"/>
      <c r="K15" s="109"/>
      <c r="L15" s="109"/>
      <c r="M15" s="112"/>
      <c r="N15" s="110"/>
      <c r="O15" s="111" t="s">
        <v>771</v>
      </c>
      <c r="P15" s="109" t="s">
        <v>39</v>
      </c>
      <c r="Q15" s="109" t="s">
        <v>39</v>
      </c>
      <c r="R15" s="109" t="s">
        <v>39</v>
      </c>
      <c r="S15" s="110" t="str">
        <f>IF(ISBLANK(O15),"-",IF(OR(P15="NO",Q15="NO",R15="NO"),"NO","SI"))</f>
        <v>SI</v>
      </c>
      <c r="T15" s="111" t="s">
        <v>772</v>
      </c>
      <c r="U15" s="109" t="s">
        <v>39</v>
      </c>
      <c r="V15" s="109" t="s">
        <v>39</v>
      </c>
      <c r="W15" s="109" t="s">
        <v>39</v>
      </c>
      <c r="X15" s="110" t="str">
        <f>IF(ISBLANK(T15),"-",IF(OR(U15="NO",V15="NO",W15="NO"),"NO","SI"))</f>
        <v>SI</v>
      </c>
      <c r="Y15" s="103" t="s">
        <v>749</v>
      </c>
      <c r="Z15" s="109"/>
      <c r="AA15" s="109"/>
      <c r="AB15" s="112"/>
      <c r="AC15" s="110"/>
      <c r="AD15" s="100"/>
      <c r="AE15" s="105"/>
      <c r="AF15" s="105"/>
    </row>
    <row r="16" spans="1:32" ht="180">
      <c r="A16" s="100">
        <v>28</v>
      </c>
      <c r="B16" s="29" t="s">
        <v>181</v>
      </c>
      <c r="C16" s="29" t="s">
        <v>182</v>
      </c>
      <c r="D16" s="29" t="s">
        <v>183</v>
      </c>
      <c r="E16" s="111" t="s">
        <v>773</v>
      </c>
      <c r="F16" s="105"/>
      <c r="G16" s="105"/>
      <c r="H16" s="105"/>
      <c r="I16" s="105"/>
      <c r="J16" s="111" t="s">
        <v>774</v>
      </c>
      <c r="K16" s="105"/>
      <c r="L16" s="105"/>
      <c r="M16" s="105"/>
      <c r="N16" s="105"/>
      <c r="O16" s="111" t="s">
        <v>775</v>
      </c>
      <c r="P16" s="105"/>
      <c r="Q16" s="105"/>
      <c r="R16" s="105"/>
      <c r="S16" s="105"/>
      <c r="T16" s="111" t="s">
        <v>776</v>
      </c>
      <c r="U16" s="109"/>
      <c r="V16" s="109"/>
      <c r="W16" s="109"/>
      <c r="X16" s="110"/>
      <c r="Y16" s="103" t="s">
        <v>749</v>
      </c>
      <c r="Z16" s="109"/>
      <c r="AA16" s="109"/>
      <c r="AB16" s="112"/>
      <c r="AC16" s="110" t="str">
        <f>IF(ISBLANK(Y16),"-",IF(OR(Z16="NO",AA16="NO",AB16="NO"),"NO","SI"))</f>
        <v>SI</v>
      </c>
      <c r="AD16" s="100" t="s">
        <v>777</v>
      </c>
      <c r="AE16" s="105"/>
      <c r="AF16" s="105"/>
    </row>
    <row r="17" spans="1:32" ht="132">
      <c r="A17" s="100">
        <v>35</v>
      </c>
      <c r="B17" s="29" t="s">
        <v>184</v>
      </c>
      <c r="C17" s="29" t="s">
        <v>153</v>
      </c>
      <c r="D17" s="29" t="s">
        <v>154</v>
      </c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18" t="s">
        <v>778</v>
      </c>
      <c r="P17" s="105"/>
      <c r="Q17" s="105"/>
      <c r="R17" s="105"/>
      <c r="S17" s="105"/>
      <c r="T17" s="118" t="s">
        <v>779</v>
      </c>
      <c r="U17" s="109"/>
      <c r="V17" s="109"/>
      <c r="W17" s="109"/>
      <c r="X17" s="110"/>
      <c r="Y17" s="103" t="s">
        <v>749</v>
      </c>
      <c r="Z17" s="109"/>
      <c r="AA17" s="109"/>
      <c r="AB17" s="112"/>
      <c r="AC17" s="110"/>
      <c r="AD17" s="100"/>
      <c r="AE17" s="105"/>
      <c r="AF17" s="105"/>
    </row>
    <row r="18" spans="1:32" ht="134.25" customHeight="1">
      <c r="A18" s="100">
        <v>25</v>
      </c>
      <c r="B18" s="29" t="s">
        <v>186</v>
      </c>
      <c r="C18" s="29" t="s">
        <v>173</v>
      </c>
      <c r="D18" s="29" t="s">
        <v>174</v>
      </c>
      <c r="E18" s="111"/>
      <c r="F18" s="109"/>
      <c r="G18" s="109"/>
      <c r="H18" s="112"/>
      <c r="I18" s="110"/>
      <c r="J18" s="111"/>
      <c r="K18" s="109"/>
      <c r="L18" s="109"/>
      <c r="M18" s="112"/>
      <c r="N18" s="110"/>
      <c r="O18" s="111" t="s">
        <v>780</v>
      </c>
      <c r="P18" s="109" t="s">
        <v>39</v>
      </c>
      <c r="Q18" s="109" t="s">
        <v>39</v>
      </c>
      <c r="R18" s="109" t="s">
        <v>39</v>
      </c>
      <c r="S18" s="110" t="str">
        <f>IF(ISBLANK(O18),"-",IF(OR(P18="NO",Q18="NO",R18="NO"),"NO","SI"))</f>
        <v>SI</v>
      </c>
      <c r="T18" s="111" t="s">
        <v>781</v>
      </c>
      <c r="U18" s="109" t="s">
        <v>39</v>
      </c>
      <c r="V18" s="109" t="s">
        <v>39</v>
      </c>
      <c r="W18" s="109" t="s">
        <v>39</v>
      </c>
      <c r="X18" s="110" t="str">
        <f>IF(ISBLANK(T18),"-",IF(OR(U18="NO",V18="NO",W18="NO"),"NO","SI"))</f>
        <v>SI</v>
      </c>
      <c r="Y18" s="103" t="s">
        <v>749</v>
      </c>
      <c r="Z18" s="109"/>
      <c r="AA18" s="109"/>
      <c r="AB18" s="112"/>
      <c r="AC18" s="110"/>
      <c r="AD18" s="100"/>
      <c r="AE18" s="105"/>
      <c r="AF18" s="105"/>
    </row>
    <row r="19" spans="1:32" ht="84">
      <c r="A19" s="100">
        <v>27</v>
      </c>
      <c r="B19" s="29" t="s">
        <v>190</v>
      </c>
      <c r="C19" s="29" t="s">
        <v>173</v>
      </c>
      <c r="D19" s="29" t="s">
        <v>174</v>
      </c>
      <c r="E19" s="111" t="s">
        <v>782</v>
      </c>
      <c r="F19" s="105"/>
      <c r="G19" s="105"/>
      <c r="H19" s="105"/>
      <c r="I19" s="105"/>
      <c r="J19" s="105"/>
      <c r="K19" s="105"/>
      <c r="L19" s="105"/>
      <c r="M19" s="105"/>
      <c r="N19" s="105"/>
      <c r="O19" s="115" t="s">
        <v>783</v>
      </c>
      <c r="P19" s="105"/>
      <c r="Q19" s="105"/>
      <c r="R19" s="105"/>
      <c r="S19" s="105"/>
      <c r="T19" s="111" t="s">
        <v>784</v>
      </c>
      <c r="U19" s="109"/>
      <c r="V19" s="109"/>
      <c r="W19" s="109"/>
      <c r="X19" s="110"/>
      <c r="Y19" s="103" t="s">
        <v>749</v>
      </c>
      <c r="Z19" s="109"/>
      <c r="AA19" s="109"/>
      <c r="AB19" s="112"/>
      <c r="AC19" s="110"/>
      <c r="AD19" s="100"/>
      <c r="AE19" s="105"/>
      <c r="AF19" s="105"/>
    </row>
    <row r="20" spans="1:32" ht="132">
      <c r="A20" s="100">
        <v>26</v>
      </c>
      <c r="B20" s="29" t="s">
        <v>191</v>
      </c>
      <c r="C20" s="29" t="s">
        <v>173</v>
      </c>
      <c r="D20" s="29" t="s">
        <v>174</v>
      </c>
      <c r="E20" s="111"/>
      <c r="F20" s="109"/>
      <c r="G20" s="109"/>
      <c r="H20" s="112"/>
      <c r="I20" s="110"/>
      <c r="J20" s="111" t="s">
        <v>785</v>
      </c>
      <c r="K20" s="109" t="s">
        <v>39</v>
      </c>
      <c r="L20" s="109" t="s">
        <v>39</v>
      </c>
      <c r="M20" s="109" t="s">
        <v>39</v>
      </c>
      <c r="N20" s="110" t="str">
        <f>IF(ISBLANK(J20),"-",IF(OR(K20="NO",L20="NO",M20="NO"),"NO","SI"))</f>
        <v>SI</v>
      </c>
      <c r="O20" s="111"/>
      <c r="P20" s="109"/>
      <c r="Q20" s="109"/>
      <c r="R20" s="112"/>
      <c r="S20" s="110"/>
      <c r="T20" s="111" t="s">
        <v>786</v>
      </c>
      <c r="U20" s="109" t="s">
        <v>39</v>
      </c>
      <c r="V20" s="109" t="s">
        <v>39</v>
      </c>
      <c r="W20" s="109" t="s">
        <v>39</v>
      </c>
      <c r="X20" s="110" t="str">
        <f>IF(ISBLANK(T20),"-",IF(OR(U20="NO",V20="NO",W20="NO"),"NO","SI"))</f>
        <v>SI</v>
      </c>
      <c r="Y20" s="103" t="s">
        <v>749</v>
      </c>
      <c r="Z20" s="109"/>
      <c r="AA20" s="109"/>
      <c r="AB20" s="112"/>
      <c r="AC20" s="110"/>
      <c r="AD20" s="100"/>
      <c r="AE20" s="105"/>
      <c r="AF20" s="105"/>
    </row>
    <row r="21" spans="1:32" ht="132">
      <c r="A21" s="100">
        <v>31</v>
      </c>
      <c r="B21" s="29" t="s">
        <v>194</v>
      </c>
      <c r="C21" s="29" t="s">
        <v>195</v>
      </c>
      <c r="D21" s="29" t="s">
        <v>196</v>
      </c>
      <c r="E21" s="115" t="s">
        <v>787</v>
      </c>
      <c r="F21" s="105"/>
      <c r="G21" s="105"/>
      <c r="H21" s="105"/>
      <c r="I21" s="105"/>
      <c r="J21" s="105"/>
      <c r="K21" s="105"/>
      <c r="L21" s="105"/>
      <c r="M21" s="105"/>
      <c r="N21" s="105"/>
      <c r="O21" s="115" t="s">
        <v>788</v>
      </c>
      <c r="P21" s="105"/>
      <c r="Q21" s="105"/>
      <c r="R21" s="105"/>
      <c r="S21" s="105"/>
      <c r="T21" s="115" t="s">
        <v>789</v>
      </c>
      <c r="U21" s="109"/>
      <c r="V21" s="109"/>
      <c r="W21" s="109"/>
      <c r="X21" s="110"/>
      <c r="Y21" s="103" t="s">
        <v>749</v>
      </c>
      <c r="Z21" s="109"/>
      <c r="AA21" s="109"/>
      <c r="AB21" s="112"/>
      <c r="AC21" s="110"/>
      <c r="AD21" s="100"/>
      <c r="AE21" s="105"/>
      <c r="AF21" s="105"/>
    </row>
    <row r="22" spans="1:32" ht="144">
      <c r="A22" s="100">
        <v>32</v>
      </c>
      <c r="B22" s="29" t="s">
        <v>201</v>
      </c>
      <c r="C22" s="29" t="s">
        <v>195</v>
      </c>
      <c r="D22" s="29" t="s">
        <v>202</v>
      </c>
      <c r="E22" s="115"/>
      <c r="F22" s="105"/>
      <c r="G22" s="105"/>
      <c r="H22" s="105"/>
      <c r="I22" s="105"/>
      <c r="J22" s="105"/>
      <c r="K22" s="105"/>
      <c r="L22" s="105"/>
      <c r="M22" s="105"/>
      <c r="N22" s="105"/>
      <c r="O22" s="115" t="s">
        <v>790</v>
      </c>
      <c r="P22" s="105"/>
      <c r="Q22" s="105"/>
      <c r="R22" s="105"/>
      <c r="S22" s="105"/>
      <c r="T22" s="115" t="s">
        <v>791</v>
      </c>
      <c r="U22" s="109"/>
      <c r="V22" s="109"/>
      <c r="W22" s="109"/>
      <c r="X22" s="110"/>
      <c r="Y22" s="103" t="s">
        <v>749</v>
      </c>
      <c r="Z22" s="109"/>
      <c r="AA22" s="109"/>
      <c r="AB22" s="112"/>
      <c r="AC22" s="110"/>
      <c r="AD22" s="100"/>
      <c r="AE22" s="105"/>
      <c r="AF22" s="105"/>
    </row>
    <row r="23" spans="1:32" ht="120">
      <c r="A23" s="100">
        <v>29</v>
      </c>
      <c r="B23" s="29" t="s">
        <v>203</v>
      </c>
      <c r="C23" s="29" t="s">
        <v>195</v>
      </c>
      <c r="D23" s="29" t="s">
        <v>196</v>
      </c>
      <c r="E23" s="115" t="s">
        <v>792</v>
      </c>
      <c r="F23" s="105"/>
      <c r="G23" s="105"/>
      <c r="H23" s="105"/>
      <c r="I23" s="105"/>
      <c r="J23" s="105"/>
      <c r="K23" s="105"/>
      <c r="L23" s="105"/>
      <c r="M23" s="105"/>
      <c r="N23" s="105"/>
      <c r="O23" s="115" t="s">
        <v>788</v>
      </c>
      <c r="P23" s="105"/>
      <c r="Q23" s="105"/>
      <c r="R23" s="105"/>
      <c r="S23" s="105"/>
      <c r="T23" s="115" t="s">
        <v>793</v>
      </c>
      <c r="U23" s="109"/>
      <c r="V23" s="109"/>
      <c r="W23" s="109"/>
      <c r="X23" s="110"/>
      <c r="Y23" s="103" t="s">
        <v>749</v>
      </c>
      <c r="Z23" s="109"/>
      <c r="AA23" s="109"/>
      <c r="AB23" s="112"/>
      <c r="AC23" s="110"/>
      <c r="AD23" s="100"/>
      <c r="AE23" s="105"/>
      <c r="AF23" s="105"/>
    </row>
    <row r="24" spans="1:32" ht="120">
      <c r="A24" s="100">
        <v>39</v>
      </c>
      <c r="B24" s="58" t="s">
        <v>794</v>
      </c>
      <c r="C24" s="29" t="s">
        <v>195</v>
      </c>
      <c r="D24" s="29" t="s">
        <v>196</v>
      </c>
      <c r="E24" s="115" t="s">
        <v>792</v>
      </c>
      <c r="F24" s="105"/>
      <c r="G24" s="105"/>
      <c r="H24" s="105"/>
      <c r="I24" s="105"/>
      <c r="J24" s="105"/>
      <c r="K24" s="105"/>
      <c r="L24" s="105"/>
      <c r="M24" s="105"/>
      <c r="N24" s="105"/>
      <c r="O24" s="115" t="s">
        <v>788</v>
      </c>
      <c r="P24" s="105"/>
      <c r="Q24" s="105"/>
      <c r="R24" s="105"/>
      <c r="S24" s="105"/>
      <c r="T24" s="115" t="s">
        <v>793</v>
      </c>
      <c r="U24" s="109"/>
      <c r="V24" s="109"/>
      <c r="W24" s="109"/>
      <c r="X24" s="110"/>
      <c r="Y24" s="103" t="s">
        <v>749</v>
      </c>
      <c r="Z24" s="109"/>
      <c r="AA24" s="109"/>
      <c r="AB24" s="112"/>
      <c r="AC24" s="110"/>
      <c r="AD24" s="100"/>
      <c r="AE24" s="105"/>
      <c r="AF24" s="105"/>
    </row>
    <row r="25" spans="1:32" ht="144">
      <c r="A25" s="100">
        <v>30</v>
      </c>
      <c r="B25" s="29" t="s">
        <v>211</v>
      </c>
      <c r="C25" s="29" t="s">
        <v>195</v>
      </c>
      <c r="D25" s="29" t="s">
        <v>196</v>
      </c>
      <c r="E25" s="115" t="s">
        <v>792</v>
      </c>
      <c r="F25" s="105"/>
      <c r="G25" s="105"/>
      <c r="H25" s="105"/>
      <c r="I25" s="105"/>
      <c r="J25" s="105"/>
      <c r="K25" s="105"/>
      <c r="L25" s="105"/>
      <c r="M25" s="105"/>
      <c r="N25" s="105"/>
      <c r="O25" s="115" t="s">
        <v>788</v>
      </c>
      <c r="P25" s="105"/>
      <c r="Q25" s="105"/>
      <c r="R25" s="105"/>
      <c r="S25" s="105"/>
      <c r="T25" s="115" t="s">
        <v>795</v>
      </c>
      <c r="U25" s="109"/>
      <c r="V25" s="109"/>
      <c r="W25" s="109"/>
      <c r="X25" s="110"/>
      <c r="Y25" s="103" t="s">
        <v>749</v>
      </c>
      <c r="Z25" s="109"/>
      <c r="AA25" s="109"/>
      <c r="AB25" s="112"/>
      <c r="AC25" s="110"/>
      <c r="AD25" s="100"/>
      <c r="AE25" s="105"/>
      <c r="AF25" s="105"/>
    </row>
    <row r="26" spans="1:32" ht="208">
      <c r="A26" s="100">
        <v>33</v>
      </c>
      <c r="B26" s="29" t="s">
        <v>225</v>
      </c>
      <c r="C26" s="29" t="s">
        <v>226</v>
      </c>
      <c r="D26" s="29" t="s">
        <v>227</v>
      </c>
      <c r="E26" s="114"/>
      <c r="F26" s="114"/>
      <c r="G26" s="114"/>
      <c r="H26" s="114"/>
      <c r="I26" s="114"/>
      <c r="J26" s="116"/>
      <c r="K26" s="105"/>
      <c r="L26" s="105"/>
      <c r="M26" s="105"/>
      <c r="N26" s="105"/>
      <c r="O26" s="115" t="s">
        <v>796</v>
      </c>
      <c r="P26" s="105"/>
      <c r="Q26" s="105"/>
      <c r="R26" s="105"/>
      <c r="S26" s="105"/>
      <c r="T26" s="117" t="s">
        <v>797</v>
      </c>
      <c r="U26" s="109"/>
      <c r="V26" s="109"/>
      <c r="W26" s="109"/>
      <c r="X26" s="110"/>
      <c r="Y26" s="103" t="s">
        <v>798</v>
      </c>
      <c r="Z26" s="109"/>
      <c r="AA26" s="109"/>
      <c r="AB26" s="112"/>
      <c r="AC26" s="110"/>
      <c r="AD26" s="100"/>
      <c r="AE26" s="105"/>
      <c r="AF26" s="105"/>
    </row>
    <row r="27" spans="1:32" ht="105">
      <c r="A27" s="100">
        <v>9</v>
      </c>
      <c r="B27" s="29" t="s">
        <v>231</v>
      </c>
      <c r="C27" s="29" t="s">
        <v>232</v>
      </c>
      <c r="D27" s="29" t="s">
        <v>233</v>
      </c>
      <c r="E27" s="114"/>
      <c r="F27" s="105"/>
      <c r="G27" s="105"/>
      <c r="H27" s="105"/>
      <c r="I27" s="105"/>
      <c r="J27" s="111"/>
      <c r="K27" s="105"/>
      <c r="L27" s="105"/>
      <c r="M27" s="105"/>
      <c r="N27" s="105"/>
      <c r="O27" s="111" t="s">
        <v>799</v>
      </c>
      <c r="P27" s="105"/>
      <c r="Q27" s="105"/>
      <c r="R27" s="105"/>
      <c r="S27" s="105"/>
      <c r="T27" s="111" t="s">
        <v>800</v>
      </c>
      <c r="U27" s="101"/>
      <c r="V27" s="101"/>
      <c r="W27" s="101"/>
      <c r="X27" s="102"/>
      <c r="Y27" s="103" t="s">
        <v>749</v>
      </c>
      <c r="Z27" s="101"/>
      <c r="AA27" s="101"/>
      <c r="AB27" s="104"/>
      <c r="AC27" s="102"/>
      <c r="AD27" s="100"/>
      <c r="AE27" s="105"/>
      <c r="AF27" s="105"/>
    </row>
    <row r="28" spans="1:32" ht="105">
      <c r="A28" s="100">
        <v>10</v>
      </c>
      <c r="B28" s="29" t="s">
        <v>234</v>
      </c>
      <c r="C28" s="29" t="s">
        <v>232</v>
      </c>
      <c r="D28" s="29" t="s">
        <v>233</v>
      </c>
      <c r="E28" s="114"/>
      <c r="F28" s="105"/>
      <c r="G28" s="105"/>
      <c r="H28" s="105"/>
      <c r="I28" s="105"/>
      <c r="J28" s="111"/>
      <c r="K28" s="105"/>
      <c r="L28" s="105"/>
      <c r="M28" s="105"/>
      <c r="N28" s="105"/>
      <c r="O28" s="111" t="s">
        <v>801</v>
      </c>
      <c r="P28" s="105"/>
      <c r="Q28" s="105"/>
      <c r="R28" s="105"/>
      <c r="S28" s="105"/>
      <c r="T28" s="111" t="s">
        <v>802</v>
      </c>
      <c r="U28" s="106"/>
      <c r="V28" s="106"/>
      <c r="W28" s="106"/>
      <c r="X28" s="107"/>
      <c r="Y28" s="103" t="s">
        <v>749</v>
      </c>
      <c r="Z28" s="101"/>
      <c r="AA28" s="101"/>
      <c r="AB28" s="104"/>
      <c r="AC28" s="102"/>
      <c r="AD28" s="100"/>
      <c r="AE28" s="105"/>
      <c r="AF28" s="105"/>
    </row>
    <row r="29" spans="1:32" ht="144">
      <c r="A29" s="100">
        <v>8</v>
      </c>
      <c r="B29" s="29" t="s">
        <v>235</v>
      </c>
      <c r="C29" s="29" t="s">
        <v>232</v>
      </c>
      <c r="D29" s="29" t="s">
        <v>233</v>
      </c>
      <c r="E29" s="114"/>
      <c r="F29" s="105"/>
      <c r="G29" s="105"/>
      <c r="H29" s="105"/>
      <c r="I29" s="105"/>
      <c r="J29" s="111"/>
      <c r="K29" s="105"/>
      <c r="L29" s="105"/>
      <c r="M29" s="105"/>
      <c r="N29" s="105"/>
      <c r="O29" s="111" t="s">
        <v>803</v>
      </c>
      <c r="P29" s="105"/>
      <c r="Q29" s="105"/>
      <c r="R29" s="105"/>
      <c r="S29" s="105"/>
      <c r="T29" s="111" t="s">
        <v>804</v>
      </c>
      <c r="U29" s="101"/>
      <c r="V29" s="101"/>
      <c r="W29" s="101"/>
      <c r="X29" s="102"/>
      <c r="Y29" s="103" t="s">
        <v>749</v>
      </c>
      <c r="Z29" s="101"/>
      <c r="AA29" s="101"/>
      <c r="AB29" s="104"/>
      <c r="AC29" s="102"/>
      <c r="AD29" s="100"/>
      <c r="AE29" s="105"/>
      <c r="AF29" s="105"/>
    </row>
    <row r="30" spans="1:32" ht="105">
      <c r="A30" s="100">
        <v>11</v>
      </c>
      <c r="B30" s="29" t="s">
        <v>239</v>
      </c>
      <c r="C30" s="29" t="s">
        <v>232</v>
      </c>
      <c r="D30" s="29" t="s">
        <v>233</v>
      </c>
      <c r="E30" s="114"/>
      <c r="F30" s="105"/>
      <c r="G30" s="105"/>
      <c r="H30" s="105"/>
      <c r="I30" s="105"/>
      <c r="J30" s="111"/>
      <c r="K30" s="105"/>
      <c r="L30" s="105"/>
      <c r="M30" s="105"/>
      <c r="N30" s="105"/>
      <c r="O30" s="111"/>
      <c r="P30" s="105"/>
      <c r="Q30" s="105"/>
      <c r="R30" s="105"/>
      <c r="S30" s="105"/>
      <c r="T30" s="111"/>
      <c r="U30" s="101"/>
      <c r="V30" s="101"/>
      <c r="W30" s="101"/>
      <c r="X30" s="102"/>
      <c r="Y30" s="103"/>
      <c r="Z30" s="101"/>
      <c r="AA30" s="101"/>
      <c r="AB30" s="104"/>
      <c r="AC30" s="102"/>
      <c r="AD30" s="100"/>
      <c r="AE30" s="105"/>
      <c r="AF30" s="105"/>
    </row>
    <row r="31" spans="1:32" ht="156">
      <c r="A31" s="100">
        <v>2</v>
      </c>
      <c r="B31" s="29" t="s">
        <v>241</v>
      </c>
      <c r="C31" s="29" t="s">
        <v>232</v>
      </c>
      <c r="D31" s="29" t="s">
        <v>233</v>
      </c>
      <c r="E31" s="114"/>
      <c r="F31" s="105"/>
      <c r="G31" s="105"/>
      <c r="H31" s="105"/>
      <c r="I31" s="105"/>
      <c r="J31" s="111"/>
      <c r="K31" s="105"/>
      <c r="L31" s="105"/>
      <c r="M31" s="105"/>
      <c r="N31" s="105"/>
      <c r="O31" s="111" t="s">
        <v>805</v>
      </c>
      <c r="P31" s="105"/>
      <c r="Q31" s="105"/>
      <c r="R31" s="105"/>
      <c r="S31" s="105"/>
      <c r="T31" s="111" t="s">
        <v>806</v>
      </c>
      <c r="U31" s="101"/>
      <c r="V31" s="101"/>
      <c r="W31" s="101"/>
      <c r="X31" s="102"/>
      <c r="Y31" s="103" t="s">
        <v>807</v>
      </c>
      <c r="Z31" s="101"/>
      <c r="AA31" s="101"/>
      <c r="AB31" s="101"/>
      <c r="AC31" s="102"/>
      <c r="AD31" s="100" t="s">
        <v>777</v>
      </c>
      <c r="AE31" s="105"/>
      <c r="AF31" s="105"/>
    </row>
    <row r="32" spans="1:32" ht="144">
      <c r="A32" s="100">
        <v>5</v>
      </c>
      <c r="B32" s="29" t="s">
        <v>242</v>
      </c>
      <c r="C32" s="29" t="s">
        <v>232</v>
      </c>
      <c r="D32" s="29" t="s">
        <v>233</v>
      </c>
      <c r="E32" s="114"/>
      <c r="F32" s="105"/>
      <c r="G32" s="105"/>
      <c r="H32" s="105"/>
      <c r="I32" s="105"/>
      <c r="J32" s="111"/>
      <c r="K32" s="105"/>
      <c r="L32" s="105"/>
      <c r="M32" s="105"/>
      <c r="N32" s="105"/>
      <c r="O32" s="111" t="s">
        <v>808</v>
      </c>
      <c r="P32" s="105"/>
      <c r="Q32" s="105"/>
      <c r="R32" s="105"/>
      <c r="S32" s="105"/>
      <c r="T32" s="111" t="s">
        <v>809</v>
      </c>
      <c r="U32" s="101"/>
      <c r="V32" s="101"/>
      <c r="W32" s="101"/>
      <c r="X32" s="102"/>
      <c r="Y32" s="103" t="s">
        <v>810</v>
      </c>
      <c r="Z32" s="101"/>
      <c r="AA32" s="101"/>
      <c r="AB32" s="104"/>
      <c r="AC32" s="102"/>
      <c r="AD32" s="100"/>
      <c r="AE32" s="105"/>
      <c r="AF32" s="105"/>
    </row>
    <row r="33" spans="1:32" ht="144">
      <c r="A33" s="100">
        <v>1</v>
      </c>
      <c r="B33" s="29" t="s">
        <v>243</v>
      </c>
      <c r="C33" s="29" t="s">
        <v>232</v>
      </c>
      <c r="D33" s="29" t="s">
        <v>233</v>
      </c>
      <c r="E33" s="114"/>
      <c r="F33" s="105"/>
      <c r="G33" s="105"/>
      <c r="H33" s="105"/>
      <c r="I33" s="105"/>
      <c r="J33" s="111"/>
      <c r="K33" s="105"/>
      <c r="L33" s="105"/>
      <c r="M33" s="105"/>
      <c r="N33" s="105"/>
      <c r="O33" s="111" t="s">
        <v>811</v>
      </c>
      <c r="P33" s="105"/>
      <c r="Q33" s="105"/>
      <c r="R33" s="105"/>
      <c r="S33" s="105"/>
      <c r="T33" s="111" t="s">
        <v>812</v>
      </c>
      <c r="U33" s="113"/>
      <c r="V33" s="113" t="s">
        <v>813</v>
      </c>
      <c r="W33" s="113"/>
      <c r="X33" s="102"/>
      <c r="Y33" s="103" t="s">
        <v>807</v>
      </c>
      <c r="Z33" s="101" t="s">
        <v>39</v>
      </c>
      <c r="AA33" s="101" t="s">
        <v>39</v>
      </c>
      <c r="AB33" s="104" t="s">
        <v>41</v>
      </c>
      <c r="AC33" s="102" t="str">
        <f>IF(ISBLANK(Y33),"-",IF(OR(Z33="NO",AA33="NO",AB33="NO"),"NO","SI"))</f>
        <v>NO</v>
      </c>
      <c r="AD33" s="100" t="s">
        <v>777</v>
      </c>
      <c r="AE33" s="105"/>
      <c r="AF33" s="105"/>
    </row>
    <row r="34" spans="1:32" ht="120">
      <c r="A34" s="100">
        <v>12</v>
      </c>
      <c r="B34" s="29" t="s">
        <v>249</v>
      </c>
      <c r="C34" s="29" t="s">
        <v>232</v>
      </c>
      <c r="D34" s="29" t="s">
        <v>233</v>
      </c>
      <c r="E34" s="114"/>
      <c r="F34" s="105"/>
      <c r="G34" s="105"/>
      <c r="H34" s="105"/>
      <c r="I34" s="105"/>
      <c r="J34" s="111"/>
      <c r="K34" s="105"/>
      <c r="L34" s="105"/>
      <c r="M34" s="105"/>
      <c r="N34" s="105"/>
      <c r="O34" s="111" t="s">
        <v>814</v>
      </c>
      <c r="P34" s="105"/>
      <c r="Q34" s="105"/>
      <c r="R34" s="105"/>
      <c r="S34" s="105"/>
      <c r="T34" s="111" t="s">
        <v>815</v>
      </c>
      <c r="U34" s="101"/>
      <c r="V34" s="101"/>
      <c r="W34" s="101"/>
      <c r="X34" s="102"/>
      <c r="Y34" s="103" t="s">
        <v>816</v>
      </c>
      <c r="Z34" s="101"/>
      <c r="AA34" s="101"/>
      <c r="AB34" s="104"/>
      <c r="AC34" s="102"/>
      <c r="AD34" s="100"/>
      <c r="AE34" s="105"/>
      <c r="AF34" s="105"/>
    </row>
    <row r="35" spans="1:32" ht="168">
      <c r="A35" s="100">
        <v>3</v>
      </c>
      <c r="B35" s="29" t="s">
        <v>250</v>
      </c>
      <c r="C35" s="29" t="s">
        <v>232</v>
      </c>
      <c r="D35" s="29" t="s">
        <v>233</v>
      </c>
      <c r="E35" s="114"/>
      <c r="F35" s="105"/>
      <c r="G35" s="105"/>
      <c r="H35" s="105"/>
      <c r="I35" s="105"/>
      <c r="J35" s="111"/>
      <c r="K35" s="105"/>
      <c r="L35" s="105"/>
      <c r="M35" s="105"/>
      <c r="N35" s="105"/>
      <c r="O35" s="111" t="s">
        <v>817</v>
      </c>
      <c r="P35" s="105"/>
      <c r="Q35" s="105"/>
      <c r="R35" s="105"/>
      <c r="S35" s="105"/>
      <c r="T35" s="111" t="s">
        <v>818</v>
      </c>
      <c r="U35" s="101"/>
      <c r="V35" s="101"/>
      <c r="W35" s="101"/>
      <c r="X35" s="102"/>
      <c r="Y35" s="103" t="s">
        <v>807</v>
      </c>
      <c r="Z35" s="101"/>
      <c r="AA35" s="101"/>
      <c r="AB35" s="104"/>
      <c r="AC35" s="102" t="str">
        <f>IF(ISBLANK(Y35),"-",IF(OR(Z35="NO",AA35="NO",AB35="NO"),"NO","SI"))</f>
        <v>SI</v>
      </c>
      <c r="AD35" s="100" t="s">
        <v>777</v>
      </c>
      <c r="AE35" s="105"/>
      <c r="AF35" s="105"/>
    </row>
    <row r="36" spans="1:32" ht="105">
      <c r="A36" s="100">
        <v>14</v>
      </c>
      <c r="B36" s="29" t="s">
        <v>819</v>
      </c>
      <c r="C36" s="29" t="s">
        <v>232</v>
      </c>
      <c r="D36" s="29" t="s">
        <v>233</v>
      </c>
      <c r="E36" s="114"/>
      <c r="F36" s="105"/>
      <c r="G36" s="105"/>
      <c r="H36" s="105"/>
      <c r="I36" s="105"/>
      <c r="J36" s="111"/>
      <c r="K36" s="105"/>
      <c r="L36" s="105"/>
      <c r="M36" s="105"/>
      <c r="N36" s="105"/>
      <c r="O36" s="111" t="s">
        <v>820</v>
      </c>
      <c r="P36" s="105"/>
      <c r="Q36" s="105"/>
      <c r="R36" s="105"/>
      <c r="S36" s="105"/>
      <c r="T36" s="111" t="s">
        <v>821</v>
      </c>
      <c r="U36" s="101"/>
      <c r="V36" s="101"/>
      <c r="W36" s="101"/>
      <c r="X36" s="102"/>
      <c r="Y36" s="103" t="s">
        <v>749</v>
      </c>
      <c r="Z36" s="101"/>
      <c r="AA36" s="101"/>
      <c r="AB36" s="104"/>
      <c r="AC36" s="102"/>
      <c r="AD36" s="100"/>
      <c r="AE36" s="105"/>
      <c r="AF36" s="105"/>
    </row>
    <row r="37" spans="1:32" ht="132">
      <c r="A37" s="100">
        <v>6</v>
      </c>
      <c r="B37" s="29" t="s">
        <v>252</v>
      </c>
      <c r="C37" s="29" t="s">
        <v>232</v>
      </c>
      <c r="D37" s="29" t="s">
        <v>233</v>
      </c>
      <c r="E37" s="114"/>
      <c r="F37" s="105"/>
      <c r="G37" s="105"/>
      <c r="H37" s="105"/>
      <c r="I37" s="105"/>
      <c r="J37" s="111"/>
      <c r="K37" s="105"/>
      <c r="L37" s="105"/>
      <c r="M37" s="105"/>
      <c r="N37" s="105"/>
      <c r="O37" s="111" t="s">
        <v>822</v>
      </c>
      <c r="P37" s="105"/>
      <c r="Q37" s="105"/>
      <c r="R37" s="105"/>
      <c r="S37" s="105"/>
      <c r="T37" s="111" t="s">
        <v>823</v>
      </c>
      <c r="U37" s="101"/>
      <c r="V37" s="101"/>
      <c r="W37" s="101"/>
      <c r="X37" s="102"/>
      <c r="Y37" s="103" t="s">
        <v>810</v>
      </c>
      <c r="Z37" s="101"/>
      <c r="AA37" s="101"/>
      <c r="AB37" s="104"/>
      <c r="AC37" s="102"/>
      <c r="AD37" s="100"/>
      <c r="AE37" s="105"/>
      <c r="AF37" s="105"/>
    </row>
    <row r="38" spans="1:32" ht="180">
      <c r="A38" s="100">
        <v>7</v>
      </c>
      <c r="B38" s="29" t="s">
        <v>253</v>
      </c>
      <c r="C38" s="29" t="s">
        <v>232</v>
      </c>
      <c r="D38" s="29" t="s">
        <v>233</v>
      </c>
      <c r="E38" s="114"/>
      <c r="F38" s="105"/>
      <c r="G38" s="105"/>
      <c r="H38" s="105"/>
      <c r="I38" s="105"/>
      <c r="J38" s="111"/>
      <c r="K38" s="105"/>
      <c r="L38" s="105"/>
      <c r="M38" s="105"/>
      <c r="N38" s="105"/>
      <c r="O38" s="111" t="s">
        <v>824</v>
      </c>
      <c r="P38" s="105"/>
      <c r="Q38" s="105"/>
      <c r="R38" s="105"/>
      <c r="S38" s="105"/>
      <c r="T38" s="111" t="s">
        <v>825</v>
      </c>
      <c r="U38" s="101"/>
      <c r="V38" s="101"/>
      <c r="W38" s="101"/>
      <c r="X38" s="102"/>
      <c r="Y38" s="103" t="s">
        <v>749</v>
      </c>
      <c r="Z38" s="101"/>
      <c r="AA38" s="101"/>
      <c r="AB38" s="104"/>
      <c r="AC38" s="102"/>
      <c r="AD38" s="100"/>
      <c r="AE38" s="105"/>
      <c r="AF38" s="105"/>
    </row>
    <row r="39" spans="1:32" ht="204">
      <c r="A39" s="100">
        <v>4</v>
      </c>
      <c r="B39" s="29" t="s">
        <v>826</v>
      </c>
      <c r="C39" s="29" t="s">
        <v>232</v>
      </c>
      <c r="D39" s="29" t="s">
        <v>233</v>
      </c>
      <c r="E39" s="114"/>
      <c r="F39" s="105"/>
      <c r="G39" s="105"/>
      <c r="H39" s="105"/>
      <c r="I39" s="105"/>
      <c r="J39" s="111"/>
      <c r="K39" s="105"/>
      <c r="L39" s="105"/>
      <c r="M39" s="105"/>
      <c r="N39" s="105"/>
      <c r="O39" s="111" t="s">
        <v>827</v>
      </c>
      <c r="P39" s="105"/>
      <c r="Q39" s="105"/>
      <c r="R39" s="105"/>
      <c r="S39" s="105"/>
      <c r="T39" s="111" t="s">
        <v>828</v>
      </c>
      <c r="U39" s="101"/>
      <c r="V39" s="101"/>
      <c r="W39" s="101"/>
      <c r="X39" s="102"/>
      <c r="Y39" s="103" t="s">
        <v>807</v>
      </c>
      <c r="Z39" s="101"/>
      <c r="AA39" s="101"/>
      <c r="AB39" s="104"/>
      <c r="AC39" s="102"/>
      <c r="AD39" s="100"/>
      <c r="AE39" s="105"/>
      <c r="AF39" s="105"/>
    </row>
    <row r="40" spans="1:32" ht="180">
      <c r="A40" s="100">
        <v>13</v>
      </c>
      <c r="B40" s="29" t="s">
        <v>258</v>
      </c>
      <c r="C40" s="29" t="s">
        <v>232</v>
      </c>
      <c r="D40" s="29" t="s">
        <v>233</v>
      </c>
      <c r="E40" s="114"/>
      <c r="F40" s="105"/>
      <c r="G40" s="105"/>
      <c r="H40" s="105"/>
      <c r="I40" s="105"/>
      <c r="J40" s="111"/>
      <c r="K40" s="105"/>
      <c r="L40" s="105"/>
      <c r="M40" s="105"/>
      <c r="N40" s="105"/>
      <c r="O40" s="111" t="s">
        <v>829</v>
      </c>
      <c r="P40" s="105"/>
      <c r="Q40" s="105"/>
      <c r="R40" s="105"/>
      <c r="S40" s="105"/>
      <c r="T40" s="111" t="s">
        <v>830</v>
      </c>
      <c r="U40" s="101"/>
      <c r="V40" s="101"/>
      <c r="W40" s="101"/>
      <c r="X40" s="102"/>
      <c r="Y40" s="103" t="s">
        <v>831</v>
      </c>
      <c r="Z40" s="101"/>
      <c r="AA40" s="101"/>
      <c r="AB40" s="104"/>
      <c r="AC40" s="102"/>
      <c r="AD40" s="100"/>
      <c r="AE40" s="105"/>
      <c r="AF40" s="105"/>
    </row>
    <row r="41" spans="1:32" ht="108">
      <c r="A41" s="100">
        <v>15</v>
      </c>
      <c r="B41" s="29" t="s">
        <v>259</v>
      </c>
      <c r="C41" s="29" t="s">
        <v>182</v>
      </c>
      <c r="D41" s="29" t="s">
        <v>260</v>
      </c>
      <c r="E41" s="108" t="s">
        <v>832</v>
      </c>
      <c r="F41" s="106" t="s">
        <v>39</v>
      </c>
      <c r="G41" s="106" t="s">
        <v>39</v>
      </c>
      <c r="H41" s="106" t="s">
        <v>39</v>
      </c>
      <c r="I41" s="107" t="str">
        <f>IF(ISBLANK(E41),"-",IF(OR(F41="NO",G41="NO",H41="NO"),"NO","SI"))</f>
        <v>SI</v>
      </c>
      <c r="J41" s="108" t="s">
        <v>833</v>
      </c>
      <c r="K41" s="109" t="s">
        <v>39</v>
      </c>
      <c r="L41" s="109" t="s">
        <v>39</v>
      </c>
      <c r="M41" s="109" t="s">
        <v>39</v>
      </c>
      <c r="N41" s="110" t="str">
        <f>IF(ISBLANK(J41),"-",IF(OR(K41="NO",L41="NO",M41="NO"),"NO","SI"))</f>
        <v>SI</v>
      </c>
      <c r="O41" s="111"/>
      <c r="P41" s="109" t="s">
        <v>39</v>
      </c>
      <c r="Q41" s="109" t="s">
        <v>39</v>
      </c>
      <c r="R41" s="109" t="s">
        <v>39</v>
      </c>
      <c r="S41" s="110" t="str">
        <f>IF(ISBLANK(O41),"-",IF(OR(P41="NO",Q41="NO",R41="NO"),"NO","SI"))</f>
        <v>-</v>
      </c>
      <c r="T41" s="111" t="s">
        <v>834</v>
      </c>
      <c r="U41" s="101" t="s">
        <v>39</v>
      </c>
      <c r="V41" s="101" t="s">
        <v>39</v>
      </c>
      <c r="W41" s="101" t="s">
        <v>39</v>
      </c>
      <c r="X41" s="102" t="str">
        <f>IF(ISBLANK(T41),"-",IF(OR(U41="NO",V41="NO",W41="NO"),"NO","SI"))</f>
        <v>SI</v>
      </c>
      <c r="Y41" s="103" t="s">
        <v>835</v>
      </c>
      <c r="Z41" s="101"/>
      <c r="AA41" s="101"/>
      <c r="AB41" s="104"/>
      <c r="AC41" s="102"/>
      <c r="AD41" s="100"/>
      <c r="AE41" s="105"/>
      <c r="AF41" s="105"/>
    </row>
    <row r="42" spans="1:32" ht="52.5">
      <c r="A42" s="100">
        <v>16</v>
      </c>
      <c r="B42" s="29" t="s">
        <v>261</v>
      </c>
      <c r="C42" s="29" t="s">
        <v>262</v>
      </c>
      <c r="D42" s="29" t="s">
        <v>263</v>
      </c>
      <c r="E42" s="108"/>
      <c r="F42" s="106"/>
      <c r="G42" s="106"/>
      <c r="H42" s="106"/>
      <c r="I42" s="107"/>
      <c r="J42" s="108"/>
      <c r="K42" s="109"/>
      <c r="L42" s="109"/>
      <c r="M42" s="109"/>
      <c r="N42" s="110"/>
      <c r="O42" s="111"/>
      <c r="P42" s="109"/>
      <c r="Q42" s="109"/>
      <c r="R42" s="109"/>
      <c r="S42" s="110"/>
      <c r="T42" s="111"/>
      <c r="U42" s="101"/>
      <c r="V42" s="101"/>
      <c r="W42" s="101"/>
      <c r="X42" s="102"/>
      <c r="Y42" s="103"/>
      <c r="Z42" s="101"/>
      <c r="AA42" s="101"/>
      <c r="AB42" s="104"/>
      <c r="AC42" s="102"/>
      <c r="AD42" s="100"/>
      <c r="AE42" s="105"/>
      <c r="AF42" s="1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265625" defaultRowHeight="13"/>
  <cols>
    <col min="1" max="1" width="6" style="83" customWidth="1"/>
    <col min="2" max="2" width="27.26953125" style="20" customWidth="1"/>
    <col min="3" max="3" width="33.54296875" style="20" customWidth="1"/>
    <col min="4" max="4" width="44.26953125" style="20" customWidth="1"/>
    <col min="5" max="5" width="11.54296875" style="20" hidden="1" customWidth="1"/>
    <col min="6" max="8" width="14.2695312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2.26953125" style="20" customWidth="1"/>
    <col min="16" max="18" width="14.26953125" style="20" customWidth="1"/>
    <col min="19" max="19" width="8.26953125" style="20" bestFit="1" customWidth="1"/>
    <col min="20" max="20" width="70" style="20" customWidth="1"/>
    <col min="21" max="23" width="14.26953125" style="20" customWidth="1"/>
    <col min="24" max="24" width="8.26953125" style="20" bestFit="1" customWidth="1"/>
    <col min="25" max="25" width="38.1796875" style="20" customWidth="1"/>
    <col min="26" max="28" width="14.1796875" style="20" customWidth="1"/>
    <col min="29" max="29" width="8.26953125" style="20" bestFit="1" customWidth="1"/>
    <col min="30" max="30" width="13.1796875" style="20" customWidth="1"/>
    <col min="31" max="31" width="29.453125" style="20" customWidth="1"/>
    <col min="32" max="32" width="28.7265625" style="20" customWidth="1"/>
    <col min="33" max="16384" width="8.7265625" style="20"/>
  </cols>
  <sheetData>
    <row r="1" spans="1:32" ht="41.25" customHeight="1">
      <c r="A1" s="428" t="s">
        <v>734</v>
      </c>
      <c r="B1" s="428"/>
      <c r="C1" s="428"/>
      <c r="D1" s="428"/>
      <c r="E1" s="62" t="s">
        <v>735</v>
      </c>
      <c r="F1" s="425" t="s">
        <v>736</v>
      </c>
      <c r="G1" s="426"/>
      <c r="H1" s="427"/>
      <c r="I1" s="63"/>
      <c r="J1" s="62" t="s">
        <v>735</v>
      </c>
      <c r="K1" s="425" t="s">
        <v>736</v>
      </c>
      <c r="L1" s="426"/>
      <c r="M1" s="427"/>
      <c r="N1" s="63"/>
      <c r="O1" s="62" t="s">
        <v>735</v>
      </c>
      <c r="P1" s="425" t="s">
        <v>736</v>
      </c>
      <c r="Q1" s="426"/>
      <c r="R1" s="427"/>
      <c r="S1" s="63"/>
      <c r="T1" s="62" t="s">
        <v>735</v>
      </c>
      <c r="U1" s="425" t="s">
        <v>736</v>
      </c>
      <c r="V1" s="426"/>
      <c r="W1" s="427"/>
      <c r="X1" s="63"/>
      <c r="Y1" s="62" t="s">
        <v>735</v>
      </c>
      <c r="Z1" s="425" t="s">
        <v>736</v>
      </c>
      <c r="AA1" s="426"/>
      <c r="AB1" s="427"/>
      <c r="AC1" s="63"/>
      <c r="AD1" s="64"/>
      <c r="AE1" s="61" t="s">
        <v>737</v>
      </c>
      <c r="AF1" s="61" t="s">
        <v>738</v>
      </c>
    </row>
    <row r="2" spans="1:32" ht="101.2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740</v>
      </c>
      <c r="Q2" s="65" t="s">
        <v>741</v>
      </c>
      <c r="R2" s="65" t="s">
        <v>742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813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37.5">
      <c r="A3" s="85">
        <v>1</v>
      </c>
      <c r="B3" s="66" t="s">
        <v>837</v>
      </c>
      <c r="C3" s="66" t="s">
        <v>385</v>
      </c>
      <c r="D3" s="66" t="s">
        <v>838</v>
      </c>
      <c r="E3" s="86"/>
      <c r="F3" s="68"/>
      <c r="G3" s="68"/>
      <c r="H3" s="69"/>
      <c r="I3" s="68"/>
      <c r="J3" s="86"/>
      <c r="K3" s="68"/>
      <c r="L3" s="68"/>
      <c r="M3" s="69"/>
      <c r="N3" s="68"/>
      <c r="O3" s="87" t="s">
        <v>839</v>
      </c>
      <c r="P3" s="68" t="s">
        <v>39</v>
      </c>
      <c r="Q3" s="68" t="s">
        <v>39</v>
      </c>
      <c r="R3" s="68" t="s">
        <v>39</v>
      </c>
      <c r="S3" s="72" t="str">
        <f t="shared" ref="S3:S24" si="0">IF(ISBLANK(O3),"-",IF(OR(P3="NO",Q3="NO",R3="NO"),"NO","SI"))</f>
        <v>SI</v>
      </c>
      <c r="T3" s="87" t="s">
        <v>840</v>
      </c>
      <c r="U3" s="68" t="s">
        <v>39</v>
      </c>
      <c r="V3" s="68" t="s">
        <v>39</v>
      </c>
      <c r="W3" s="68" t="s">
        <v>39</v>
      </c>
      <c r="X3" s="72" t="str">
        <f t="shared" ref="X3:X24" si="1">IF(ISBLANK(T3),"-",IF(OR(U3="NO",V3="NO",W3="NO"),"NO","SI"))</f>
        <v>SI</v>
      </c>
      <c r="Y3" s="88"/>
      <c r="Z3" s="68"/>
      <c r="AA3" s="68"/>
      <c r="AB3" s="69"/>
      <c r="AC3" s="72" t="str">
        <f t="shared" ref="AC3:AC24" si="2">IF(ISBLANK(Y3),"-",IF(OR(Z3="NO",AA3="NO",AB3="NO"),"NO","SI"))</f>
        <v>-</v>
      </c>
      <c r="AD3" s="89" t="s">
        <v>841</v>
      </c>
      <c r="AE3" s="74"/>
      <c r="AF3" s="74"/>
    </row>
    <row r="4" spans="1:32" s="75" customFormat="1" ht="62.5">
      <c r="A4" s="85">
        <v>2</v>
      </c>
      <c r="B4" s="66" t="s">
        <v>842</v>
      </c>
      <c r="C4" s="66" t="s">
        <v>843</v>
      </c>
      <c r="D4" s="66" t="s">
        <v>844</v>
      </c>
      <c r="E4" s="86"/>
      <c r="F4" s="68"/>
      <c r="G4" s="68"/>
      <c r="H4" s="69"/>
      <c r="I4" s="68"/>
      <c r="J4" s="86"/>
      <c r="K4" s="68"/>
      <c r="L4" s="68"/>
      <c r="M4" s="69"/>
      <c r="N4" s="68"/>
      <c r="O4" s="87"/>
      <c r="P4" s="68"/>
      <c r="Q4" s="68"/>
      <c r="R4" s="69"/>
      <c r="S4" s="72" t="str">
        <f t="shared" si="0"/>
        <v>-</v>
      </c>
      <c r="T4" s="87" t="s">
        <v>845</v>
      </c>
      <c r="U4" s="68" t="s">
        <v>39</v>
      </c>
      <c r="V4" s="68" t="s">
        <v>39</v>
      </c>
      <c r="W4" s="68" t="s">
        <v>39</v>
      </c>
      <c r="X4" s="72" t="str">
        <f t="shared" si="1"/>
        <v>SI</v>
      </c>
      <c r="Y4" s="87"/>
      <c r="Z4" s="68"/>
      <c r="AA4" s="68"/>
      <c r="AB4" s="69"/>
      <c r="AC4" s="72" t="str">
        <f t="shared" si="2"/>
        <v>-</v>
      </c>
      <c r="AD4" s="89" t="s">
        <v>841</v>
      </c>
      <c r="AE4" s="74"/>
      <c r="AF4" s="74"/>
    </row>
    <row r="5" spans="1:32" s="75" customFormat="1" ht="25">
      <c r="A5" s="85">
        <v>3</v>
      </c>
      <c r="B5" s="66" t="s">
        <v>846</v>
      </c>
      <c r="C5" s="66" t="s">
        <v>847</v>
      </c>
      <c r="D5" s="66" t="s">
        <v>848</v>
      </c>
      <c r="E5" s="86"/>
      <c r="F5" s="68"/>
      <c r="G5" s="68"/>
      <c r="H5" s="69"/>
      <c r="I5" s="68"/>
      <c r="J5" s="86"/>
      <c r="K5" s="68"/>
      <c r="L5" s="68"/>
      <c r="M5" s="69"/>
      <c r="N5" s="68"/>
      <c r="O5" s="87" t="s">
        <v>849</v>
      </c>
      <c r="P5" s="68" t="s">
        <v>39</v>
      </c>
      <c r="Q5" s="68" t="s">
        <v>39</v>
      </c>
      <c r="R5" s="68" t="s">
        <v>39</v>
      </c>
      <c r="S5" s="72" t="str">
        <f t="shared" si="0"/>
        <v>SI</v>
      </c>
      <c r="T5" s="87" t="s">
        <v>850</v>
      </c>
      <c r="U5" s="68" t="s">
        <v>39</v>
      </c>
      <c r="V5" s="68" t="s">
        <v>39</v>
      </c>
      <c r="W5" s="68" t="s">
        <v>39</v>
      </c>
      <c r="X5" s="72" t="str">
        <f t="shared" si="1"/>
        <v>SI</v>
      </c>
      <c r="Y5" s="87"/>
      <c r="Z5" s="68"/>
      <c r="AA5" s="68"/>
      <c r="AB5" s="69"/>
      <c r="AC5" s="72" t="str">
        <f t="shared" si="2"/>
        <v>-</v>
      </c>
      <c r="AD5" s="89" t="s">
        <v>841</v>
      </c>
      <c r="AE5" s="74"/>
      <c r="AF5" s="74"/>
    </row>
    <row r="6" spans="1:32" s="75" customFormat="1" ht="37.5">
      <c r="A6" s="85">
        <v>4</v>
      </c>
      <c r="B6" s="66" t="s">
        <v>851</v>
      </c>
      <c r="C6" s="66" t="s">
        <v>852</v>
      </c>
      <c r="D6" s="66" t="s">
        <v>853</v>
      </c>
      <c r="E6" s="86"/>
      <c r="F6" s="68"/>
      <c r="G6" s="68"/>
      <c r="H6" s="69"/>
      <c r="I6" s="68"/>
      <c r="J6" s="86"/>
      <c r="K6" s="68"/>
      <c r="L6" s="68"/>
      <c r="M6" s="69"/>
      <c r="N6" s="68"/>
      <c r="O6" s="87" t="s">
        <v>854</v>
      </c>
      <c r="P6" s="68" t="s">
        <v>39</v>
      </c>
      <c r="Q6" s="68" t="s">
        <v>39</v>
      </c>
      <c r="R6" s="68" t="s">
        <v>39</v>
      </c>
      <c r="S6" s="72" t="str">
        <f t="shared" si="0"/>
        <v>SI</v>
      </c>
      <c r="T6" s="87" t="s">
        <v>855</v>
      </c>
      <c r="U6" s="68" t="s">
        <v>39</v>
      </c>
      <c r="V6" s="68" t="s">
        <v>39</v>
      </c>
      <c r="W6" s="68" t="s">
        <v>39</v>
      </c>
      <c r="X6" s="72" t="str">
        <f t="shared" si="1"/>
        <v>SI</v>
      </c>
      <c r="Y6" s="88"/>
      <c r="Z6" s="68"/>
      <c r="AA6" s="68"/>
      <c r="AB6" s="69"/>
      <c r="AC6" s="72" t="str">
        <f t="shared" si="2"/>
        <v>-</v>
      </c>
      <c r="AD6" s="89" t="s">
        <v>841</v>
      </c>
      <c r="AE6" s="74"/>
      <c r="AF6" s="74"/>
    </row>
    <row r="7" spans="1:32" s="75" customFormat="1" ht="25">
      <c r="A7" s="85">
        <v>5</v>
      </c>
      <c r="B7" s="66" t="s">
        <v>856</v>
      </c>
      <c r="C7" s="66" t="s">
        <v>857</v>
      </c>
      <c r="D7" s="66" t="s">
        <v>858</v>
      </c>
      <c r="E7" s="86"/>
      <c r="F7" s="68"/>
      <c r="G7" s="68"/>
      <c r="H7" s="69"/>
      <c r="I7" s="68"/>
      <c r="J7" s="86"/>
      <c r="K7" s="68"/>
      <c r="L7" s="68"/>
      <c r="M7" s="69"/>
      <c r="N7" s="68"/>
      <c r="O7" s="87"/>
      <c r="P7" s="68"/>
      <c r="Q7" s="68"/>
      <c r="R7" s="69"/>
      <c r="S7" s="72" t="str">
        <f t="shared" si="0"/>
        <v>-</v>
      </c>
      <c r="T7" s="87" t="s">
        <v>859</v>
      </c>
      <c r="U7" s="68" t="s">
        <v>39</v>
      </c>
      <c r="V7" s="68" t="s">
        <v>39</v>
      </c>
      <c r="W7" s="68" t="s">
        <v>39</v>
      </c>
      <c r="X7" s="72" t="str">
        <f t="shared" si="1"/>
        <v>SI</v>
      </c>
      <c r="Y7" s="87"/>
      <c r="Z7" s="68"/>
      <c r="AA7" s="68"/>
      <c r="AB7" s="69"/>
      <c r="AC7" s="72" t="str">
        <f t="shared" si="2"/>
        <v>-</v>
      </c>
      <c r="AD7" s="89" t="s">
        <v>841</v>
      </c>
      <c r="AE7" s="74"/>
      <c r="AF7" s="74"/>
    </row>
    <row r="8" spans="1:32" s="75" customFormat="1" ht="37.5">
      <c r="A8" s="85">
        <v>6</v>
      </c>
      <c r="B8" s="66" t="s">
        <v>860</v>
      </c>
      <c r="C8" s="66" t="s">
        <v>861</v>
      </c>
      <c r="D8" s="66" t="s">
        <v>862</v>
      </c>
      <c r="E8" s="86"/>
      <c r="F8" s="68"/>
      <c r="G8" s="68"/>
      <c r="H8" s="69"/>
      <c r="I8" s="68"/>
      <c r="J8" s="86"/>
      <c r="K8" s="68"/>
      <c r="L8" s="68"/>
      <c r="M8" s="69"/>
      <c r="N8" s="68"/>
      <c r="O8" s="87" t="s">
        <v>863</v>
      </c>
      <c r="P8" s="68" t="s">
        <v>39</v>
      </c>
      <c r="Q8" s="68" t="s">
        <v>39</v>
      </c>
      <c r="R8" s="68" t="s">
        <v>39</v>
      </c>
      <c r="S8" s="72" t="str">
        <f t="shared" si="0"/>
        <v>SI</v>
      </c>
      <c r="T8" s="87" t="s">
        <v>864</v>
      </c>
      <c r="U8" s="68" t="s">
        <v>39</v>
      </c>
      <c r="V8" s="68" t="s">
        <v>39</v>
      </c>
      <c r="W8" s="68" t="s">
        <v>39</v>
      </c>
      <c r="X8" s="72" t="str">
        <f t="shared" si="1"/>
        <v>SI</v>
      </c>
      <c r="Y8" s="88"/>
      <c r="Z8" s="68"/>
      <c r="AA8" s="68"/>
      <c r="AB8" s="69"/>
      <c r="AC8" s="72" t="str">
        <f t="shared" si="2"/>
        <v>-</v>
      </c>
      <c r="AD8" s="89" t="s">
        <v>841</v>
      </c>
      <c r="AE8" s="74"/>
      <c r="AF8" s="74"/>
    </row>
    <row r="9" spans="1:32" s="75" customFormat="1" ht="37.5">
      <c r="A9" s="85">
        <v>7</v>
      </c>
      <c r="B9" s="66" t="s">
        <v>865</v>
      </c>
      <c r="C9" s="66" t="s">
        <v>866</v>
      </c>
      <c r="D9" s="66" t="s">
        <v>867</v>
      </c>
      <c r="E9" s="86"/>
      <c r="F9" s="68"/>
      <c r="G9" s="68"/>
      <c r="H9" s="69"/>
      <c r="I9" s="68"/>
      <c r="J9" s="86"/>
      <c r="K9" s="68"/>
      <c r="L9" s="68"/>
      <c r="M9" s="69"/>
      <c r="N9" s="68"/>
      <c r="O9" s="87" t="s">
        <v>868</v>
      </c>
      <c r="P9" s="68" t="s">
        <v>39</v>
      </c>
      <c r="Q9" s="68" t="s">
        <v>39</v>
      </c>
      <c r="R9" s="68" t="s">
        <v>39</v>
      </c>
      <c r="S9" s="72" t="str">
        <f t="shared" si="0"/>
        <v>SI</v>
      </c>
      <c r="T9" s="87" t="s">
        <v>869</v>
      </c>
      <c r="U9" s="68" t="s">
        <v>39</v>
      </c>
      <c r="V9" s="68" t="s">
        <v>39</v>
      </c>
      <c r="W9" s="68" t="s">
        <v>39</v>
      </c>
      <c r="X9" s="72" t="str">
        <f t="shared" si="1"/>
        <v>SI</v>
      </c>
      <c r="Y9" s="87"/>
      <c r="Z9" s="68"/>
      <c r="AA9" s="68"/>
      <c r="AB9" s="69"/>
      <c r="AC9" s="72" t="str">
        <f t="shared" si="2"/>
        <v>-</v>
      </c>
      <c r="AD9" s="89" t="s">
        <v>841</v>
      </c>
      <c r="AE9" s="74"/>
      <c r="AF9" s="74"/>
    </row>
    <row r="10" spans="1:32" s="75" customFormat="1" ht="50">
      <c r="A10" s="85">
        <v>8</v>
      </c>
      <c r="B10" s="66" t="s">
        <v>870</v>
      </c>
      <c r="C10" s="66" t="s">
        <v>871</v>
      </c>
      <c r="D10" s="66" t="s">
        <v>872</v>
      </c>
      <c r="E10" s="86"/>
      <c r="F10" s="68"/>
      <c r="G10" s="68"/>
      <c r="H10" s="69"/>
      <c r="I10" s="68"/>
      <c r="J10" s="86"/>
      <c r="K10" s="68"/>
      <c r="L10" s="68"/>
      <c r="M10" s="69"/>
      <c r="N10" s="68"/>
      <c r="O10" s="87" t="s">
        <v>873</v>
      </c>
      <c r="P10" s="68" t="s">
        <v>39</v>
      </c>
      <c r="Q10" s="68" t="s">
        <v>39</v>
      </c>
      <c r="R10" s="68" t="s">
        <v>39</v>
      </c>
      <c r="S10" s="72" t="str">
        <f t="shared" si="0"/>
        <v>SI</v>
      </c>
      <c r="T10" s="87" t="s">
        <v>874</v>
      </c>
      <c r="U10" s="68" t="s">
        <v>39</v>
      </c>
      <c r="V10" s="68" t="s">
        <v>39</v>
      </c>
      <c r="W10" s="68" t="s">
        <v>39</v>
      </c>
      <c r="X10" s="72" t="str">
        <f t="shared" si="1"/>
        <v>SI</v>
      </c>
      <c r="Y10" s="87"/>
      <c r="Z10" s="68"/>
      <c r="AA10" s="68"/>
      <c r="AB10" s="69"/>
      <c r="AC10" s="72" t="str">
        <f t="shared" si="2"/>
        <v>-</v>
      </c>
      <c r="AD10" s="89" t="s">
        <v>841</v>
      </c>
      <c r="AE10" s="74"/>
      <c r="AF10" s="74"/>
    </row>
    <row r="11" spans="1:32" s="75" customFormat="1" ht="37.5">
      <c r="A11" s="85">
        <v>9</v>
      </c>
      <c r="B11" s="66" t="s">
        <v>84</v>
      </c>
      <c r="C11" s="66" t="s">
        <v>875</v>
      </c>
      <c r="D11" s="66" t="s">
        <v>876</v>
      </c>
      <c r="E11" s="86"/>
      <c r="F11" s="68"/>
      <c r="G11" s="68"/>
      <c r="H11" s="69"/>
      <c r="I11" s="68"/>
      <c r="J11" s="86"/>
      <c r="K11" s="68"/>
      <c r="L11" s="68"/>
      <c r="M11" s="69"/>
      <c r="N11" s="68"/>
      <c r="O11" s="87" t="s">
        <v>877</v>
      </c>
      <c r="P11" s="68" t="s">
        <v>39</v>
      </c>
      <c r="Q11" s="68" t="s">
        <v>39</v>
      </c>
      <c r="R11" s="68" t="s">
        <v>39</v>
      </c>
      <c r="S11" s="72" t="str">
        <f t="shared" si="0"/>
        <v>SI</v>
      </c>
      <c r="T11" s="87" t="s">
        <v>878</v>
      </c>
      <c r="U11" s="68" t="s">
        <v>39</v>
      </c>
      <c r="V11" s="68" t="s">
        <v>39</v>
      </c>
      <c r="W11" s="68" t="s">
        <v>39</v>
      </c>
      <c r="X11" s="72" t="str">
        <f t="shared" si="1"/>
        <v>SI</v>
      </c>
      <c r="Y11" s="88"/>
      <c r="Z11" s="68"/>
      <c r="AA11" s="68"/>
      <c r="AB11" s="69"/>
      <c r="AC11" s="72" t="str">
        <f t="shared" si="2"/>
        <v>-</v>
      </c>
      <c r="AD11" s="89" t="s">
        <v>841</v>
      </c>
      <c r="AE11" s="74"/>
      <c r="AF11" s="74"/>
    </row>
    <row r="12" spans="1:32" ht="37.5">
      <c r="A12" s="85">
        <v>10</v>
      </c>
      <c r="B12" s="66" t="s">
        <v>879</v>
      </c>
      <c r="C12" s="66" t="s">
        <v>880</v>
      </c>
      <c r="D12" s="66" t="s">
        <v>881</v>
      </c>
      <c r="E12" s="86"/>
      <c r="F12" s="68"/>
      <c r="G12" s="68"/>
      <c r="H12" s="69"/>
      <c r="I12" s="68"/>
      <c r="J12" s="86"/>
      <c r="K12" s="68"/>
      <c r="L12" s="68"/>
      <c r="M12" s="69"/>
      <c r="N12" s="68"/>
      <c r="O12" s="87" t="s">
        <v>882</v>
      </c>
      <c r="P12" s="68" t="s">
        <v>39</v>
      </c>
      <c r="Q12" s="68" t="s">
        <v>39</v>
      </c>
      <c r="R12" s="68" t="s">
        <v>39</v>
      </c>
      <c r="S12" s="72" t="str">
        <f t="shared" si="0"/>
        <v>SI</v>
      </c>
      <c r="T12" s="87" t="s">
        <v>883</v>
      </c>
      <c r="U12" s="68" t="s">
        <v>39</v>
      </c>
      <c r="V12" s="68" t="s">
        <v>39</v>
      </c>
      <c r="W12" s="68" t="s">
        <v>39</v>
      </c>
      <c r="X12" s="72" t="str">
        <f t="shared" si="1"/>
        <v>SI</v>
      </c>
      <c r="Y12" s="88"/>
      <c r="Z12" s="68"/>
      <c r="AA12" s="68"/>
      <c r="AB12" s="69"/>
      <c r="AC12" s="72" t="str">
        <f t="shared" si="2"/>
        <v>-</v>
      </c>
      <c r="AD12" s="89" t="s">
        <v>841</v>
      </c>
      <c r="AE12" s="77"/>
      <c r="AF12" s="77"/>
    </row>
    <row r="13" spans="1:32" ht="87.5">
      <c r="A13" s="85">
        <v>11</v>
      </c>
      <c r="B13" s="66" t="s">
        <v>884</v>
      </c>
      <c r="C13" s="66" t="s">
        <v>885</v>
      </c>
      <c r="D13" s="66" t="s">
        <v>886</v>
      </c>
      <c r="E13" s="86"/>
      <c r="F13" s="68"/>
      <c r="G13" s="68"/>
      <c r="H13" s="69"/>
      <c r="I13" s="68"/>
      <c r="J13" s="86"/>
      <c r="K13" s="68"/>
      <c r="L13" s="68"/>
      <c r="M13" s="69"/>
      <c r="N13" s="68"/>
      <c r="O13" s="87"/>
      <c r="P13" s="68"/>
      <c r="Q13" s="68"/>
      <c r="R13" s="69"/>
      <c r="S13" s="72" t="str">
        <f t="shared" si="0"/>
        <v>-</v>
      </c>
      <c r="T13" s="87" t="s">
        <v>887</v>
      </c>
      <c r="U13" s="68" t="s">
        <v>39</v>
      </c>
      <c r="V13" s="68" t="s">
        <v>39</v>
      </c>
      <c r="W13" s="68" t="s">
        <v>39</v>
      </c>
      <c r="X13" s="72" t="str">
        <f t="shared" si="1"/>
        <v>SI</v>
      </c>
      <c r="Y13" s="87"/>
      <c r="Z13" s="68"/>
      <c r="AA13" s="68"/>
      <c r="AB13" s="69"/>
      <c r="AC13" s="72" t="str">
        <f t="shared" si="2"/>
        <v>-</v>
      </c>
      <c r="AD13" s="89" t="s">
        <v>841</v>
      </c>
      <c r="AE13" s="77"/>
      <c r="AF13" s="77"/>
    </row>
    <row r="14" spans="1:32" ht="75">
      <c r="A14" s="85">
        <v>12</v>
      </c>
      <c r="B14" s="66" t="s">
        <v>888</v>
      </c>
      <c r="C14" s="66" t="s">
        <v>889</v>
      </c>
      <c r="D14" s="66" t="s">
        <v>890</v>
      </c>
      <c r="E14" s="86"/>
      <c r="F14" s="68"/>
      <c r="G14" s="68"/>
      <c r="H14" s="69"/>
      <c r="I14" s="68"/>
      <c r="J14" s="86"/>
      <c r="K14" s="68"/>
      <c r="L14" s="68"/>
      <c r="M14" s="69"/>
      <c r="N14" s="68"/>
      <c r="O14" s="87"/>
      <c r="P14" s="68"/>
      <c r="Q14" s="68"/>
      <c r="R14" s="69"/>
      <c r="S14" s="72" t="str">
        <f t="shared" si="0"/>
        <v>-</v>
      </c>
      <c r="T14" s="87" t="s">
        <v>891</v>
      </c>
      <c r="U14" s="68" t="s">
        <v>39</v>
      </c>
      <c r="V14" s="68" t="s">
        <v>39</v>
      </c>
      <c r="W14" s="68" t="s">
        <v>39</v>
      </c>
      <c r="X14" s="72" t="str">
        <f t="shared" si="1"/>
        <v>SI</v>
      </c>
      <c r="Y14" s="87" t="s">
        <v>892</v>
      </c>
      <c r="Z14" s="68" t="s">
        <v>39</v>
      </c>
      <c r="AA14" s="68" t="s">
        <v>39</v>
      </c>
      <c r="AB14" s="68" t="s">
        <v>39</v>
      </c>
      <c r="AC14" s="72" t="str">
        <f t="shared" si="2"/>
        <v>SI</v>
      </c>
      <c r="AD14" s="89" t="s">
        <v>841</v>
      </c>
      <c r="AE14" s="77"/>
      <c r="AF14" s="77"/>
    </row>
    <row r="15" spans="1:32" ht="62.5">
      <c r="A15" s="85">
        <v>13</v>
      </c>
      <c r="B15" s="66" t="s">
        <v>893</v>
      </c>
      <c r="C15" s="66" t="s">
        <v>364</v>
      </c>
      <c r="D15" s="66" t="s">
        <v>894</v>
      </c>
      <c r="E15" s="86"/>
      <c r="F15" s="68"/>
      <c r="G15" s="68"/>
      <c r="H15" s="69"/>
      <c r="I15" s="68"/>
      <c r="J15" s="86"/>
      <c r="K15" s="68"/>
      <c r="L15" s="68"/>
      <c r="M15" s="69"/>
      <c r="N15" s="68"/>
      <c r="O15" s="87"/>
      <c r="P15" s="68"/>
      <c r="Q15" s="68"/>
      <c r="R15" s="69"/>
      <c r="S15" s="72" t="str">
        <f t="shared" si="0"/>
        <v>-</v>
      </c>
      <c r="T15" s="87" t="s">
        <v>895</v>
      </c>
      <c r="U15" s="68" t="s">
        <v>39</v>
      </c>
      <c r="V15" s="68" t="s">
        <v>39</v>
      </c>
      <c r="W15" s="68" t="s">
        <v>39</v>
      </c>
      <c r="X15" s="72" t="str">
        <f t="shared" si="1"/>
        <v>SI</v>
      </c>
      <c r="Y15" s="87" t="s">
        <v>896</v>
      </c>
      <c r="Z15" s="68" t="s">
        <v>39</v>
      </c>
      <c r="AA15" s="68" t="s">
        <v>39</v>
      </c>
      <c r="AB15" s="68" t="s">
        <v>39</v>
      </c>
      <c r="AC15" s="72" t="str">
        <f t="shared" si="2"/>
        <v>SI</v>
      </c>
      <c r="AD15" s="89" t="s">
        <v>841</v>
      </c>
      <c r="AE15" s="77"/>
      <c r="AF15" s="77"/>
    </row>
    <row r="16" spans="1:32" ht="112.5">
      <c r="A16" s="85">
        <v>14</v>
      </c>
      <c r="B16" s="66" t="s">
        <v>897</v>
      </c>
      <c r="C16" s="66" t="s">
        <v>898</v>
      </c>
      <c r="D16" s="90" t="s">
        <v>899</v>
      </c>
      <c r="E16" s="86"/>
      <c r="F16" s="68"/>
      <c r="G16" s="68"/>
      <c r="H16" s="69"/>
      <c r="I16" s="68"/>
      <c r="J16" s="86"/>
      <c r="K16" s="68"/>
      <c r="L16" s="68"/>
      <c r="M16" s="69"/>
      <c r="N16" s="68"/>
      <c r="O16" s="87"/>
      <c r="P16" s="68"/>
      <c r="Q16" s="68"/>
      <c r="R16" s="69"/>
      <c r="S16" s="72" t="str">
        <f t="shared" si="0"/>
        <v>-</v>
      </c>
      <c r="T16" s="87" t="s">
        <v>900</v>
      </c>
      <c r="U16" s="68" t="s">
        <v>39</v>
      </c>
      <c r="V16" s="68" t="s">
        <v>39</v>
      </c>
      <c r="W16" s="68" t="s">
        <v>39</v>
      </c>
      <c r="X16" s="72" t="str">
        <f t="shared" si="1"/>
        <v>SI</v>
      </c>
      <c r="Y16" s="87" t="s">
        <v>901</v>
      </c>
      <c r="Z16" s="68" t="s">
        <v>39</v>
      </c>
      <c r="AA16" s="68" t="s">
        <v>39</v>
      </c>
      <c r="AB16" s="68" t="s">
        <v>39</v>
      </c>
      <c r="AC16" s="72" t="str">
        <f t="shared" si="2"/>
        <v>SI</v>
      </c>
      <c r="AD16" s="89" t="s">
        <v>841</v>
      </c>
      <c r="AE16" s="77"/>
      <c r="AF16" s="77"/>
    </row>
    <row r="17" spans="1:32" ht="62.5">
      <c r="A17" s="85">
        <v>15</v>
      </c>
      <c r="B17" s="66" t="s">
        <v>902</v>
      </c>
      <c r="C17" s="66" t="s">
        <v>903</v>
      </c>
      <c r="D17" s="66" t="s">
        <v>904</v>
      </c>
      <c r="E17" s="86"/>
      <c r="F17" s="68"/>
      <c r="G17" s="68"/>
      <c r="H17" s="69"/>
      <c r="I17" s="68"/>
      <c r="J17" s="86"/>
      <c r="K17" s="68"/>
      <c r="L17" s="68"/>
      <c r="M17" s="69"/>
      <c r="N17" s="68"/>
      <c r="O17" s="87" t="s">
        <v>854</v>
      </c>
      <c r="P17" s="68" t="s">
        <v>39</v>
      </c>
      <c r="Q17" s="68" t="s">
        <v>39</v>
      </c>
      <c r="R17" s="68" t="s">
        <v>39</v>
      </c>
      <c r="S17" s="72" t="str">
        <f t="shared" si="0"/>
        <v>SI</v>
      </c>
      <c r="T17" s="87" t="s">
        <v>905</v>
      </c>
      <c r="U17" s="68" t="s">
        <v>39</v>
      </c>
      <c r="V17" s="68" t="s">
        <v>39</v>
      </c>
      <c r="W17" s="68" t="s">
        <v>39</v>
      </c>
      <c r="X17" s="72" t="str">
        <f t="shared" si="1"/>
        <v>SI</v>
      </c>
      <c r="Y17" s="88"/>
      <c r="Z17" s="68"/>
      <c r="AA17" s="68"/>
      <c r="AB17" s="69"/>
      <c r="AC17" s="72" t="str">
        <f t="shared" si="2"/>
        <v>-</v>
      </c>
      <c r="AD17" s="89" t="s">
        <v>841</v>
      </c>
      <c r="AE17" s="77"/>
      <c r="AF17" s="77"/>
    </row>
    <row r="18" spans="1:32" ht="79.5" customHeight="1">
      <c r="A18" s="85">
        <v>16</v>
      </c>
      <c r="B18" s="120" t="s">
        <v>906</v>
      </c>
      <c r="C18" s="120" t="s">
        <v>907</v>
      </c>
      <c r="D18" s="120" t="s">
        <v>908</v>
      </c>
      <c r="E18" s="121"/>
      <c r="F18" s="122"/>
      <c r="G18" s="122"/>
      <c r="H18" s="123"/>
      <c r="I18" s="122"/>
      <c r="J18" s="121"/>
      <c r="K18" s="122"/>
      <c r="L18" s="122"/>
      <c r="M18" s="123"/>
      <c r="N18" s="122"/>
      <c r="O18" s="124"/>
      <c r="P18" s="68"/>
      <c r="Q18" s="68"/>
      <c r="R18" s="69"/>
      <c r="S18" s="72" t="str">
        <f t="shared" si="0"/>
        <v>-</v>
      </c>
      <c r="T18" s="87" t="s">
        <v>909</v>
      </c>
      <c r="U18" s="68" t="s">
        <v>39</v>
      </c>
      <c r="V18" s="68" t="s">
        <v>39</v>
      </c>
      <c r="W18" s="68" t="s">
        <v>39</v>
      </c>
      <c r="X18" s="72" t="str">
        <f t="shared" si="1"/>
        <v>SI</v>
      </c>
      <c r="Y18" s="87" t="s">
        <v>910</v>
      </c>
      <c r="Z18" s="68" t="s">
        <v>39</v>
      </c>
      <c r="AA18" s="68" t="s">
        <v>39</v>
      </c>
      <c r="AB18" s="68" t="s">
        <v>39</v>
      </c>
      <c r="AC18" s="72" t="str">
        <f t="shared" si="2"/>
        <v>SI</v>
      </c>
      <c r="AD18" s="89" t="s">
        <v>841</v>
      </c>
      <c r="AE18" s="77"/>
      <c r="AF18" s="77"/>
    </row>
    <row r="19" spans="1:32" ht="75">
      <c r="A19" s="85">
        <v>17</v>
      </c>
      <c r="B19" s="66" t="s">
        <v>911</v>
      </c>
      <c r="C19" s="66" t="s">
        <v>912</v>
      </c>
      <c r="D19" s="66" t="s">
        <v>913</v>
      </c>
      <c r="E19" s="86"/>
      <c r="F19" s="68"/>
      <c r="G19" s="68"/>
      <c r="H19" s="69"/>
      <c r="I19" s="68"/>
      <c r="J19" s="86"/>
      <c r="K19" s="68"/>
      <c r="L19" s="68"/>
      <c r="M19" s="69"/>
      <c r="N19" s="68"/>
      <c r="O19" s="87" t="s">
        <v>914</v>
      </c>
      <c r="P19" s="68" t="s">
        <v>39</v>
      </c>
      <c r="Q19" s="68" t="s">
        <v>39</v>
      </c>
      <c r="R19" s="68" t="s">
        <v>39</v>
      </c>
      <c r="S19" s="72" t="str">
        <f t="shared" si="0"/>
        <v>SI</v>
      </c>
      <c r="T19" s="87" t="s">
        <v>915</v>
      </c>
      <c r="U19" s="68" t="s">
        <v>39</v>
      </c>
      <c r="V19" s="68" t="s">
        <v>39</v>
      </c>
      <c r="W19" s="68" t="s">
        <v>39</v>
      </c>
      <c r="X19" s="72" t="str">
        <f t="shared" si="1"/>
        <v>SI</v>
      </c>
      <c r="Y19" s="87"/>
      <c r="Z19" s="68"/>
      <c r="AA19" s="68"/>
      <c r="AB19" s="69"/>
      <c r="AC19" s="72" t="str">
        <f t="shared" si="2"/>
        <v>-</v>
      </c>
      <c r="AD19" s="89" t="s">
        <v>841</v>
      </c>
      <c r="AE19" s="77"/>
      <c r="AF19" s="77"/>
    </row>
    <row r="20" spans="1:32" ht="409.5">
      <c r="A20" s="85">
        <v>18</v>
      </c>
      <c r="B20" s="76" t="s">
        <v>916</v>
      </c>
      <c r="C20" s="76" t="s">
        <v>917</v>
      </c>
      <c r="D20" s="76" t="s">
        <v>918</v>
      </c>
      <c r="E20" s="86"/>
      <c r="F20" s="68"/>
      <c r="G20" s="68"/>
      <c r="H20" s="69"/>
      <c r="I20" s="68"/>
      <c r="J20" s="86"/>
      <c r="K20" s="68"/>
      <c r="L20" s="68"/>
      <c r="M20" s="69"/>
      <c r="N20" s="68"/>
      <c r="O20" s="91" t="s">
        <v>919</v>
      </c>
      <c r="P20" s="68" t="s">
        <v>39</v>
      </c>
      <c r="Q20" s="68" t="s">
        <v>39</v>
      </c>
      <c r="R20" s="68" t="s">
        <v>39</v>
      </c>
      <c r="S20" s="72" t="str">
        <f t="shared" si="0"/>
        <v>SI</v>
      </c>
      <c r="T20" s="91" t="s">
        <v>920</v>
      </c>
      <c r="U20" s="68" t="s">
        <v>39</v>
      </c>
      <c r="V20" s="68" t="s">
        <v>39</v>
      </c>
      <c r="W20" s="68" t="s">
        <v>39</v>
      </c>
      <c r="X20" s="72" t="str">
        <f t="shared" si="1"/>
        <v>SI</v>
      </c>
      <c r="Y20" s="92" t="s">
        <v>921</v>
      </c>
      <c r="Z20" s="68" t="s">
        <v>39</v>
      </c>
      <c r="AA20" s="68" t="s">
        <v>39</v>
      </c>
      <c r="AB20" s="68" t="s">
        <v>39</v>
      </c>
      <c r="AC20" s="72" t="str">
        <f t="shared" si="2"/>
        <v>SI</v>
      </c>
      <c r="AD20" s="89" t="s">
        <v>841</v>
      </c>
      <c r="AE20" s="77"/>
      <c r="AF20" s="77"/>
    </row>
    <row r="21" spans="1:32" ht="187.5">
      <c r="A21" s="85">
        <v>19</v>
      </c>
      <c r="B21" s="76" t="s">
        <v>922</v>
      </c>
      <c r="C21" s="66" t="s">
        <v>923</v>
      </c>
      <c r="D21" s="66" t="s">
        <v>290</v>
      </c>
      <c r="E21" s="86"/>
      <c r="F21" s="68"/>
      <c r="G21" s="68"/>
      <c r="H21" s="69"/>
      <c r="I21" s="68"/>
      <c r="J21" s="86"/>
      <c r="K21" s="68"/>
      <c r="L21" s="68"/>
      <c r="M21" s="69"/>
      <c r="N21" s="68"/>
      <c r="O21" s="87"/>
      <c r="P21" s="68"/>
      <c r="Q21" s="68"/>
      <c r="R21" s="69"/>
      <c r="S21" s="72" t="str">
        <f t="shared" si="0"/>
        <v>-</v>
      </c>
      <c r="T21" s="93" t="s">
        <v>924</v>
      </c>
      <c r="U21" s="68" t="s">
        <v>39</v>
      </c>
      <c r="V21" s="68" t="s">
        <v>39</v>
      </c>
      <c r="W21" s="68" t="s">
        <v>39</v>
      </c>
      <c r="X21" s="72" t="str">
        <f t="shared" si="1"/>
        <v>SI</v>
      </c>
      <c r="Y21" s="87"/>
      <c r="Z21" s="68"/>
      <c r="AA21" s="68"/>
      <c r="AB21" s="69"/>
      <c r="AC21" s="72" t="str">
        <f t="shared" si="2"/>
        <v>-</v>
      </c>
      <c r="AD21" s="89" t="s">
        <v>841</v>
      </c>
      <c r="AE21" s="77"/>
      <c r="AF21" s="77"/>
    </row>
    <row r="22" spans="1:32" ht="100">
      <c r="A22" s="85">
        <v>20</v>
      </c>
      <c r="B22" s="66" t="s">
        <v>925</v>
      </c>
      <c r="C22" s="66" t="s">
        <v>885</v>
      </c>
      <c r="D22" s="66" t="s">
        <v>886</v>
      </c>
      <c r="E22" s="86"/>
      <c r="F22" s="68"/>
      <c r="G22" s="68"/>
      <c r="H22" s="69"/>
      <c r="I22" s="68"/>
      <c r="J22" s="86"/>
      <c r="K22" s="68"/>
      <c r="L22" s="68"/>
      <c r="M22" s="69"/>
      <c r="N22" s="68"/>
      <c r="O22" s="87"/>
      <c r="P22" s="68"/>
      <c r="Q22" s="68"/>
      <c r="R22" s="69"/>
      <c r="S22" s="72" t="str">
        <f t="shared" si="0"/>
        <v>-</v>
      </c>
      <c r="T22" s="87" t="s">
        <v>926</v>
      </c>
      <c r="U22" s="68" t="s">
        <v>39</v>
      </c>
      <c r="V22" s="68" t="s">
        <v>39</v>
      </c>
      <c r="W22" s="68" t="s">
        <v>39</v>
      </c>
      <c r="X22" s="72" t="str">
        <f t="shared" si="1"/>
        <v>SI</v>
      </c>
      <c r="Y22" s="87"/>
      <c r="Z22" s="68"/>
      <c r="AA22" s="68"/>
      <c r="AB22" s="69"/>
      <c r="AC22" s="72" t="str">
        <f t="shared" si="2"/>
        <v>-</v>
      </c>
      <c r="AD22" s="89" t="s">
        <v>841</v>
      </c>
      <c r="AE22" s="77"/>
      <c r="AF22" s="77"/>
    </row>
    <row r="23" spans="1:32" ht="187.5">
      <c r="A23" s="85">
        <v>21</v>
      </c>
      <c r="B23" s="76" t="s">
        <v>927</v>
      </c>
      <c r="C23" s="66" t="s">
        <v>928</v>
      </c>
      <c r="D23" s="66" t="s">
        <v>290</v>
      </c>
      <c r="E23" s="86"/>
      <c r="F23" s="68"/>
      <c r="G23" s="68"/>
      <c r="H23" s="69"/>
      <c r="I23" s="68"/>
      <c r="J23" s="86"/>
      <c r="K23" s="68"/>
      <c r="L23" s="68"/>
      <c r="M23" s="69"/>
      <c r="N23" s="68"/>
      <c r="O23" s="87"/>
      <c r="P23" s="68"/>
      <c r="Q23" s="68"/>
      <c r="R23" s="69"/>
      <c r="S23" s="72" t="str">
        <f t="shared" si="0"/>
        <v>-</v>
      </c>
      <c r="T23" s="93" t="s">
        <v>924</v>
      </c>
      <c r="U23" s="68" t="s">
        <v>39</v>
      </c>
      <c r="V23" s="68" t="s">
        <v>39</v>
      </c>
      <c r="W23" s="68" t="s">
        <v>39</v>
      </c>
      <c r="X23" s="72" t="str">
        <f t="shared" si="1"/>
        <v>SI</v>
      </c>
      <c r="Y23" s="87"/>
      <c r="Z23" s="68"/>
      <c r="AA23" s="68"/>
      <c r="AB23" s="69"/>
      <c r="AC23" s="72" t="str">
        <f t="shared" si="2"/>
        <v>-</v>
      </c>
      <c r="AD23" s="89" t="s">
        <v>841</v>
      </c>
      <c r="AE23" s="77"/>
      <c r="AF23" s="77"/>
    </row>
    <row r="24" spans="1:32" ht="37.5">
      <c r="A24" s="85">
        <v>22</v>
      </c>
      <c r="B24" s="66" t="s">
        <v>929</v>
      </c>
      <c r="C24" s="66" t="s">
        <v>930</v>
      </c>
      <c r="D24" s="66" t="s">
        <v>931</v>
      </c>
      <c r="E24" s="86"/>
      <c r="F24" s="68"/>
      <c r="G24" s="68"/>
      <c r="H24" s="69"/>
      <c r="I24" s="68"/>
      <c r="J24" s="86"/>
      <c r="K24" s="68"/>
      <c r="L24" s="68"/>
      <c r="M24" s="69"/>
      <c r="N24" s="68"/>
      <c r="O24" s="87"/>
      <c r="P24" s="68"/>
      <c r="Q24" s="68"/>
      <c r="R24" s="69"/>
      <c r="S24" s="72" t="str">
        <f t="shared" si="0"/>
        <v>-</v>
      </c>
      <c r="T24" s="87" t="s">
        <v>932</v>
      </c>
      <c r="U24" s="68" t="s">
        <v>39</v>
      </c>
      <c r="V24" s="68" t="s">
        <v>39</v>
      </c>
      <c r="W24" s="68" t="s">
        <v>39</v>
      </c>
      <c r="X24" s="72" t="str">
        <f t="shared" si="1"/>
        <v>SI</v>
      </c>
      <c r="Y24" s="87"/>
      <c r="Z24" s="68"/>
      <c r="AA24" s="68"/>
      <c r="AB24" s="69"/>
      <c r="AC24" s="72" t="str">
        <f t="shared" si="2"/>
        <v>-</v>
      </c>
      <c r="AD24" s="89" t="s">
        <v>841</v>
      </c>
      <c r="AE24" s="77"/>
      <c r="AF24" s="77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defaultColWidth="8.7265625" defaultRowHeight="13"/>
  <cols>
    <col min="1" max="1" width="6" style="83" customWidth="1"/>
    <col min="2" max="2" width="27.1796875" style="20" bestFit="1" customWidth="1"/>
    <col min="3" max="3" width="33.54296875" style="20" customWidth="1"/>
    <col min="4" max="4" width="36.7265625" style="20" customWidth="1"/>
    <col min="5" max="5" width="11.54296875" style="20" hidden="1" customWidth="1"/>
    <col min="6" max="8" width="14.179687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0.81640625" style="20" bestFit="1" customWidth="1"/>
    <col min="16" max="16" width="17.1796875" style="84" customWidth="1"/>
    <col min="17" max="17" width="17.81640625" style="84" customWidth="1"/>
    <col min="18" max="18" width="29.26953125" style="84" customWidth="1"/>
    <col min="19" max="19" width="8.26953125" style="20" bestFit="1" customWidth="1"/>
    <col min="20" max="20" width="56.7265625" style="20" customWidth="1"/>
    <col min="21" max="23" width="14.26953125" style="20" customWidth="1"/>
    <col min="24" max="24" width="8.26953125" style="20" bestFit="1" customWidth="1"/>
    <col min="25" max="25" width="46" style="20" bestFit="1" customWidth="1"/>
    <col min="26" max="28" width="14.26953125" style="20" customWidth="1"/>
    <col min="29" max="29" width="8.26953125" style="20" bestFit="1" customWidth="1"/>
    <col min="30" max="30" width="13.453125" style="20" customWidth="1"/>
    <col min="31" max="31" width="26.7265625" style="20" customWidth="1"/>
    <col min="32" max="32" width="14.26953125" style="20" customWidth="1"/>
    <col min="33" max="16384" width="8.7265625" style="20"/>
  </cols>
  <sheetData>
    <row r="1" spans="1:32" ht="12.75" customHeight="1">
      <c r="A1" s="428" t="s">
        <v>734</v>
      </c>
      <c r="B1" s="428"/>
      <c r="C1" s="428"/>
      <c r="D1" s="428"/>
      <c r="E1" s="62" t="s">
        <v>735</v>
      </c>
      <c r="F1" s="425" t="s">
        <v>736</v>
      </c>
      <c r="G1" s="426"/>
      <c r="H1" s="427"/>
      <c r="I1" s="63"/>
      <c r="J1" s="62" t="s">
        <v>735</v>
      </c>
      <c r="K1" s="425" t="s">
        <v>736</v>
      </c>
      <c r="L1" s="426"/>
      <c r="M1" s="427"/>
      <c r="N1" s="63"/>
      <c r="O1" s="62" t="s">
        <v>735</v>
      </c>
      <c r="P1" s="425" t="s">
        <v>736</v>
      </c>
      <c r="Q1" s="426"/>
      <c r="R1" s="427"/>
      <c r="S1" s="63"/>
      <c r="T1" s="62" t="s">
        <v>735</v>
      </c>
      <c r="U1" s="425" t="s">
        <v>736</v>
      </c>
      <c r="V1" s="426"/>
      <c r="W1" s="427"/>
      <c r="X1" s="63"/>
      <c r="Y1" s="62" t="s">
        <v>735</v>
      </c>
      <c r="Z1" s="425" t="s">
        <v>736</v>
      </c>
      <c r="AA1" s="426"/>
      <c r="AB1" s="427"/>
      <c r="AC1" s="63"/>
      <c r="AD1" s="64"/>
      <c r="AE1" s="61" t="s">
        <v>737</v>
      </c>
      <c r="AF1" s="61" t="s">
        <v>738</v>
      </c>
    </row>
    <row r="2" spans="1:32" ht="94.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933</v>
      </c>
      <c r="Q2" s="65" t="s">
        <v>934</v>
      </c>
      <c r="R2" s="65" t="s">
        <v>935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741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54" customHeight="1">
      <c r="A3" s="66">
        <v>1</v>
      </c>
      <c r="B3" s="66" t="s">
        <v>936</v>
      </c>
      <c r="C3" s="66" t="s">
        <v>937</v>
      </c>
      <c r="D3" s="66" t="s">
        <v>938</v>
      </c>
      <c r="E3" s="67"/>
      <c r="F3" s="68"/>
      <c r="G3" s="68"/>
      <c r="H3" s="69"/>
      <c r="I3" s="68" t="str">
        <f>IF(ISBLANK(E3),"-",IF(OR(F3="NO",G3="NO",H3="NO"),"NO","SI"))</f>
        <v>-</v>
      </c>
      <c r="J3" s="67"/>
      <c r="K3" s="68"/>
      <c r="L3" s="68"/>
      <c r="M3" s="69"/>
      <c r="N3" s="68" t="str">
        <f t="shared" ref="N3:N32" si="0">IF(ISBLANK(J3),"-",IF(OR(K3="NO",L3="NO",M3="NO"),"NO","SI"))</f>
        <v>-</v>
      </c>
      <c r="O3" s="70" t="s">
        <v>939</v>
      </c>
      <c r="P3" s="71" t="s">
        <v>39</v>
      </c>
      <c r="Q3" s="71" t="s">
        <v>39</v>
      </c>
      <c r="R3" s="71" t="s">
        <v>39</v>
      </c>
      <c r="S3" s="72" t="str">
        <f t="shared" ref="S3:S32" si="1">IF(ISBLANK(O3),"-",IF(OR(P3="NO",Q3="NO",R3="NO"),"NO","SI"))</f>
        <v>SI</v>
      </c>
      <c r="T3" s="73" t="s">
        <v>940</v>
      </c>
      <c r="U3" s="71" t="s">
        <v>39</v>
      </c>
      <c r="V3" s="71" t="s">
        <v>39</v>
      </c>
      <c r="W3" s="71" t="s">
        <v>39</v>
      </c>
      <c r="X3" s="72" t="str">
        <f t="shared" ref="X3:X32" si="2">IF(ISBLANK(T3),"-",IF(OR(U3="NO",V3="NO",W3="NO"),"NO","SI"))</f>
        <v>SI</v>
      </c>
      <c r="Y3" s="73" t="s">
        <v>941</v>
      </c>
      <c r="Z3" s="71" t="s">
        <v>39</v>
      </c>
      <c r="AA3" s="71" t="s">
        <v>39</v>
      </c>
      <c r="AB3" s="71" t="s">
        <v>39</v>
      </c>
      <c r="AC3" s="72" t="str">
        <f t="shared" ref="AC3:AC32" si="3">IF(ISBLANK(Y3),"-",IF(OR(Z3="NO",AA3="NO",AB3="NO"),"NO","SI"))</f>
        <v>SI</v>
      </c>
      <c r="AD3" s="68" t="s">
        <v>777</v>
      </c>
      <c r="AE3" s="74"/>
      <c r="AF3" s="74"/>
    </row>
    <row r="4" spans="1:32" s="75" customFormat="1" ht="50">
      <c r="A4" s="66">
        <v>2</v>
      </c>
      <c r="B4" s="76" t="s">
        <v>942</v>
      </c>
      <c r="C4" s="66" t="s">
        <v>943</v>
      </c>
      <c r="D4" s="66" t="s">
        <v>944</v>
      </c>
      <c r="E4" s="67"/>
      <c r="F4" s="68"/>
      <c r="G4" s="68"/>
      <c r="H4" s="69"/>
      <c r="I4" s="68" t="str">
        <f t="shared" ref="I4:I32" si="4">IF(ISBLANK(E4),"-",IF(OR(F4="NO",G4="NO",H4="NO"),"NO","SI"))</f>
        <v>-</v>
      </c>
      <c r="J4" s="67"/>
      <c r="K4" s="68"/>
      <c r="L4" s="68"/>
      <c r="M4" s="69"/>
      <c r="N4" s="68" t="str">
        <f t="shared" si="0"/>
        <v>-</v>
      </c>
      <c r="O4" s="70" t="s">
        <v>945</v>
      </c>
      <c r="P4" s="71" t="s">
        <v>39</v>
      </c>
      <c r="Q4" s="71" t="s">
        <v>39</v>
      </c>
      <c r="R4" s="71" t="s">
        <v>39</v>
      </c>
      <c r="S4" s="72" t="str">
        <f t="shared" si="1"/>
        <v>SI</v>
      </c>
      <c r="T4" s="70" t="s">
        <v>946</v>
      </c>
      <c r="U4" s="71" t="s">
        <v>39</v>
      </c>
      <c r="V4" s="71" t="s">
        <v>39</v>
      </c>
      <c r="W4" s="71" t="s">
        <v>39</v>
      </c>
      <c r="X4" s="72" t="str">
        <f t="shared" si="2"/>
        <v>SI</v>
      </c>
      <c r="Y4" s="73"/>
      <c r="Z4" s="68"/>
      <c r="AA4" s="68"/>
      <c r="AB4" s="69"/>
      <c r="AC4" s="72" t="str">
        <f t="shared" si="3"/>
        <v>-</v>
      </c>
      <c r="AD4" s="68" t="s">
        <v>777</v>
      </c>
      <c r="AE4" s="74"/>
      <c r="AF4" s="74"/>
    </row>
    <row r="5" spans="1:32" s="75" customFormat="1" ht="150">
      <c r="A5" s="66">
        <v>3</v>
      </c>
      <c r="B5" s="76" t="s">
        <v>947</v>
      </c>
      <c r="C5" s="66" t="s">
        <v>948</v>
      </c>
      <c r="D5" s="66" t="s">
        <v>949</v>
      </c>
      <c r="E5" s="68"/>
      <c r="F5" s="68"/>
      <c r="G5" s="68"/>
      <c r="H5" s="69"/>
      <c r="I5" s="68" t="str">
        <f t="shared" si="4"/>
        <v>-</v>
      </c>
      <c r="J5" s="68"/>
      <c r="K5" s="68"/>
      <c r="L5" s="68"/>
      <c r="M5" s="69"/>
      <c r="N5" s="68" t="str">
        <f t="shared" si="0"/>
        <v>-</v>
      </c>
      <c r="O5" s="70" t="s">
        <v>950</v>
      </c>
      <c r="P5" s="71" t="s">
        <v>39</v>
      </c>
      <c r="Q5" s="71" t="s">
        <v>39</v>
      </c>
      <c r="R5" s="71" t="s">
        <v>39</v>
      </c>
      <c r="S5" s="72" t="str">
        <f t="shared" si="1"/>
        <v>SI</v>
      </c>
      <c r="T5" s="70" t="s">
        <v>951</v>
      </c>
      <c r="U5" s="71" t="s">
        <v>39</v>
      </c>
      <c r="V5" s="71" t="s">
        <v>39</v>
      </c>
      <c r="W5" s="71" t="s">
        <v>39</v>
      </c>
      <c r="X5" s="72" t="str">
        <f t="shared" si="2"/>
        <v>SI</v>
      </c>
      <c r="Y5" s="70"/>
      <c r="Z5" s="68"/>
      <c r="AA5" s="68"/>
      <c r="AB5" s="69"/>
      <c r="AC5" s="72" t="str">
        <f t="shared" si="3"/>
        <v>-</v>
      </c>
      <c r="AD5" s="68" t="s">
        <v>777</v>
      </c>
      <c r="AE5" s="74"/>
      <c r="AF5" s="74"/>
    </row>
    <row r="6" spans="1:32" s="75" customFormat="1" ht="137.5">
      <c r="A6" s="66">
        <v>4</v>
      </c>
      <c r="B6" s="66" t="s">
        <v>952</v>
      </c>
      <c r="C6" s="66" t="s">
        <v>948</v>
      </c>
      <c r="D6" s="66" t="s">
        <v>949</v>
      </c>
      <c r="E6" s="68"/>
      <c r="F6" s="68"/>
      <c r="G6" s="68"/>
      <c r="H6" s="69"/>
      <c r="I6" s="68" t="str">
        <f t="shared" si="4"/>
        <v>-</v>
      </c>
      <c r="J6" s="68"/>
      <c r="K6" s="68"/>
      <c r="L6" s="68"/>
      <c r="M6" s="69"/>
      <c r="N6" s="68" t="str">
        <f t="shared" si="0"/>
        <v>-</v>
      </c>
      <c r="O6" s="70" t="s">
        <v>950</v>
      </c>
      <c r="P6" s="71" t="s">
        <v>39</v>
      </c>
      <c r="Q6" s="71" t="s">
        <v>39</v>
      </c>
      <c r="R6" s="71" t="s">
        <v>39</v>
      </c>
      <c r="S6" s="72" t="str">
        <f t="shared" si="1"/>
        <v>SI</v>
      </c>
      <c r="T6" s="70" t="s">
        <v>953</v>
      </c>
      <c r="U6" s="71" t="s">
        <v>39</v>
      </c>
      <c r="V6" s="71" t="s">
        <v>39</v>
      </c>
      <c r="W6" s="71" t="s">
        <v>39</v>
      </c>
      <c r="X6" s="72" t="str">
        <f t="shared" si="2"/>
        <v>SI</v>
      </c>
      <c r="Y6" s="70"/>
      <c r="Z6" s="68"/>
      <c r="AA6" s="68"/>
      <c r="AB6" s="69"/>
      <c r="AC6" s="72" t="str">
        <f t="shared" si="3"/>
        <v>-</v>
      </c>
      <c r="AD6" s="68" t="s">
        <v>777</v>
      </c>
      <c r="AE6" s="74"/>
      <c r="AF6" s="74"/>
    </row>
    <row r="7" spans="1:32" s="75" customFormat="1" ht="37.5">
      <c r="A7" s="66">
        <v>5</v>
      </c>
      <c r="B7" s="66" t="s">
        <v>954</v>
      </c>
      <c r="C7" s="66" t="s">
        <v>955</v>
      </c>
      <c r="D7" s="66" t="s">
        <v>956</v>
      </c>
      <c r="E7" s="67"/>
      <c r="F7" s="68"/>
      <c r="G7" s="68"/>
      <c r="H7" s="69"/>
      <c r="I7" s="68" t="str">
        <f t="shared" si="4"/>
        <v>-</v>
      </c>
      <c r="J7" s="67"/>
      <c r="K7" s="68"/>
      <c r="L7" s="68"/>
      <c r="M7" s="69"/>
      <c r="N7" s="68" t="str">
        <f t="shared" si="0"/>
        <v>-</v>
      </c>
      <c r="O7" s="70" t="s">
        <v>957</v>
      </c>
      <c r="P7" s="71" t="s">
        <v>39</v>
      </c>
      <c r="Q7" s="71" t="s">
        <v>39</v>
      </c>
      <c r="R7" s="71" t="s">
        <v>39</v>
      </c>
      <c r="S7" s="72" t="str">
        <f t="shared" si="1"/>
        <v>SI</v>
      </c>
      <c r="T7" s="70" t="s">
        <v>958</v>
      </c>
      <c r="U7" s="71" t="s">
        <v>39</v>
      </c>
      <c r="V7" s="71" t="s">
        <v>39</v>
      </c>
      <c r="W7" s="71" t="s">
        <v>39</v>
      </c>
      <c r="X7" s="72" t="str">
        <f t="shared" si="2"/>
        <v>SI</v>
      </c>
      <c r="Y7" s="73" t="s">
        <v>959</v>
      </c>
      <c r="Z7" s="71" t="s">
        <v>39</v>
      </c>
      <c r="AA7" s="71" t="s">
        <v>39</v>
      </c>
      <c r="AB7" s="71" t="s">
        <v>39</v>
      </c>
      <c r="AC7" s="72" t="str">
        <f t="shared" si="3"/>
        <v>SI</v>
      </c>
      <c r="AD7" s="68" t="s">
        <v>777</v>
      </c>
      <c r="AE7" s="74"/>
      <c r="AF7" s="74"/>
    </row>
    <row r="8" spans="1:32" s="75" customFormat="1" ht="37.5">
      <c r="A8" s="66">
        <v>6</v>
      </c>
      <c r="B8" s="66" t="s">
        <v>960</v>
      </c>
      <c r="C8" s="66" t="s">
        <v>443</v>
      </c>
      <c r="D8" s="66" t="s">
        <v>961</v>
      </c>
      <c r="E8" s="67"/>
      <c r="F8" s="68"/>
      <c r="G8" s="68"/>
      <c r="H8" s="69"/>
      <c r="I8" s="68" t="str">
        <f t="shared" si="4"/>
        <v>-</v>
      </c>
      <c r="J8" s="67"/>
      <c r="K8" s="68"/>
      <c r="L8" s="68"/>
      <c r="M8" s="69"/>
      <c r="N8" s="68" t="str">
        <f t="shared" si="0"/>
        <v>-</v>
      </c>
      <c r="O8" s="70" t="s">
        <v>962</v>
      </c>
      <c r="P8" s="71" t="s">
        <v>39</v>
      </c>
      <c r="Q8" s="71" t="s">
        <v>39</v>
      </c>
      <c r="R8" s="71" t="s">
        <v>39</v>
      </c>
      <c r="S8" s="72" t="str">
        <f t="shared" si="1"/>
        <v>SI</v>
      </c>
      <c r="T8" s="70" t="s">
        <v>958</v>
      </c>
      <c r="U8" s="71" t="s">
        <v>39</v>
      </c>
      <c r="V8" s="71" t="s">
        <v>39</v>
      </c>
      <c r="W8" s="71" t="s">
        <v>39</v>
      </c>
      <c r="X8" s="72" t="str">
        <f t="shared" si="2"/>
        <v>SI</v>
      </c>
      <c r="Y8" s="73" t="s">
        <v>963</v>
      </c>
      <c r="Z8" s="71" t="s">
        <v>39</v>
      </c>
      <c r="AA8" s="71" t="s">
        <v>39</v>
      </c>
      <c r="AB8" s="71" t="s">
        <v>39</v>
      </c>
      <c r="AC8" s="72" t="str">
        <f t="shared" si="3"/>
        <v>SI</v>
      </c>
      <c r="AD8" s="68" t="s">
        <v>777</v>
      </c>
      <c r="AE8" s="74"/>
      <c r="AF8" s="74"/>
    </row>
    <row r="9" spans="1:32" s="75" customFormat="1" ht="25">
      <c r="A9" s="66">
        <v>7</v>
      </c>
      <c r="B9" s="66" t="s">
        <v>964</v>
      </c>
      <c r="C9" s="66" t="s">
        <v>965</v>
      </c>
      <c r="D9" s="66" t="s">
        <v>966</v>
      </c>
      <c r="E9" s="68"/>
      <c r="F9" s="68"/>
      <c r="G9" s="68"/>
      <c r="H9" s="69"/>
      <c r="I9" s="68" t="str">
        <f t="shared" si="4"/>
        <v>-</v>
      </c>
      <c r="J9" s="67"/>
      <c r="K9" s="68"/>
      <c r="L9" s="68"/>
      <c r="M9" s="69"/>
      <c r="N9" s="68" t="str">
        <f t="shared" si="0"/>
        <v>-</v>
      </c>
      <c r="O9" s="73"/>
      <c r="P9" s="71"/>
      <c r="Q9" s="71"/>
      <c r="R9" s="71"/>
      <c r="S9" s="72" t="str">
        <f t="shared" si="1"/>
        <v>-</v>
      </c>
      <c r="T9" s="73"/>
      <c r="U9" s="68"/>
      <c r="V9" s="68"/>
      <c r="W9" s="69"/>
      <c r="X9" s="72" t="str">
        <f t="shared" si="2"/>
        <v>-</v>
      </c>
      <c r="Y9" s="70" t="s">
        <v>959</v>
      </c>
      <c r="Z9" s="71" t="s">
        <v>39</v>
      </c>
      <c r="AA9" s="71" t="s">
        <v>39</v>
      </c>
      <c r="AB9" s="71" t="s">
        <v>39</v>
      </c>
      <c r="AC9" s="72" t="str">
        <f t="shared" si="3"/>
        <v>SI</v>
      </c>
      <c r="AD9" s="68" t="s">
        <v>777</v>
      </c>
      <c r="AE9" s="74"/>
      <c r="AF9" s="74"/>
    </row>
    <row r="10" spans="1:32" s="75" customFormat="1" ht="75">
      <c r="A10" s="66">
        <v>8</v>
      </c>
      <c r="B10" s="66" t="s">
        <v>967</v>
      </c>
      <c r="C10" s="66" t="s">
        <v>968</v>
      </c>
      <c r="D10" s="66" t="s">
        <v>969</v>
      </c>
      <c r="E10" s="67"/>
      <c r="F10" s="68"/>
      <c r="G10" s="68"/>
      <c r="H10" s="69"/>
      <c r="I10" s="68" t="str">
        <f t="shared" si="4"/>
        <v>-</v>
      </c>
      <c r="J10" s="67"/>
      <c r="K10" s="68"/>
      <c r="L10" s="68"/>
      <c r="M10" s="69"/>
      <c r="N10" s="68" t="str">
        <f t="shared" si="0"/>
        <v>-</v>
      </c>
      <c r="O10" s="70" t="s">
        <v>970</v>
      </c>
      <c r="P10" s="71" t="s">
        <v>39</v>
      </c>
      <c r="Q10" s="71" t="s">
        <v>39</v>
      </c>
      <c r="R10" s="71" t="s">
        <v>39</v>
      </c>
      <c r="S10" s="72" t="str">
        <f t="shared" si="1"/>
        <v>SI</v>
      </c>
      <c r="T10" s="70" t="s">
        <v>971</v>
      </c>
      <c r="U10" s="71" t="s">
        <v>39</v>
      </c>
      <c r="V10" s="71" t="s">
        <v>39</v>
      </c>
      <c r="W10" s="71" t="s">
        <v>39</v>
      </c>
      <c r="X10" s="72" t="str">
        <f t="shared" si="2"/>
        <v>SI</v>
      </c>
      <c r="Y10" s="70" t="s">
        <v>959</v>
      </c>
      <c r="Z10" s="71" t="s">
        <v>39</v>
      </c>
      <c r="AA10" s="71" t="s">
        <v>39</v>
      </c>
      <c r="AB10" s="71" t="s">
        <v>39</v>
      </c>
      <c r="AC10" s="72" t="str">
        <f t="shared" si="3"/>
        <v>SI</v>
      </c>
      <c r="AD10" s="68" t="s">
        <v>777</v>
      </c>
      <c r="AE10" s="74"/>
      <c r="AF10" s="74"/>
    </row>
    <row r="11" spans="1:32" s="75" customFormat="1" ht="75">
      <c r="A11" s="66">
        <v>9</v>
      </c>
      <c r="B11" s="66" t="s">
        <v>972</v>
      </c>
      <c r="C11" s="66" t="s">
        <v>973</v>
      </c>
      <c r="D11" s="66" t="s">
        <v>969</v>
      </c>
      <c r="E11" s="67"/>
      <c r="F11" s="68"/>
      <c r="G11" s="68"/>
      <c r="H11" s="69"/>
      <c r="I11" s="68" t="str">
        <f t="shared" si="4"/>
        <v>-</v>
      </c>
      <c r="J11" s="67"/>
      <c r="K11" s="68"/>
      <c r="L11" s="68"/>
      <c r="M11" s="69"/>
      <c r="N11" s="68" t="str">
        <f t="shared" si="0"/>
        <v>-</v>
      </c>
      <c r="O11" s="70" t="s">
        <v>970</v>
      </c>
      <c r="P11" s="71" t="s">
        <v>39</v>
      </c>
      <c r="Q11" s="71" t="s">
        <v>39</v>
      </c>
      <c r="R11" s="71" t="s">
        <v>39</v>
      </c>
      <c r="S11" s="72" t="str">
        <f t="shared" si="1"/>
        <v>SI</v>
      </c>
      <c r="T11" s="70" t="s">
        <v>974</v>
      </c>
      <c r="U11" s="71" t="s">
        <v>39</v>
      </c>
      <c r="V11" s="71" t="s">
        <v>39</v>
      </c>
      <c r="W11" s="71" t="s">
        <v>39</v>
      </c>
      <c r="X11" s="72" t="str">
        <f t="shared" si="2"/>
        <v>SI</v>
      </c>
      <c r="Y11" s="70" t="s">
        <v>959</v>
      </c>
      <c r="Z11" s="71" t="s">
        <v>39</v>
      </c>
      <c r="AA11" s="71" t="s">
        <v>39</v>
      </c>
      <c r="AB11" s="71" t="s">
        <v>39</v>
      </c>
      <c r="AC11" s="72" t="str">
        <f t="shared" si="3"/>
        <v>SI</v>
      </c>
      <c r="AD11" s="68" t="s">
        <v>777</v>
      </c>
      <c r="AE11" s="74"/>
      <c r="AF11" s="74"/>
    </row>
    <row r="12" spans="1:32" ht="162.5">
      <c r="A12" s="66">
        <v>10</v>
      </c>
      <c r="B12" s="66" t="s">
        <v>975</v>
      </c>
      <c r="C12" s="66" t="s">
        <v>976</v>
      </c>
      <c r="D12" s="66" t="s">
        <v>977</v>
      </c>
      <c r="E12" s="67"/>
      <c r="F12" s="68"/>
      <c r="G12" s="68"/>
      <c r="H12" s="69"/>
      <c r="I12" s="68" t="str">
        <f t="shared" si="4"/>
        <v>-</v>
      </c>
      <c r="J12" s="67"/>
      <c r="K12" s="68"/>
      <c r="L12" s="68"/>
      <c r="M12" s="69"/>
      <c r="N12" s="68" t="str">
        <f t="shared" si="0"/>
        <v>-</v>
      </c>
      <c r="O12" s="73"/>
      <c r="P12" s="71"/>
      <c r="Q12" s="71"/>
      <c r="R12" s="71"/>
      <c r="S12" s="72" t="str">
        <f t="shared" si="1"/>
        <v>-</v>
      </c>
      <c r="T12" s="70" t="s">
        <v>978</v>
      </c>
      <c r="U12" s="71" t="s">
        <v>39</v>
      </c>
      <c r="V12" s="71" t="s">
        <v>39</v>
      </c>
      <c r="W12" s="71" t="s">
        <v>39</v>
      </c>
      <c r="X12" s="72" t="str">
        <f t="shared" si="2"/>
        <v>SI</v>
      </c>
      <c r="Y12" s="73"/>
      <c r="Z12" s="68"/>
      <c r="AA12" s="68"/>
      <c r="AB12" s="69"/>
      <c r="AC12" s="72" t="str">
        <f t="shared" si="3"/>
        <v>-</v>
      </c>
      <c r="AD12" s="68" t="s">
        <v>777</v>
      </c>
      <c r="AE12" s="77"/>
      <c r="AF12" s="77"/>
    </row>
    <row r="13" spans="1:32" ht="25">
      <c r="A13" s="66">
        <v>11</v>
      </c>
      <c r="B13" s="66" t="s">
        <v>979</v>
      </c>
      <c r="C13" s="66" t="s">
        <v>980</v>
      </c>
      <c r="D13" s="66" t="s">
        <v>981</v>
      </c>
      <c r="E13" s="67"/>
      <c r="F13" s="68"/>
      <c r="G13" s="68"/>
      <c r="H13" s="69"/>
      <c r="I13" s="68" t="str">
        <f t="shared" si="4"/>
        <v>-</v>
      </c>
      <c r="J13" s="67"/>
      <c r="K13" s="68"/>
      <c r="L13" s="68"/>
      <c r="M13" s="69"/>
      <c r="N13" s="68" t="str">
        <f t="shared" si="0"/>
        <v>-</v>
      </c>
      <c r="O13" s="73"/>
      <c r="P13" s="71"/>
      <c r="Q13" s="71"/>
      <c r="R13" s="71"/>
      <c r="S13" s="72" t="str">
        <f t="shared" si="1"/>
        <v>-</v>
      </c>
      <c r="T13" s="73"/>
      <c r="U13" s="68"/>
      <c r="V13" s="68"/>
      <c r="W13" s="69"/>
      <c r="X13" s="72" t="str">
        <f t="shared" si="2"/>
        <v>-</v>
      </c>
      <c r="Y13" s="73"/>
      <c r="Z13" s="68"/>
      <c r="AA13" s="68"/>
      <c r="AB13" s="69"/>
      <c r="AC13" s="72" t="str">
        <f t="shared" si="3"/>
        <v>-</v>
      </c>
      <c r="AD13" s="68" t="s">
        <v>777</v>
      </c>
      <c r="AE13" s="77"/>
      <c r="AF13" s="77"/>
    </row>
    <row r="14" spans="1:32" ht="25">
      <c r="A14" s="66">
        <v>12</v>
      </c>
      <c r="B14" s="66" t="s">
        <v>982</v>
      </c>
      <c r="C14" s="66" t="s">
        <v>983</v>
      </c>
      <c r="D14" s="66" t="s">
        <v>984</v>
      </c>
      <c r="E14" s="67"/>
      <c r="F14" s="68"/>
      <c r="G14" s="68"/>
      <c r="H14" s="69"/>
      <c r="I14" s="68" t="str">
        <f t="shared" si="4"/>
        <v>-</v>
      </c>
      <c r="J14" s="67"/>
      <c r="K14" s="68"/>
      <c r="L14" s="68"/>
      <c r="M14" s="69"/>
      <c r="N14" s="68" t="str">
        <f t="shared" si="0"/>
        <v>-</v>
      </c>
      <c r="O14" s="70" t="s">
        <v>985</v>
      </c>
      <c r="P14" s="71" t="s">
        <v>39</v>
      </c>
      <c r="Q14" s="71" t="s">
        <v>39</v>
      </c>
      <c r="R14" s="71" t="s">
        <v>39</v>
      </c>
      <c r="S14" s="72" t="str">
        <f t="shared" si="1"/>
        <v>SI</v>
      </c>
      <c r="T14" s="73" t="s">
        <v>986</v>
      </c>
      <c r="U14" s="71" t="s">
        <v>39</v>
      </c>
      <c r="V14" s="71" t="s">
        <v>39</v>
      </c>
      <c r="W14" s="71" t="s">
        <v>39</v>
      </c>
      <c r="X14" s="72" t="str">
        <f t="shared" si="2"/>
        <v>SI</v>
      </c>
      <c r="Y14" s="73"/>
      <c r="Z14" s="68"/>
      <c r="AA14" s="68"/>
      <c r="AB14" s="69"/>
      <c r="AC14" s="72" t="str">
        <f t="shared" si="3"/>
        <v>-</v>
      </c>
      <c r="AD14" s="68" t="s">
        <v>777</v>
      </c>
      <c r="AE14" s="77"/>
      <c r="AF14" s="77"/>
    </row>
    <row r="15" spans="1:32" ht="100">
      <c r="A15" s="66">
        <v>13</v>
      </c>
      <c r="B15" s="66" t="s">
        <v>987</v>
      </c>
      <c r="C15" s="66" t="s">
        <v>988</v>
      </c>
      <c r="D15" s="66" t="s">
        <v>949</v>
      </c>
      <c r="E15" s="68"/>
      <c r="F15" s="68"/>
      <c r="G15" s="68"/>
      <c r="H15" s="69"/>
      <c r="I15" s="68" t="str">
        <f t="shared" si="4"/>
        <v>-</v>
      </c>
      <c r="J15" s="68"/>
      <c r="K15" s="68"/>
      <c r="L15" s="68"/>
      <c r="M15" s="69"/>
      <c r="N15" s="68" t="str">
        <f t="shared" si="0"/>
        <v>-</v>
      </c>
      <c r="O15" s="70" t="s">
        <v>989</v>
      </c>
      <c r="P15" s="71" t="s">
        <v>39</v>
      </c>
      <c r="Q15" s="71" t="s">
        <v>39</v>
      </c>
      <c r="R15" s="71" t="s">
        <v>39</v>
      </c>
      <c r="S15" s="72" t="str">
        <f t="shared" si="1"/>
        <v>SI</v>
      </c>
      <c r="T15" s="70" t="s">
        <v>990</v>
      </c>
      <c r="U15" s="71" t="s">
        <v>39</v>
      </c>
      <c r="V15" s="71" t="s">
        <v>39</v>
      </c>
      <c r="W15" s="71" t="s">
        <v>39</v>
      </c>
      <c r="X15" s="72" t="str">
        <f t="shared" si="2"/>
        <v>SI</v>
      </c>
      <c r="Y15" s="70" t="s">
        <v>959</v>
      </c>
      <c r="Z15" s="71" t="s">
        <v>39</v>
      </c>
      <c r="AA15" s="71" t="s">
        <v>39</v>
      </c>
      <c r="AB15" s="71" t="s">
        <v>39</v>
      </c>
      <c r="AC15" s="72" t="str">
        <f t="shared" si="3"/>
        <v>SI</v>
      </c>
      <c r="AD15" s="68" t="s">
        <v>777</v>
      </c>
      <c r="AE15" s="77"/>
      <c r="AF15" s="77"/>
    </row>
    <row r="16" spans="1:32" ht="100">
      <c r="A16" s="66">
        <v>14</v>
      </c>
      <c r="B16" s="66" t="s">
        <v>991</v>
      </c>
      <c r="C16" s="66" t="s">
        <v>992</v>
      </c>
      <c r="D16" s="66" t="s">
        <v>981</v>
      </c>
      <c r="E16" s="67"/>
      <c r="F16" s="68"/>
      <c r="G16" s="68"/>
      <c r="H16" s="69"/>
      <c r="I16" s="68" t="str">
        <f t="shared" si="4"/>
        <v>-</v>
      </c>
      <c r="J16" s="67"/>
      <c r="K16" s="68"/>
      <c r="L16" s="68"/>
      <c r="M16" s="69"/>
      <c r="N16" s="68" t="str">
        <f t="shared" si="0"/>
        <v>-</v>
      </c>
      <c r="O16" s="78" t="s">
        <v>993</v>
      </c>
      <c r="P16" s="71"/>
      <c r="Q16" s="71"/>
      <c r="R16" s="71"/>
      <c r="S16" s="72" t="str">
        <f t="shared" si="1"/>
        <v>SI</v>
      </c>
      <c r="T16" s="70" t="s">
        <v>994</v>
      </c>
      <c r="U16" s="71" t="s">
        <v>39</v>
      </c>
      <c r="V16" s="71" t="s">
        <v>39</v>
      </c>
      <c r="W16" s="71" t="s">
        <v>39</v>
      </c>
      <c r="X16" s="72" t="str">
        <f t="shared" si="2"/>
        <v>SI</v>
      </c>
      <c r="Y16" s="73" t="s">
        <v>959</v>
      </c>
      <c r="Z16" s="71" t="s">
        <v>39</v>
      </c>
      <c r="AA16" s="71" t="s">
        <v>39</v>
      </c>
      <c r="AB16" s="71" t="s">
        <v>39</v>
      </c>
      <c r="AC16" s="72" t="str">
        <f t="shared" si="3"/>
        <v>SI</v>
      </c>
      <c r="AD16" s="68" t="s">
        <v>777</v>
      </c>
      <c r="AE16" s="77"/>
      <c r="AF16" s="77"/>
    </row>
    <row r="17" spans="1:32" ht="25">
      <c r="A17" s="66">
        <v>15</v>
      </c>
      <c r="B17" s="66" t="s">
        <v>517</v>
      </c>
      <c r="C17" s="66" t="s">
        <v>518</v>
      </c>
      <c r="D17" s="66" t="s">
        <v>995</v>
      </c>
      <c r="E17" s="67"/>
      <c r="F17" s="68"/>
      <c r="G17" s="68"/>
      <c r="H17" s="69"/>
      <c r="I17" s="68" t="str">
        <f t="shared" si="4"/>
        <v>-</v>
      </c>
      <c r="J17" s="67"/>
      <c r="K17" s="68"/>
      <c r="L17" s="68"/>
      <c r="M17" s="69"/>
      <c r="N17" s="68" t="str">
        <f t="shared" si="0"/>
        <v>-</v>
      </c>
      <c r="O17" s="73"/>
      <c r="P17" s="71"/>
      <c r="Q17" s="71"/>
      <c r="R17" s="71"/>
      <c r="S17" s="72" t="str">
        <f t="shared" si="1"/>
        <v>-</v>
      </c>
      <c r="T17" s="73" t="s">
        <v>996</v>
      </c>
      <c r="U17" s="71" t="s">
        <v>39</v>
      </c>
      <c r="V17" s="71" t="s">
        <v>39</v>
      </c>
      <c r="W17" s="71" t="s">
        <v>39</v>
      </c>
      <c r="X17" s="72" t="str">
        <f t="shared" si="2"/>
        <v>SI</v>
      </c>
      <c r="Y17" s="73"/>
      <c r="Z17" s="68"/>
      <c r="AA17" s="68"/>
      <c r="AB17" s="69"/>
      <c r="AC17" s="72" t="str">
        <f t="shared" si="3"/>
        <v>-</v>
      </c>
      <c r="AD17" s="68" t="s">
        <v>777</v>
      </c>
      <c r="AE17" s="77"/>
      <c r="AF17" s="77"/>
    </row>
    <row r="18" spans="1:32" ht="175">
      <c r="A18" s="66">
        <v>16</v>
      </c>
      <c r="B18" s="66" t="s">
        <v>997</v>
      </c>
      <c r="C18" s="66" t="s">
        <v>998</v>
      </c>
      <c r="D18" s="66" t="s">
        <v>949</v>
      </c>
      <c r="E18" s="68"/>
      <c r="F18" s="68"/>
      <c r="G18" s="68"/>
      <c r="H18" s="69"/>
      <c r="I18" s="68" t="str">
        <f t="shared" si="4"/>
        <v>-</v>
      </c>
      <c r="J18" s="68"/>
      <c r="K18" s="68"/>
      <c r="L18" s="68"/>
      <c r="M18" s="69"/>
      <c r="N18" s="68" t="str">
        <f t="shared" si="0"/>
        <v>-</v>
      </c>
      <c r="O18" s="79" t="s">
        <v>999</v>
      </c>
      <c r="P18" s="71"/>
      <c r="Q18" s="71"/>
      <c r="R18" s="71"/>
      <c r="S18" s="72" t="str">
        <f t="shared" si="1"/>
        <v>SI</v>
      </c>
      <c r="T18" s="70" t="s">
        <v>1000</v>
      </c>
      <c r="U18" s="71" t="s">
        <v>39</v>
      </c>
      <c r="V18" s="71" t="s">
        <v>39</v>
      </c>
      <c r="W18" s="71" t="s">
        <v>39</v>
      </c>
      <c r="X18" s="72" t="str">
        <f t="shared" si="2"/>
        <v>SI</v>
      </c>
      <c r="Y18" s="70" t="s">
        <v>959</v>
      </c>
      <c r="Z18" s="71" t="s">
        <v>39</v>
      </c>
      <c r="AA18" s="71" t="s">
        <v>39</v>
      </c>
      <c r="AB18" s="71" t="s">
        <v>39</v>
      </c>
      <c r="AC18" s="72" t="str">
        <f t="shared" si="3"/>
        <v>SI</v>
      </c>
      <c r="AD18" s="68" t="s">
        <v>777</v>
      </c>
      <c r="AE18" s="77"/>
      <c r="AF18" s="77"/>
    </row>
    <row r="19" spans="1:32" ht="200">
      <c r="A19" s="66">
        <v>17</v>
      </c>
      <c r="B19" s="66" t="s">
        <v>1001</v>
      </c>
      <c r="C19" s="66" t="s">
        <v>1002</v>
      </c>
      <c r="D19" s="66" t="s">
        <v>1003</v>
      </c>
      <c r="E19" s="68"/>
      <c r="F19" s="68"/>
      <c r="G19" s="68"/>
      <c r="H19" s="69"/>
      <c r="I19" s="68" t="str">
        <f t="shared" si="4"/>
        <v>-</v>
      </c>
      <c r="J19" s="68"/>
      <c r="K19" s="68"/>
      <c r="L19" s="68"/>
      <c r="M19" s="69"/>
      <c r="N19" s="68" t="str">
        <f t="shared" si="0"/>
        <v>-</v>
      </c>
      <c r="O19" s="70" t="s">
        <v>1004</v>
      </c>
      <c r="P19" s="71" t="s">
        <v>39</v>
      </c>
      <c r="Q19" s="71" t="s">
        <v>39</v>
      </c>
      <c r="R19" s="71" t="s">
        <v>39</v>
      </c>
      <c r="S19" s="72" t="str">
        <f t="shared" si="1"/>
        <v>SI</v>
      </c>
      <c r="T19" s="70" t="s">
        <v>1005</v>
      </c>
      <c r="U19" s="71" t="s">
        <v>39</v>
      </c>
      <c r="V19" s="71" t="s">
        <v>39</v>
      </c>
      <c r="W19" s="71" t="s">
        <v>39</v>
      </c>
      <c r="X19" s="72" t="str">
        <f t="shared" si="2"/>
        <v>SI</v>
      </c>
      <c r="Y19" s="70" t="s">
        <v>1006</v>
      </c>
      <c r="Z19" s="71" t="s">
        <v>39</v>
      </c>
      <c r="AA19" s="71" t="s">
        <v>39</v>
      </c>
      <c r="AB19" s="71" t="s">
        <v>39</v>
      </c>
      <c r="AC19" s="72" t="str">
        <f t="shared" si="3"/>
        <v>SI</v>
      </c>
      <c r="AD19" s="68" t="s">
        <v>777</v>
      </c>
      <c r="AE19" s="77"/>
      <c r="AF19" s="77"/>
    </row>
    <row r="20" spans="1:32" ht="112.5">
      <c r="A20" s="66">
        <v>18</v>
      </c>
      <c r="B20" s="66" t="s">
        <v>1007</v>
      </c>
      <c r="C20" s="66" t="s">
        <v>1008</v>
      </c>
      <c r="D20" s="66" t="s">
        <v>1009</v>
      </c>
      <c r="E20" s="68"/>
      <c r="F20" s="68"/>
      <c r="G20" s="68"/>
      <c r="H20" s="69"/>
      <c r="I20" s="68" t="str">
        <f t="shared" si="4"/>
        <v>-</v>
      </c>
      <c r="J20" s="68"/>
      <c r="K20" s="68"/>
      <c r="L20" s="68"/>
      <c r="M20" s="69"/>
      <c r="N20" s="68" t="str">
        <f t="shared" si="0"/>
        <v>-</v>
      </c>
      <c r="O20" s="70" t="s">
        <v>1010</v>
      </c>
      <c r="P20" s="71" t="s">
        <v>39</v>
      </c>
      <c r="Q20" s="71" t="s">
        <v>39</v>
      </c>
      <c r="R20" s="71" t="s">
        <v>39</v>
      </c>
      <c r="S20" s="72" t="str">
        <f t="shared" si="1"/>
        <v>SI</v>
      </c>
      <c r="T20" s="70" t="s">
        <v>1011</v>
      </c>
      <c r="U20" s="71" t="s">
        <v>39</v>
      </c>
      <c r="V20" s="71" t="s">
        <v>39</v>
      </c>
      <c r="W20" s="71" t="s">
        <v>39</v>
      </c>
      <c r="X20" s="72" t="str">
        <f t="shared" si="2"/>
        <v>SI</v>
      </c>
      <c r="Y20" s="70" t="s">
        <v>1012</v>
      </c>
      <c r="Z20" s="71" t="s">
        <v>39</v>
      </c>
      <c r="AA20" s="71" t="s">
        <v>39</v>
      </c>
      <c r="AB20" s="71" t="s">
        <v>39</v>
      </c>
      <c r="AC20" s="72" t="str">
        <f t="shared" si="3"/>
        <v>SI</v>
      </c>
      <c r="AD20" s="68" t="s">
        <v>777</v>
      </c>
      <c r="AE20" s="77"/>
      <c r="AF20" s="77"/>
    </row>
    <row r="21" spans="1:32" ht="50">
      <c r="A21" s="66">
        <v>19</v>
      </c>
      <c r="B21" s="66" t="s">
        <v>1013</v>
      </c>
      <c r="C21" s="66" t="s">
        <v>538</v>
      </c>
      <c r="D21" s="66" t="s">
        <v>961</v>
      </c>
      <c r="E21" s="67"/>
      <c r="F21" s="68"/>
      <c r="G21" s="68"/>
      <c r="H21" s="69"/>
      <c r="I21" s="68" t="str">
        <f t="shared" si="4"/>
        <v>-</v>
      </c>
      <c r="J21" s="67"/>
      <c r="K21" s="68"/>
      <c r="L21" s="68"/>
      <c r="M21" s="69"/>
      <c r="N21" s="68" t="str">
        <f t="shared" si="0"/>
        <v>-</v>
      </c>
      <c r="O21" s="70" t="s">
        <v>1014</v>
      </c>
      <c r="P21" s="71" t="s">
        <v>39</v>
      </c>
      <c r="Q21" s="71" t="s">
        <v>39</v>
      </c>
      <c r="R21" s="71" t="s">
        <v>39</v>
      </c>
      <c r="S21" s="72" t="str">
        <f t="shared" si="1"/>
        <v>SI</v>
      </c>
      <c r="T21" s="70" t="s">
        <v>1015</v>
      </c>
      <c r="U21" s="71" t="s">
        <v>39</v>
      </c>
      <c r="V21" s="71" t="s">
        <v>39</v>
      </c>
      <c r="W21" s="71" t="s">
        <v>39</v>
      </c>
      <c r="X21" s="72" t="str">
        <f t="shared" si="2"/>
        <v>SI</v>
      </c>
      <c r="Y21" s="73" t="s">
        <v>959</v>
      </c>
      <c r="Z21" s="71" t="s">
        <v>39</v>
      </c>
      <c r="AA21" s="71" t="s">
        <v>39</v>
      </c>
      <c r="AB21" s="71" t="s">
        <v>39</v>
      </c>
      <c r="AC21" s="72" t="str">
        <f t="shared" si="3"/>
        <v>SI</v>
      </c>
      <c r="AD21" s="68" t="s">
        <v>777</v>
      </c>
      <c r="AE21" s="77"/>
      <c r="AF21" s="77"/>
    </row>
    <row r="22" spans="1:32" ht="37.5">
      <c r="A22" s="66">
        <v>20</v>
      </c>
      <c r="B22" s="66" t="s">
        <v>1016</v>
      </c>
      <c r="C22" s="66" t="s">
        <v>1017</v>
      </c>
      <c r="D22" s="66" t="s">
        <v>995</v>
      </c>
      <c r="E22" s="67"/>
      <c r="F22" s="68"/>
      <c r="G22" s="68"/>
      <c r="H22" s="69"/>
      <c r="I22" s="68" t="str">
        <f t="shared" si="4"/>
        <v>-</v>
      </c>
      <c r="J22" s="67"/>
      <c r="K22" s="68"/>
      <c r="L22" s="68"/>
      <c r="M22" s="69"/>
      <c r="N22" s="68" t="str">
        <f t="shared" si="0"/>
        <v>-</v>
      </c>
      <c r="O22" s="73" t="s">
        <v>1018</v>
      </c>
      <c r="P22" s="71" t="s">
        <v>39</v>
      </c>
      <c r="Q22" s="71" t="s">
        <v>39</v>
      </c>
      <c r="R22" s="71" t="s">
        <v>39</v>
      </c>
      <c r="S22" s="72" t="str">
        <f t="shared" si="1"/>
        <v>SI</v>
      </c>
      <c r="T22" s="70" t="s">
        <v>1019</v>
      </c>
      <c r="U22" s="71" t="s">
        <v>39</v>
      </c>
      <c r="V22" s="71" t="s">
        <v>39</v>
      </c>
      <c r="W22" s="71" t="s">
        <v>39</v>
      </c>
      <c r="X22" s="72" t="str">
        <f t="shared" si="2"/>
        <v>SI</v>
      </c>
      <c r="Y22" s="70" t="s">
        <v>1020</v>
      </c>
      <c r="Z22" s="71" t="s">
        <v>39</v>
      </c>
      <c r="AA22" s="71" t="s">
        <v>39</v>
      </c>
      <c r="AB22" s="71" t="s">
        <v>39</v>
      </c>
      <c r="AC22" s="72" t="str">
        <f t="shared" si="3"/>
        <v>SI</v>
      </c>
      <c r="AD22" s="68" t="s">
        <v>777</v>
      </c>
      <c r="AE22" s="77"/>
      <c r="AF22" s="77"/>
    </row>
    <row r="23" spans="1:32" ht="62.5">
      <c r="A23" s="66">
        <v>21</v>
      </c>
      <c r="B23" s="66" t="s">
        <v>1021</v>
      </c>
      <c r="C23" s="66" t="s">
        <v>1022</v>
      </c>
      <c r="D23" s="66" t="s">
        <v>1023</v>
      </c>
      <c r="E23" s="67"/>
      <c r="F23" s="68"/>
      <c r="G23" s="68"/>
      <c r="H23" s="69"/>
      <c r="I23" s="68" t="str">
        <f t="shared" si="4"/>
        <v>-</v>
      </c>
      <c r="J23" s="67"/>
      <c r="K23" s="68"/>
      <c r="L23" s="68"/>
      <c r="M23" s="69"/>
      <c r="N23" s="68" t="str">
        <f t="shared" si="0"/>
        <v>-</v>
      </c>
      <c r="O23" s="70" t="s">
        <v>1024</v>
      </c>
      <c r="P23" s="71" t="s">
        <v>39</v>
      </c>
      <c r="Q23" s="71" t="s">
        <v>39</v>
      </c>
      <c r="R23" s="71" t="s">
        <v>39</v>
      </c>
      <c r="S23" s="72" t="str">
        <f t="shared" si="1"/>
        <v>SI</v>
      </c>
      <c r="T23" s="70" t="s">
        <v>1025</v>
      </c>
      <c r="U23" s="71" t="s">
        <v>39</v>
      </c>
      <c r="V23" s="71" t="s">
        <v>39</v>
      </c>
      <c r="W23" s="71" t="s">
        <v>39</v>
      </c>
      <c r="X23" s="72" t="str">
        <f t="shared" si="2"/>
        <v>SI</v>
      </c>
      <c r="Y23" s="73" t="s">
        <v>959</v>
      </c>
      <c r="Z23" s="71" t="s">
        <v>39</v>
      </c>
      <c r="AA23" s="71" t="s">
        <v>39</v>
      </c>
      <c r="AB23" s="71" t="s">
        <v>39</v>
      </c>
      <c r="AC23" s="72" t="str">
        <f t="shared" si="3"/>
        <v>SI</v>
      </c>
      <c r="AD23" s="68" t="s">
        <v>777</v>
      </c>
      <c r="AE23" s="77"/>
      <c r="AF23" s="77"/>
    </row>
    <row r="24" spans="1:32" ht="112.5">
      <c r="A24" s="66">
        <v>22</v>
      </c>
      <c r="B24" s="66" t="s">
        <v>1026</v>
      </c>
      <c r="C24" s="66" t="s">
        <v>1027</v>
      </c>
      <c r="D24" s="66" t="s">
        <v>519</v>
      </c>
      <c r="E24" s="68"/>
      <c r="F24" s="68"/>
      <c r="G24" s="68"/>
      <c r="H24" s="69"/>
      <c r="I24" s="68" t="str">
        <f t="shared" si="4"/>
        <v>-</v>
      </c>
      <c r="J24" s="68"/>
      <c r="K24" s="68"/>
      <c r="L24" s="68"/>
      <c r="M24" s="69"/>
      <c r="N24" s="68" t="str">
        <f t="shared" si="0"/>
        <v>-</v>
      </c>
      <c r="O24" s="79" t="s">
        <v>1028</v>
      </c>
      <c r="P24" s="71"/>
      <c r="Q24" s="71"/>
      <c r="R24" s="71"/>
      <c r="S24" s="72" t="str">
        <f t="shared" si="1"/>
        <v>SI</v>
      </c>
      <c r="T24" s="70" t="s">
        <v>1029</v>
      </c>
      <c r="U24" s="71" t="s">
        <v>39</v>
      </c>
      <c r="V24" s="71" t="s">
        <v>39</v>
      </c>
      <c r="W24" s="71" t="s">
        <v>39</v>
      </c>
      <c r="X24" s="72" t="str">
        <f t="shared" si="2"/>
        <v>SI</v>
      </c>
      <c r="Y24" s="70" t="s">
        <v>1030</v>
      </c>
      <c r="Z24" s="71" t="s">
        <v>39</v>
      </c>
      <c r="AA24" s="71" t="s">
        <v>39</v>
      </c>
      <c r="AB24" s="71" t="s">
        <v>39</v>
      </c>
      <c r="AC24" s="72" t="str">
        <f t="shared" si="3"/>
        <v>SI</v>
      </c>
      <c r="AD24" s="68" t="s">
        <v>777</v>
      </c>
      <c r="AE24" s="77"/>
      <c r="AF24" s="77"/>
    </row>
    <row r="25" spans="1:32" ht="137.5">
      <c r="A25" s="66">
        <v>23</v>
      </c>
      <c r="B25" s="66" t="s">
        <v>1031</v>
      </c>
      <c r="C25" s="66" t="s">
        <v>1032</v>
      </c>
      <c r="D25" s="66" t="s">
        <v>1033</v>
      </c>
      <c r="E25" s="68"/>
      <c r="F25" s="68"/>
      <c r="G25" s="68"/>
      <c r="H25" s="69"/>
      <c r="I25" s="68" t="str">
        <f t="shared" si="4"/>
        <v>-</v>
      </c>
      <c r="J25" s="68"/>
      <c r="K25" s="68"/>
      <c r="L25" s="68"/>
      <c r="M25" s="69"/>
      <c r="N25" s="68" t="str">
        <f t="shared" si="0"/>
        <v>-</v>
      </c>
      <c r="O25" s="70"/>
      <c r="P25" s="71"/>
      <c r="Q25" s="71"/>
      <c r="R25" s="71"/>
      <c r="S25" s="72" t="str">
        <f t="shared" si="1"/>
        <v>-</v>
      </c>
      <c r="T25" s="70" t="s">
        <v>1034</v>
      </c>
      <c r="U25" s="71" t="s">
        <v>39</v>
      </c>
      <c r="V25" s="71" t="s">
        <v>39</v>
      </c>
      <c r="W25" s="71" t="s">
        <v>39</v>
      </c>
      <c r="X25" s="72" t="str">
        <f t="shared" si="2"/>
        <v>SI</v>
      </c>
      <c r="Y25" s="70" t="s">
        <v>1035</v>
      </c>
      <c r="Z25" s="71" t="s">
        <v>39</v>
      </c>
      <c r="AA25" s="71" t="s">
        <v>39</v>
      </c>
      <c r="AB25" s="71" t="s">
        <v>39</v>
      </c>
      <c r="AC25" s="72" t="str">
        <f t="shared" si="3"/>
        <v>SI</v>
      </c>
      <c r="AD25" s="68" t="s">
        <v>777</v>
      </c>
      <c r="AE25" s="77"/>
      <c r="AF25" s="77"/>
    </row>
    <row r="26" spans="1:32" ht="125">
      <c r="A26" s="66">
        <v>24</v>
      </c>
      <c r="B26" s="66" t="s">
        <v>1036</v>
      </c>
      <c r="C26" s="66" t="s">
        <v>1037</v>
      </c>
      <c r="D26" s="66" t="s">
        <v>1038</v>
      </c>
      <c r="E26" s="68"/>
      <c r="F26" s="68"/>
      <c r="G26" s="68"/>
      <c r="H26" s="69"/>
      <c r="I26" s="68" t="str">
        <f t="shared" si="4"/>
        <v>-</v>
      </c>
      <c r="J26" s="68"/>
      <c r="K26" s="68"/>
      <c r="L26" s="68"/>
      <c r="M26" s="69"/>
      <c r="N26" s="68" t="str">
        <f t="shared" si="0"/>
        <v>-</v>
      </c>
      <c r="O26" s="70"/>
      <c r="P26" s="71" t="s">
        <v>39</v>
      </c>
      <c r="Q26" s="71" t="s">
        <v>39</v>
      </c>
      <c r="R26" s="71" t="s">
        <v>39</v>
      </c>
      <c r="S26" s="72" t="str">
        <f t="shared" si="1"/>
        <v>-</v>
      </c>
      <c r="T26" s="70" t="s">
        <v>1039</v>
      </c>
      <c r="U26" s="71" t="s">
        <v>39</v>
      </c>
      <c r="V26" s="71" t="s">
        <v>39</v>
      </c>
      <c r="W26" s="71" t="s">
        <v>39</v>
      </c>
      <c r="X26" s="72" t="str">
        <f t="shared" si="2"/>
        <v>SI</v>
      </c>
      <c r="Y26" s="70" t="s">
        <v>1040</v>
      </c>
      <c r="Z26" s="71" t="s">
        <v>39</v>
      </c>
      <c r="AA26" s="71" t="s">
        <v>39</v>
      </c>
      <c r="AB26" s="71" t="s">
        <v>39</v>
      </c>
      <c r="AC26" s="72" t="str">
        <f t="shared" si="3"/>
        <v>SI</v>
      </c>
      <c r="AD26" s="68" t="s">
        <v>777</v>
      </c>
      <c r="AE26" s="77"/>
      <c r="AF26" s="77"/>
    </row>
    <row r="27" spans="1:32" ht="100">
      <c r="A27" s="66">
        <v>25</v>
      </c>
      <c r="B27" s="66" t="s">
        <v>1041</v>
      </c>
      <c r="C27" s="66" t="s">
        <v>1042</v>
      </c>
      <c r="D27" s="66" t="s">
        <v>1043</v>
      </c>
      <c r="E27" s="67"/>
      <c r="F27" s="68"/>
      <c r="G27" s="68"/>
      <c r="H27" s="69"/>
      <c r="I27" s="68" t="str">
        <f t="shared" si="4"/>
        <v>-</v>
      </c>
      <c r="J27" s="67"/>
      <c r="K27" s="68"/>
      <c r="L27" s="68"/>
      <c r="M27" s="69"/>
      <c r="N27" s="68" t="str">
        <f t="shared" si="0"/>
        <v>-</v>
      </c>
      <c r="O27" s="73"/>
      <c r="P27" s="71"/>
      <c r="Q27" s="71"/>
      <c r="R27" s="71"/>
      <c r="S27" s="72" t="str">
        <f t="shared" si="1"/>
        <v>-</v>
      </c>
      <c r="T27" s="70" t="s">
        <v>1044</v>
      </c>
      <c r="U27" s="71" t="s">
        <v>39</v>
      </c>
      <c r="V27" s="71" t="s">
        <v>39</v>
      </c>
      <c r="W27" s="71" t="s">
        <v>39</v>
      </c>
      <c r="X27" s="72" t="str">
        <f t="shared" si="2"/>
        <v>SI</v>
      </c>
      <c r="Y27" s="70" t="s">
        <v>1045</v>
      </c>
      <c r="Z27" s="71" t="s">
        <v>39</v>
      </c>
      <c r="AA27" s="71" t="s">
        <v>39</v>
      </c>
      <c r="AB27" s="71" t="s">
        <v>39</v>
      </c>
      <c r="AC27" s="72" t="str">
        <f t="shared" si="3"/>
        <v>SI</v>
      </c>
      <c r="AD27" s="68" t="s">
        <v>777</v>
      </c>
      <c r="AE27" s="77"/>
      <c r="AF27" s="77"/>
    </row>
    <row r="28" spans="1:32" ht="150">
      <c r="A28" s="66">
        <v>26</v>
      </c>
      <c r="B28" s="66" t="s">
        <v>1046</v>
      </c>
      <c r="C28" s="66" t="s">
        <v>1047</v>
      </c>
      <c r="D28" s="66" t="s">
        <v>1009</v>
      </c>
      <c r="E28" s="68"/>
      <c r="F28" s="68"/>
      <c r="G28" s="68"/>
      <c r="H28" s="69"/>
      <c r="I28" s="68" t="str">
        <f t="shared" si="4"/>
        <v>-</v>
      </c>
      <c r="J28" s="68"/>
      <c r="K28" s="68"/>
      <c r="L28" s="68"/>
      <c r="M28" s="69"/>
      <c r="N28" s="68" t="str">
        <f t="shared" si="0"/>
        <v>-</v>
      </c>
      <c r="O28" s="79" t="s">
        <v>1028</v>
      </c>
      <c r="P28" s="71"/>
      <c r="Q28" s="71"/>
      <c r="R28" s="71"/>
      <c r="S28" s="72" t="str">
        <f t="shared" si="1"/>
        <v>SI</v>
      </c>
      <c r="T28" s="70" t="s">
        <v>1048</v>
      </c>
      <c r="U28" s="71" t="s">
        <v>39</v>
      </c>
      <c r="V28" s="71" t="s">
        <v>39</v>
      </c>
      <c r="W28" s="71" t="s">
        <v>39</v>
      </c>
      <c r="X28" s="72" t="str">
        <f t="shared" si="2"/>
        <v>SI</v>
      </c>
      <c r="Y28" s="70" t="s">
        <v>1049</v>
      </c>
      <c r="Z28" s="71" t="s">
        <v>39</v>
      </c>
      <c r="AA28" s="71" t="s">
        <v>39</v>
      </c>
      <c r="AB28" s="71" t="s">
        <v>39</v>
      </c>
      <c r="AC28" s="72" t="str">
        <f t="shared" si="3"/>
        <v>SI</v>
      </c>
      <c r="AD28" s="68" t="s">
        <v>777</v>
      </c>
      <c r="AE28" s="77"/>
      <c r="AF28" s="77"/>
    </row>
    <row r="29" spans="1:32" ht="112.5">
      <c r="A29" s="66">
        <v>27</v>
      </c>
      <c r="B29" s="66" t="s">
        <v>1050</v>
      </c>
      <c r="C29" s="66" t="s">
        <v>1051</v>
      </c>
      <c r="D29" s="66" t="s">
        <v>1052</v>
      </c>
      <c r="E29" s="67"/>
      <c r="F29" s="68"/>
      <c r="G29" s="68"/>
      <c r="H29" s="69"/>
      <c r="I29" s="68" t="str">
        <f t="shared" si="4"/>
        <v>-</v>
      </c>
      <c r="J29" s="67"/>
      <c r="K29" s="68"/>
      <c r="L29" s="68"/>
      <c r="M29" s="69"/>
      <c r="N29" s="68" t="str">
        <f t="shared" si="0"/>
        <v>-</v>
      </c>
      <c r="O29" s="70" t="s">
        <v>1053</v>
      </c>
      <c r="P29" s="71" t="s">
        <v>39</v>
      </c>
      <c r="Q29" s="71" t="s">
        <v>39</v>
      </c>
      <c r="R29" s="71" t="s">
        <v>39</v>
      </c>
      <c r="S29" s="72" t="str">
        <f t="shared" si="1"/>
        <v>SI</v>
      </c>
      <c r="T29" s="70" t="s">
        <v>1054</v>
      </c>
      <c r="U29" s="71" t="s">
        <v>39</v>
      </c>
      <c r="V29" s="71" t="s">
        <v>39</v>
      </c>
      <c r="W29" s="71" t="s">
        <v>39</v>
      </c>
      <c r="X29" s="72" t="str">
        <f t="shared" si="2"/>
        <v>SI</v>
      </c>
      <c r="Y29" s="73"/>
      <c r="Z29" s="68"/>
      <c r="AA29" s="68"/>
      <c r="AB29" s="69"/>
      <c r="AC29" s="72" t="str">
        <f t="shared" si="3"/>
        <v>-</v>
      </c>
      <c r="AD29" s="68" t="s">
        <v>777</v>
      </c>
      <c r="AE29" s="77"/>
      <c r="AF29" s="77"/>
    </row>
    <row r="30" spans="1:32" ht="62.5">
      <c r="A30" s="66">
        <v>28</v>
      </c>
      <c r="B30" s="66" t="s">
        <v>1055</v>
      </c>
      <c r="C30" s="66" t="s">
        <v>1056</v>
      </c>
      <c r="D30" s="66" t="s">
        <v>1057</v>
      </c>
      <c r="E30" s="67"/>
      <c r="F30" s="68"/>
      <c r="G30" s="68"/>
      <c r="H30" s="69"/>
      <c r="I30" s="68" t="str">
        <f t="shared" si="4"/>
        <v>-</v>
      </c>
      <c r="J30" s="67"/>
      <c r="K30" s="68"/>
      <c r="L30" s="68"/>
      <c r="M30" s="69"/>
      <c r="N30" s="68" t="str">
        <f t="shared" si="0"/>
        <v>-</v>
      </c>
      <c r="O30" s="73"/>
      <c r="P30" s="71"/>
      <c r="Q30" s="71"/>
      <c r="R30" s="71"/>
      <c r="S30" s="72" t="str">
        <f t="shared" si="1"/>
        <v>-</v>
      </c>
      <c r="T30" s="70" t="s">
        <v>1058</v>
      </c>
      <c r="U30" s="71" t="s">
        <v>39</v>
      </c>
      <c r="V30" s="71" t="s">
        <v>39</v>
      </c>
      <c r="W30" s="71" t="s">
        <v>39</v>
      </c>
      <c r="X30" s="72" t="str">
        <f t="shared" si="2"/>
        <v>SI</v>
      </c>
      <c r="Y30" s="70" t="s">
        <v>1059</v>
      </c>
      <c r="Z30" s="71" t="s">
        <v>39</v>
      </c>
      <c r="AA30" s="71" t="s">
        <v>39</v>
      </c>
      <c r="AB30" s="71" t="s">
        <v>39</v>
      </c>
      <c r="AC30" s="72" t="str">
        <f t="shared" si="3"/>
        <v>SI</v>
      </c>
      <c r="AD30" s="68" t="s">
        <v>777</v>
      </c>
      <c r="AE30" s="77"/>
      <c r="AF30" s="77"/>
    </row>
    <row r="31" spans="1:32" ht="50">
      <c r="A31" s="66">
        <v>29</v>
      </c>
      <c r="B31" s="66" t="s">
        <v>1060</v>
      </c>
      <c r="C31" s="66" t="s">
        <v>1061</v>
      </c>
      <c r="D31" s="66" t="s">
        <v>981</v>
      </c>
      <c r="E31" s="67"/>
      <c r="F31" s="68"/>
      <c r="G31" s="68"/>
      <c r="H31" s="69"/>
      <c r="I31" s="68" t="str">
        <f t="shared" si="4"/>
        <v>-</v>
      </c>
      <c r="J31" s="67"/>
      <c r="K31" s="68"/>
      <c r="L31" s="68"/>
      <c r="M31" s="69"/>
      <c r="N31" s="68" t="str">
        <f t="shared" si="0"/>
        <v>-</v>
      </c>
      <c r="O31" s="73" t="s">
        <v>1062</v>
      </c>
      <c r="P31" s="71" t="s">
        <v>39</v>
      </c>
      <c r="Q31" s="71" t="s">
        <v>39</v>
      </c>
      <c r="R31" s="71" t="s">
        <v>39</v>
      </c>
      <c r="S31" s="72" t="str">
        <f t="shared" si="1"/>
        <v>SI</v>
      </c>
      <c r="T31" s="70" t="s">
        <v>1063</v>
      </c>
      <c r="U31" s="71" t="s">
        <v>39</v>
      </c>
      <c r="V31" s="71" t="s">
        <v>39</v>
      </c>
      <c r="W31" s="71" t="s">
        <v>39</v>
      </c>
      <c r="X31" s="72" t="str">
        <f t="shared" si="2"/>
        <v>SI</v>
      </c>
      <c r="Y31" s="73" t="s">
        <v>959</v>
      </c>
      <c r="Z31" s="71" t="s">
        <v>39</v>
      </c>
      <c r="AA31" s="71" t="s">
        <v>39</v>
      </c>
      <c r="AB31" s="71" t="s">
        <v>39</v>
      </c>
      <c r="AC31" s="72" t="str">
        <f t="shared" si="3"/>
        <v>SI</v>
      </c>
      <c r="AD31" s="68" t="s">
        <v>777</v>
      </c>
      <c r="AE31" s="77"/>
      <c r="AF31" s="77"/>
    </row>
    <row r="32" spans="1:32" ht="37.5">
      <c r="A32" s="66">
        <v>30</v>
      </c>
      <c r="B32" s="66" t="s">
        <v>75</v>
      </c>
      <c r="C32" s="66" t="s">
        <v>1061</v>
      </c>
      <c r="D32" s="66" t="s">
        <v>977</v>
      </c>
      <c r="E32" s="67"/>
      <c r="F32" s="68"/>
      <c r="G32" s="68"/>
      <c r="H32" s="69"/>
      <c r="I32" s="68" t="str">
        <f t="shared" si="4"/>
        <v>-</v>
      </c>
      <c r="J32" s="67"/>
      <c r="K32" s="68"/>
      <c r="L32" s="68"/>
      <c r="M32" s="69"/>
      <c r="N32" s="68" t="str">
        <f t="shared" si="0"/>
        <v>-</v>
      </c>
      <c r="O32" s="73"/>
      <c r="P32" s="71"/>
      <c r="Q32" s="71"/>
      <c r="R32" s="71"/>
      <c r="S32" s="72" t="str">
        <f t="shared" si="1"/>
        <v>-</v>
      </c>
      <c r="T32" s="70" t="s">
        <v>1064</v>
      </c>
      <c r="U32" s="71" t="s">
        <v>39</v>
      </c>
      <c r="V32" s="71" t="s">
        <v>39</v>
      </c>
      <c r="W32" s="71" t="s">
        <v>39</v>
      </c>
      <c r="X32" s="72" t="str">
        <f t="shared" si="2"/>
        <v>SI</v>
      </c>
      <c r="Y32" s="73" t="s">
        <v>959</v>
      </c>
      <c r="Z32" s="71" t="s">
        <v>39</v>
      </c>
      <c r="AA32" s="71" t="s">
        <v>39</v>
      </c>
      <c r="AB32" s="71" t="s">
        <v>39</v>
      </c>
      <c r="AC32" s="72" t="str">
        <f t="shared" si="3"/>
        <v>SI</v>
      </c>
      <c r="AD32" s="68" t="s">
        <v>777</v>
      </c>
      <c r="AE32" s="77"/>
      <c r="AF32" s="77"/>
    </row>
    <row r="33" spans="1:30" ht="12.5">
      <c r="A33" s="80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2"/>
      <c r="Q33" s="82"/>
      <c r="R33" s="82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</row>
    <row r="34" spans="1:30" ht="12.5">
      <c r="A34" s="80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2"/>
      <c r="Q34" s="82"/>
      <c r="R34" s="82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</row>
    <row r="35" spans="1:30" ht="12.5">
      <c r="A35" s="80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2"/>
      <c r="Q35" s="82"/>
      <c r="R35" s="82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</row>
    <row r="36" spans="1:30" ht="12.5">
      <c r="A36" s="80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2"/>
      <c r="Q36" s="82"/>
      <c r="R36" s="82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</row>
    <row r="37" spans="1:30" ht="12.5">
      <c r="A37" s="80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2"/>
      <c r="Q37" s="82"/>
      <c r="R37" s="82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</row>
    <row r="38" spans="1:30" ht="12.5">
      <c r="A38" s="80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2"/>
      <c r="Q38" s="82"/>
      <c r="R38" s="82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53125" defaultRowHeight="14.5"/>
  <cols>
    <col min="4" max="4" width="16.81640625" customWidth="1"/>
    <col min="7" max="7" width="20.453125" customWidth="1"/>
  </cols>
  <sheetData>
    <row r="5" spans="4:9">
      <c r="E5" s="26" t="s">
        <v>1065</v>
      </c>
      <c r="F5" s="26" t="s">
        <v>1066</v>
      </c>
      <c r="G5" s="26" t="s">
        <v>1067</v>
      </c>
      <c r="I5" s="26" t="s">
        <v>1068</v>
      </c>
    </row>
    <row r="6" spans="4:9">
      <c r="D6" s="1" t="s">
        <v>82</v>
      </c>
      <c r="E6" t="s">
        <v>72</v>
      </c>
      <c r="F6" t="s">
        <v>73</v>
      </c>
      <c r="G6" t="s">
        <v>39</v>
      </c>
      <c r="I6" t="s">
        <v>39</v>
      </c>
    </row>
    <row r="7" spans="4:9">
      <c r="D7" s="1" t="s">
        <v>74</v>
      </c>
      <c r="E7" t="s">
        <v>87</v>
      </c>
      <c r="F7" t="s">
        <v>85</v>
      </c>
      <c r="G7" t="s">
        <v>41</v>
      </c>
      <c r="I7" t="s">
        <v>41</v>
      </c>
    </row>
    <row r="8" spans="4:9">
      <c r="D8" s="1" t="s">
        <v>132</v>
      </c>
      <c r="F8" t="s">
        <v>71</v>
      </c>
    </row>
    <row r="9" spans="4:9">
      <c r="D9" s="1"/>
      <c r="F9" t="s">
        <v>1069</v>
      </c>
    </row>
    <row r="10" spans="4:9">
      <c r="F10" t="s">
        <v>1070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2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415DB709CD1545A2CC5066B4D78BBF" ma:contentTypeVersion="15" ma:contentTypeDescription="Create a new document." ma:contentTypeScope="" ma:versionID="751c1c1db570066888ee85d60477af75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d93270af6f744afd682d6239d0051456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  <ds:schemaRef ds:uri="6f51ba61-91e9-457e-8027-1ae664ff3e6c"/>
    <ds:schemaRef ds:uri="faebd1bc-70d7-40cc-bc20-8ffb1943fbd0"/>
  </ds:schemaRefs>
</ds:datastoreItem>
</file>

<file path=customXml/itemProps2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A9E3A07D-6BF0-43B3-8096-2ADFFD2480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ebd1bc-70d7-40cc-bc20-8ffb1943fbd0"/>
    <ds:schemaRef ds:uri="6f51ba61-91e9-457e-8027-1ae664ff3e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58707db-cea7-4907-92d1-cf323291762b}" enabled="1" method="Standard" siteId="{e11cbe9c-f680-44b9-9d42-d705f740b8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Diagrama Procesos</vt:lpstr>
      <vt:lpstr>IPERC</vt:lpstr>
      <vt:lpstr>Peligros_Aspectos</vt:lpstr>
      <vt:lpstr>Riesgo</vt:lpstr>
      <vt:lpstr>Valoración de Riesgo</vt:lpstr>
      <vt:lpstr>Controles MA</vt:lpstr>
      <vt:lpstr>Controles SA</vt:lpstr>
      <vt:lpstr>Controles SE</vt:lpstr>
      <vt:lpstr>DATA</vt:lpstr>
      <vt:lpstr>'Controles SA'!Print_Area</vt:lpstr>
      <vt:lpstr>'Controles SE'!Print_Area</vt:lpstr>
      <vt:lpstr>'Diagrama Procesos'!Print_Area</vt:lpstr>
      <vt:lpstr>IPERC!Print_Area</vt:lpstr>
      <vt:lpstr>Peligros_Aspectos!Print_Area</vt:lpstr>
      <vt:lpstr>'Controles SE'!Print_Titles</vt:lpstr>
      <vt:lpstr>IPERC!Print_Titles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Caballon, Shirley</cp:lastModifiedBy>
  <cp:revision/>
  <cp:lastPrinted>2025-01-07T02:14:36Z</cp:lastPrinted>
  <dcterms:created xsi:type="dcterms:W3CDTF">2020-02-21T03:59:06Z</dcterms:created>
  <dcterms:modified xsi:type="dcterms:W3CDTF">2025-07-07T02:22:16Z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