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45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44.xml" ContentType="application/vnd.openxmlformats-officedocument.spreadsheetml.table+xml"/>
  <Override PartName="/xl/tables/table43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46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91.xml" ContentType="application/vnd.openxmlformats-officedocument.spreadsheetml.table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navinco\Desktop\Gestión Alpayana\03. PELIGROS Y RIESGOS\3.1 IPERC\"/>
    </mc:Choice>
  </mc:AlternateContent>
  <xr:revisionPtr revIDLastSave="0" documentId="13_ncr:1_{8BEAF24C-23F3-4759-B732-8FCE395A612E}" xr6:coauthVersionLast="47" xr6:coauthVersionMax="47" xr10:uidLastSave="{00000000-0000-0000-0000-000000000000}"/>
  <bookViews>
    <workbookView xWindow="-110" yWindow="-110" windowWidth="19420" windowHeight="10420" tabRatio="673" firstSheet="5" activeTab="6" xr2:uid="{00000000-000D-0000-FFFF-FFFF00000000}"/>
  </bookViews>
  <sheets>
    <sheet name="REG REVISION 23-11" sheetId="33" state="hidden" r:id="rId1"/>
    <sheet name="DIAGRAMA DE PROCESO" sheetId="32" state="hidden" r:id="rId2"/>
    <sheet name="Hoja1 (2)" sheetId="14" state="hidden" r:id="rId3"/>
    <sheet name="DATOS MA" sheetId="26" state="hidden" r:id="rId4"/>
    <sheet name="DATOS SSO" sheetId="27" state="hidden" r:id="rId5"/>
    <sheet name="DIAGRAMA DE PROCESO OK" sheetId="34" r:id="rId6"/>
    <sheet name="MANTENIMIENTO DE EQUIPOS PESADO" sheetId="31" r:id="rId7"/>
    <sheet name="RIESGO" sheetId="11" state="hidden" r:id="rId8"/>
    <sheet name="Valoración de Riesgo" sheetId="16" state="hidden" r:id="rId9"/>
    <sheet name="Tabla de Peligros y Riesgo" sheetId="28" state="hidden" r:id="rId10"/>
    <sheet name="LISTA DE ASPECTOS - IMPACTOS" sheetId="29" state="hidden" r:id="rId11"/>
    <sheet name="Hoja1" sheetId="13" state="hidden" r:id="rId12"/>
    <sheet name="LISTA DEPLEGABLE" sheetId="30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1" hidden="1">'DIAGRAMA DE PROCESO'!$A$8:$F$2783</definedName>
    <definedName name="_xlnm._FilterDatabase" localSheetId="6" hidden="1">'MANTENIMIENTO DE EQUIPOS PESADO'!$F$16:$J$1675</definedName>
    <definedName name="_xlnm._FilterDatabase" localSheetId="9" hidden="1">'Tabla de Peligros y Riesgo'!$B$1:$E$226</definedName>
    <definedName name="ACOSO_LABORAL">'Tabla de Peligros y Riesgo'!$R$41:$R$47</definedName>
    <definedName name="ACOSO_SEXUAL">'Tabla de Peligros y Riesgo'!$T$39:$T$44</definedName>
    <definedName name="COMPONENTES_SIN_AUTORIZACIÓN">'LISTA DE ASPECTOS - IMPACTOS'!$R$23</definedName>
    <definedName name="CONSECUENCIAS">'[1]Lista de Ftes riesgo'!$G$6:$G$18</definedName>
    <definedName name="CONSUMO_DE_AGREGADOS">'LISTA DE ASPECTOS - IMPACTOS'!$L$26</definedName>
    <definedName name="CONSUMO_DE_AGUA">'LISTA DE ASPECTOS - IMPACTOS'!$R$14</definedName>
    <definedName name="CONSUMO_DE_COMBUSTIBLE">'LISTA DE ASPECTOS - IMPACTOS'!$R$11</definedName>
    <definedName name="CONSUMO_DE_ENERGÍA_ELÉCTRICA">'LISTA DE ASPECTOS - IMPACTOS'!$R$8</definedName>
    <definedName name="CONSUMO_DE_GASES_GLP_PROPANO">'LISTA DE ASPECTOS - IMPACTOS'!$N$26</definedName>
    <definedName name="CONSUMO_DE_MADERA">'LISTA DE ASPECTOS - IMPACTOS'!$R$17</definedName>
    <definedName name="CONSUMO_DE_PAPEL">'LISTA DE ASPECTOS - IMPACTOS'!$R$20</definedName>
    <definedName name="CONTACTO_CON_AGENTES_INFECCIOSOS">'Tabla de Peligros y Riesgo'!$X$8:$X$13</definedName>
    <definedName name="CONTACTO_CON_ELEMENTOS_PUNZO_CORTANTE">'Tabla de Peligros y Riesgo'!$AB$48:$AB$52</definedName>
    <definedName name="CONTACTO_CON_ENERGIA_ELECTRICA">'Tabla de Peligros y Riesgo'!$P$24:$P$34</definedName>
    <definedName name="CONTACTO_CON_FLUIDOS_CORPORALES">'Tabla de Peligros y Riesgo'!$X$23:$X$25</definedName>
    <definedName name="CONTACTO_CON_PARTES_MOVILES_DE_MAQUINAS_Y_HERRAMIENTAS">'Tabla de Peligros y Riesgo'!$T$24:$T$29</definedName>
    <definedName name="CONTACTO_CON_RESIDUOS_SOLIDOS">'Tabla de Peligros y Riesgo'!$Z$8:$Z$11</definedName>
    <definedName name="DatosExternos_1" localSheetId="2" hidden="1">'Hoja1 (2)'!$A$1:$A$5</definedName>
    <definedName name="DERRAME_DE_AGUA_RESIDUAL">'LISTA DE ASPECTOS - IMPACTOS'!$N$11:$N$12</definedName>
    <definedName name="DERRAME_DE_HIDROCARBUROS_LUBRICANTES">'LISTA DE ASPECTOS - IMPACTOS'!$V$8:$V$9</definedName>
    <definedName name="DERRAME_DE_MINERAL">'LISTA DE ASPECTOS - IMPACTOS'!$N$8</definedName>
    <definedName name="DERRAME_DE_PRODUCTOS_QUIMICOS">'LISTA DE ASPECTOS - IMPACTOS'!$N$15:$N$17</definedName>
    <definedName name="DERRAME_DE_RELAVES">'LISTA DE ASPECTOS - IMPACTOS'!$N$20:$N$21</definedName>
    <definedName name="DISPOSICIÓN_DE_DESMONTES">'LISTA DE ASPECTOS - IMPACTOS'!$R$26</definedName>
    <definedName name="DISPOSICIÓN_DE_RELAVES">'LISTA DE ASPECTOS - IMPACTOS'!$P$26</definedName>
    <definedName name="EMISIÓN_DE_GASES">'LISTA DE ASPECTOS - IMPACTOS'!$P$8:$P$11</definedName>
    <definedName name="EMISIÓN_DE_MATERIAL_PARTICULADO_POLVO">'LISTA DE ASPECTOS - IMPACTOS'!$T$12:$T$13</definedName>
    <definedName name="EXPOSICION_A_RADIACION_IONZANTE">'Tabla de Peligros y Riesgo'!$V$39:$V$40</definedName>
    <definedName name="EXPOSICION_A_RADIACION_NO_IONZANTE">'Tabla de Peligros y Riesgo'!$T$34:$T$35</definedName>
    <definedName name="EXPOSICION_A_RUIDO">'Tabla de Peligros y Riesgo'!$X$2:$X$5</definedName>
    <definedName name="EXPOSICIÓN_A_TEMPERATURAS_EXTREMAS">'Tabla de Peligros y Riesgo'!$R$31:$R$37</definedName>
    <definedName name="EXPOSICION_A_VIBRACION">'Tabla de Peligros y Riesgo'!$Z$2:$Z$4</definedName>
    <definedName name="FLUIDO_EN_DETRITOS">'Tabla de Peligros y Riesgo'!$X$29:$X$30</definedName>
    <definedName name="FUENTES">'[1]Lista de Ftes riesgo'!$B$3:$B$72</definedName>
    <definedName name="GENERACIÓN_DE_AGUA_RESIDUAL_DOMÉSTICA">'LISTA DE ASPECTOS - IMPACTOS'!$J$10:$J$11</definedName>
    <definedName name="GENERACIÓN_DE_AGUA_RESIDUAL_INDUSTRIAL">'LISTA DE ASPECTOS - IMPACTOS'!$J$14:$J$20</definedName>
    <definedName name="GENERACIÓN_DE_DESMONTE">'LISTA DE ASPECTOS - IMPACTOS'!$T$26</definedName>
    <definedName name="GENERACIÓN_DE_RESIDUOS_DE_APARATOS_ELÉCTRICOS_Y_ELECTRÓNICOS_RAEE">'LISTA DE ASPECTOS - IMPACTOS'!$P$3:$P$5</definedName>
    <definedName name="GENERACIÓN_DE_RESIDUOS_SÓLIDOS_METÁLICOS">'LISTA DE ASPECTOS - IMPACTOS'!$N$3:$N$4</definedName>
    <definedName name="GENERACIÓN_DE_RESIDUOS_SÓLIDOS_METALURGICOS_PELIGROSOS_RELAVES">'LISTA DE ASPECTOS - IMPACTOS'!$V$26</definedName>
    <definedName name="GENERACIÓN_DE_RESIDUOS_SÓLIDOS_NO_PELIGROSOS">'LISTA DE ASPECTOS - IMPACTOS'!$J$3:$J$7</definedName>
    <definedName name="GENERACIÓN_DE_RESIDUOS_SÓLIDOS_NO_PELIGROSOS_DE_CONSTRUCCIÓN">'LISTA DE ASPECTOS - IMPACTOS'!$R$3</definedName>
    <definedName name="GENERACIÓN_DE_RESIDUOS_SÓLIDOS_PELIGROSOS">'LISTA DE ASPECTOS - IMPACTOS'!$L$3:$L$14</definedName>
    <definedName name="GENERACIÓN_DE_RESIDUOS_SÓLIDOS_PELIGROSOS_BIOCONTAMINADOS">'LISTA DE ASPECTOS - IMPACTOS'!$V$3:$V$4</definedName>
    <definedName name="GENERACIÓN_DE_RUIDO">'LISTA DE ASPECTOS - IMPACTOS'!$L$17</definedName>
    <definedName name="GENERACIÓN_DE_VIBRACIÓN">'LISTA DE ASPECTOS - IMPACTOS'!$L$20</definedName>
    <definedName name="INESTABILIDAD_DE_ESTRUCTURA">'Tabla de Peligros y Riesgo'!$T$2:$T$14</definedName>
    <definedName name="INESTABILIDAD_DE_IZAJE_DE_CARGAS">'Tabla de Peligros y Riesgo'!$X$36:$X$43</definedName>
    <definedName name="INESTABILIDAD_DE_SUELOS">'Tabla de Peligros y Riesgo'!$P$15:$P$21</definedName>
    <definedName name="INESTABILIDAD_DEL_MACIZO_ROCOSO">'Tabla de Peligros y Riesgo'!$V$2:$V$11</definedName>
    <definedName name="INUNDACIÓN">'Tabla de Peligros y Riesgo'!$V$43:$V$47</definedName>
    <definedName name="LIBERACIÓN_INTEMPESTIVA_DE_ENERGIA_POR_EXPLOSIVOS">'Tabla de Peligros y Riesgo'!$Z$36:$Z$40</definedName>
    <definedName name="LISTA_IMPACTOS_AMBIENTALES">'LISTA DE ASPECTOS - IMPACTOS'!$C$2:$F$63</definedName>
    <definedName name="MA">'LISTA DEPLEGABLE'!$F$2:$F$35</definedName>
    <definedName name="MANEJO_DE_RELACIONES_COMUNITARIAS">'LISTA DE ASPECTOS - IMPACTOS'!$T$23</definedName>
    <definedName name="MANIPULACIÓN_DE_CARGAS">'Tabla de Peligros y Riesgo'!$Z$15:$Z$23</definedName>
    <definedName name="MOVIMIENTO_DE_TIERRAS">'LISTA DE ASPECTOS - IMPACTOS'!$T$8:$T$9</definedName>
    <definedName name="MOVIMIENTOS_REPETITIVOS">'Tabla de Peligros y Riesgo'!$P$37:$P$40</definedName>
    <definedName name="OTROS">'Tabla de Peligros y Riesgo'!$P$51:$P$54</definedName>
    <definedName name="PERDIDA_DE_CONTENSIÓN_DE_SUSTANCIAS_QUIMICAS">'Tabla de Peligros y Riesgo'!$V$16:$V$34</definedName>
    <definedName name="PÉRDIDA_DE_CONTROL_DE_VEHICULOS_Y_EQUIPOS">'Tabla de Peligros y Riesgo'!$R$12:$R$23</definedName>
    <definedName name="PERDIDA_DE_EQUILIBRIO">'Tabla de Peligros y Riesgo'!$P$2:$P$12</definedName>
    <definedName name="POSTURA">'Tabla de Peligros y Riesgo'!$R$2:$R$9</definedName>
    <definedName name="_xlnm.Print_Area" localSheetId="1">'DIAGRAMA DE PROCESO'!$A$1:$F$2791</definedName>
    <definedName name="_xlnm.Print_Area" localSheetId="6">'MANTENIMIENTO DE EQUIPOS PESADO'!$A$1:$AA$3096</definedName>
    <definedName name="_xlnm.Print_Titles" localSheetId="1">'DIAGRAMA DE PROCESO'!$8:$8</definedName>
    <definedName name="_xlnm.Print_Titles" localSheetId="6">'MANTENIMIENTO DE EQUIPOS PESADO'!$16:$17</definedName>
    <definedName name="SALPICADURA">'Tabla de Peligros y Riesgo'!$P$47</definedName>
    <definedName name="SARS_COV_2">'Tabla de Peligros y Riesgo'!$P$43</definedName>
    <definedName name="SE">'LISTA DEPLEGABLE'!$B$2:$B$32</definedName>
    <definedName name="SISMO">'Tabla de Peligros y Riesgo'!$AB$44</definedName>
    <definedName name="TORMENTAS_ELECTRICAS">'Tabla de Peligros y Riesgo'!$Z$29:$Z$31</definedName>
    <definedName name="TRABAJOS_EN_ALTURA">'Tabla de Peligros y Riesgo'!$AB$2:$AB$37</definedName>
    <definedName name="USO_DE_FUENTES_RADIOACTIVAS">'LISTA DE ASPECTOS - IMPACTOS'!$J$26</definedName>
    <definedName name="USO_DE_PCB_BIFENILOS_POLICLORADOS">'LISTA DE ASPECTOS - IMPACTOS'!$T$3</definedName>
    <definedName name="VERTIMIENTO_DE_AGUA_INDUSTRIAL">'LISTA DE ASPECTOS - IMPACTOS'!$J$23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62" i="31" l="1"/>
  <c r="X262" i="31" s="1"/>
  <c r="J262" i="31"/>
  <c r="I262" i="31"/>
  <c r="M261" i="31"/>
  <c r="X261" i="31" s="1"/>
  <c r="I261" i="31"/>
  <c r="M260" i="31"/>
  <c r="X260" i="31" s="1"/>
  <c r="J260" i="31"/>
  <c r="I260" i="31"/>
  <c r="M263" i="31"/>
  <c r="W263" i="31" s="1"/>
  <c r="Y263" i="31" s="1"/>
  <c r="J263" i="31"/>
  <c r="I263" i="31"/>
  <c r="M259" i="31"/>
  <c r="W259" i="31" s="1"/>
  <c r="Y259" i="31" s="1"/>
  <c r="J259" i="31"/>
  <c r="I259" i="31"/>
  <c r="M258" i="31"/>
  <c r="X258" i="31" s="1"/>
  <c r="I258" i="31"/>
  <c r="M257" i="31"/>
  <c r="X257" i="31" s="1"/>
  <c r="J257" i="31"/>
  <c r="I257" i="31"/>
  <c r="W262" i="31" l="1"/>
  <c r="Y262" i="31" s="1"/>
  <c r="W261" i="31"/>
  <c r="Y261" i="31" s="1"/>
  <c r="W260" i="31"/>
  <c r="Y260" i="31" s="1"/>
  <c r="W258" i="31"/>
  <c r="Y258" i="31" s="1"/>
  <c r="W257" i="31"/>
  <c r="Y257" i="31" s="1"/>
  <c r="M1666" i="31" l="1"/>
  <c r="W1666" i="31" s="1"/>
  <c r="Y1666" i="31" s="1"/>
  <c r="M1647" i="31"/>
  <c r="X1647" i="31" s="1"/>
  <c r="J1647" i="31"/>
  <c r="I1647" i="31"/>
  <c r="J164" i="31"/>
  <c r="I164" i="31"/>
  <c r="M164" i="31"/>
  <c r="W164" i="31" s="1"/>
  <c r="Y164" i="31" s="1"/>
  <c r="J1255" i="31"/>
  <c r="I1651" i="31"/>
  <c r="I1643" i="31"/>
  <c r="M1643" i="31"/>
  <c r="W1643" i="31" s="1"/>
  <c r="M1651" i="31"/>
  <c r="W1651" i="31" s="1"/>
  <c r="I51" i="31"/>
  <c r="J51" i="31"/>
  <c r="M51" i="31"/>
  <c r="W51" i="31" s="1"/>
  <c r="Y51" i="31" s="1"/>
  <c r="M1641" i="31"/>
  <c r="W1641" i="31" s="1"/>
  <c r="Y1641" i="31" s="1"/>
  <c r="J1641" i="31"/>
  <c r="I1641" i="31"/>
  <c r="M1673" i="31"/>
  <c r="W1673" i="31" s="1"/>
  <c r="Y1673" i="31" s="1"/>
  <c r="J1673" i="31"/>
  <c r="I1673" i="31"/>
  <c r="M1672" i="31"/>
  <c r="W1672" i="31" s="1"/>
  <c r="Y1672" i="31" s="1"/>
  <c r="I1672" i="31"/>
  <c r="M1671" i="31"/>
  <c r="W1671" i="31" s="1"/>
  <c r="Y1671" i="31" s="1"/>
  <c r="I1671" i="31"/>
  <c r="M1670" i="31"/>
  <c r="W1670" i="31" s="1"/>
  <c r="Y1670" i="31" s="1"/>
  <c r="I1670" i="31"/>
  <c r="M1669" i="31"/>
  <c r="W1669" i="31" s="1"/>
  <c r="Y1669" i="31" s="1"/>
  <c r="J1669" i="31"/>
  <c r="I1669" i="31"/>
  <c r="M1668" i="31"/>
  <c r="W1668" i="31" s="1"/>
  <c r="Y1668" i="31" s="1"/>
  <c r="J1668" i="31"/>
  <c r="I1668" i="31"/>
  <c r="M1667" i="31"/>
  <c r="X1667" i="31" s="1"/>
  <c r="I1667" i="31"/>
  <c r="M1665" i="31"/>
  <c r="W1665" i="31" s="1"/>
  <c r="Y1665" i="31" s="1"/>
  <c r="I1665" i="31"/>
  <c r="M1664" i="31"/>
  <c r="W1664" i="31" s="1"/>
  <c r="Y1664" i="31" s="1"/>
  <c r="J1664" i="31"/>
  <c r="I1664" i="31"/>
  <c r="M1663" i="31"/>
  <c r="W1663" i="31" s="1"/>
  <c r="Y1663" i="31" s="1"/>
  <c r="J1663" i="31"/>
  <c r="I1663" i="31"/>
  <c r="M1662" i="31"/>
  <c r="W1662" i="31" s="1"/>
  <c r="Y1662" i="31" s="1"/>
  <c r="J1662" i="31"/>
  <c r="I1662" i="31"/>
  <c r="M1661" i="31"/>
  <c r="W1661" i="31" s="1"/>
  <c r="Y1661" i="31" s="1"/>
  <c r="I1661" i="31"/>
  <c r="M1660" i="31"/>
  <c r="W1660" i="31" s="1"/>
  <c r="Y1660" i="31" s="1"/>
  <c r="I1660" i="31"/>
  <c r="M1659" i="31"/>
  <c r="W1659" i="31" s="1"/>
  <c r="Y1659" i="31" s="1"/>
  <c r="J1659" i="31"/>
  <c r="I1659" i="31"/>
  <c r="M1658" i="31"/>
  <c r="W1658" i="31" s="1"/>
  <c r="Y1658" i="31" s="1"/>
  <c r="I1658" i="31"/>
  <c r="M1657" i="31"/>
  <c r="W1657" i="31" s="1"/>
  <c r="Y1657" i="31" s="1"/>
  <c r="I1657" i="31"/>
  <c r="M1656" i="31"/>
  <c r="W1656" i="31" s="1"/>
  <c r="Y1656" i="31" s="1"/>
  <c r="J1656" i="31"/>
  <c r="I1656" i="31"/>
  <c r="M1655" i="31"/>
  <c r="W1655" i="31" s="1"/>
  <c r="Y1655" i="31" s="1"/>
  <c r="I1655" i="31"/>
  <c r="M1654" i="31"/>
  <c r="W1654" i="31" s="1"/>
  <c r="Y1654" i="31" s="1"/>
  <c r="I1654" i="31"/>
  <c r="M1653" i="31"/>
  <c r="W1653" i="31" s="1"/>
  <c r="Y1653" i="31" s="1"/>
  <c r="J1653" i="31"/>
  <c r="I1653" i="31"/>
  <c r="M1652" i="31"/>
  <c r="W1652" i="31" s="1"/>
  <c r="Y1652" i="31" s="1"/>
  <c r="I1652" i="31"/>
  <c r="M1650" i="31"/>
  <c r="W1650" i="31" s="1"/>
  <c r="Y1650" i="31" s="1"/>
  <c r="M1649" i="31"/>
  <c r="W1649" i="31" s="1"/>
  <c r="Y1649" i="31" s="1"/>
  <c r="J1649" i="31"/>
  <c r="I1649" i="31"/>
  <c r="M1648" i="31"/>
  <c r="W1648" i="31" s="1"/>
  <c r="Y1648" i="31" s="1"/>
  <c r="J1648" i="31"/>
  <c r="I1648" i="31"/>
  <c r="M1646" i="31"/>
  <c r="X1646" i="31" s="1"/>
  <c r="J1646" i="31"/>
  <c r="I1646" i="31"/>
  <c r="M1645" i="31"/>
  <c r="X1645" i="31" s="1"/>
  <c r="J1645" i="31"/>
  <c r="I1645" i="31"/>
  <c r="M1644" i="31"/>
  <c r="X1644" i="31" s="1"/>
  <c r="J1644" i="31"/>
  <c r="I1644" i="31"/>
  <c r="M1642" i="31"/>
  <c r="W1642" i="31" s="1"/>
  <c r="Y1642" i="31" s="1"/>
  <c r="M1640" i="31"/>
  <c r="W1640" i="31" s="1"/>
  <c r="Y1640" i="31" s="1"/>
  <c r="J1640" i="31"/>
  <c r="I1640" i="31"/>
  <c r="M19" i="31"/>
  <c r="M20" i="31"/>
  <c r="M21" i="31"/>
  <c r="M22" i="31"/>
  <c r="M23" i="31"/>
  <c r="M24" i="31"/>
  <c r="M25" i="31"/>
  <c r="M26" i="31"/>
  <c r="W26" i="31" s="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W1647" i="31" l="1"/>
  <c r="Y1647" i="31" s="1"/>
  <c r="X1643" i="31"/>
  <c r="X1651" i="31"/>
  <c r="W1646" i="31"/>
  <c r="Y1646" i="31" s="1"/>
  <c r="W1645" i="31"/>
  <c r="Y1645" i="31" s="1"/>
  <c r="X1652" i="31"/>
  <c r="X1655" i="31"/>
  <c r="X1658" i="31"/>
  <c r="X1661" i="31"/>
  <c r="X1664" i="31"/>
  <c r="Y1643" i="31"/>
  <c r="W1667" i="31"/>
  <c r="Y1667" i="31" s="1"/>
  <c r="Y1651" i="31"/>
  <c r="W1644" i="31"/>
  <c r="Y1644" i="31" s="1"/>
  <c r="W1295" i="31"/>
  <c r="Y1295" i="31" s="1"/>
  <c r="W1296" i="31"/>
  <c r="Y1296" i="31" s="1"/>
  <c r="W1335" i="31"/>
  <c r="Y1335" i="31" s="1"/>
  <c r="W1336" i="31"/>
  <c r="Y1336" i="31" s="1"/>
  <c r="W1375" i="31"/>
  <c r="Y1375" i="31" s="1"/>
  <c r="W1376" i="31"/>
  <c r="Y1376" i="31" s="1"/>
  <c r="W1398" i="31"/>
  <c r="Y1398" i="31" s="1"/>
  <c r="W1399" i="31"/>
  <c r="Y1399" i="31" s="1"/>
  <c r="W1449" i="31"/>
  <c r="Y1449" i="31" s="1"/>
  <c r="W1450" i="31"/>
  <c r="Y1450" i="31" s="1"/>
  <c r="W337" i="31"/>
  <c r="Y337" i="31" s="1"/>
  <c r="W338" i="31"/>
  <c r="Y338" i="31" s="1"/>
  <c r="W688" i="31"/>
  <c r="Y688" i="31" s="1"/>
  <c r="W689" i="31"/>
  <c r="Y689" i="31" s="1"/>
  <c r="W735" i="31"/>
  <c r="Y735" i="31" s="1"/>
  <c r="W736" i="31"/>
  <c r="Y736" i="31" s="1"/>
  <c r="W783" i="31"/>
  <c r="Y783" i="31" s="1"/>
  <c r="W784" i="31"/>
  <c r="Y784" i="31" s="1"/>
  <c r="W1254" i="31"/>
  <c r="Y1254" i="31" s="1"/>
  <c r="W1255" i="31"/>
  <c r="Y1255" i="31" s="1"/>
  <c r="W1621" i="31" l="1"/>
  <c r="Y1621" i="31" s="1"/>
  <c r="J1621" i="31"/>
  <c r="W1617" i="31"/>
  <c r="Y1617" i="31" s="1"/>
  <c r="J1617" i="31"/>
  <c r="W1608" i="31"/>
  <c r="Y1608" i="31" s="1"/>
  <c r="J1608" i="31"/>
  <c r="J1046" i="31"/>
  <c r="J1005" i="31"/>
  <c r="J964" i="31"/>
  <c r="J928" i="31"/>
  <c r="J888" i="31"/>
  <c r="J847" i="31"/>
  <c r="J804" i="31"/>
  <c r="J756" i="31"/>
  <c r="J708" i="31"/>
  <c r="J662" i="31"/>
  <c r="J619" i="31"/>
  <c r="J576" i="31"/>
  <c r="J532" i="31"/>
  <c r="J490" i="31"/>
  <c r="J448" i="31"/>
  <c r="J585" i="31"/>
  <c r="W1623" i="31"/>
  <c r="Y1623" i="31" s="1"/>
  <c r="W1622" i="31"/>
  <c r="Y1622" i="31" s="1"/>
  <c r="W1615" i="31"/>
  <c r="Y1615" i="31" s="1"/>
  <c r="W1609" i="31"/>
  <c r="Y1609" i="31" s="1"/>
  <c r="W1606" i="31"/>
  <c r="Y1606" i="31" s="1"/>
  <c r="W1605" i="31"/>
  <c r="Y1605" i="31" s="1"/>
  <c r="W1602" i="31"/>
  <c r="Y1602" i="31" s="1"/>
  <c r="W1601" i="31"/>
  <c r="Y1601" i="31" s="1"/>
  <c r="W1592" i="31"/>
  <c r="Y1592" i="31" s="1"/>
  <c r="W1577" i="31"/>
  <c r="Y1577" i="31" s="1"/>
  <c r="W1570" i="31"/>
  <c r="Y1570" i="31" s="1"/>
  <c r="W1564" i="31"/>
  <c r="Y1564" i="31" s="1"/>
  <c r="W1557" i="31"/>
  <c r="Y1557" i="31" s="1"/>
  <c r="W1553" i="31"/>
  <c r="Y1553" i="31" s="1"/>
  <c r="W1552" i="31"/>
  <c r="Y1552" i="31" s="1"/>
  <c r="W1543" i="31"/>
  <c r="Y1543" i="31" s="1"/>
  <c r="W1528" i="31"/>
  <c r="Y1528" i="31" s="1"/>
  <c r="W1522" i="31"/>
  <c r="Y1522" i="31" s="1"/>
  <c r="W1516" i="31"/>
  <c r="Y1516" i="31" s="1"/>
  <c r="W1510" i="31"/>
  <c r="Y1510" i="31" s="1"/>
  <c r="W1506" i="31"/>
  <c r="Y1506" i="31" s="1"/>
  <c r="W1505" i="31"/>
  <c r="Y1505" i="31" s="1"/>
  <c r="W1495" i="31"/>
  <c r="Y1495" i="31" s="1"/>
  <c r="W1480" i="31"/>
  <c r="Y1480" i="31" s="1"/>
  <c r="W1474" i="31"/>
  <c r="Y1474" i="31" s="1"/>
  <c r="W1468" i="31"/>
  <c r="Y1468" i="31" s="1"/>
  <c r="W1461" i="31"/>
  <c r="Y1461" i="31" s="1"/>
  <c r="W1456" i="31"/>
  <c r="Y1456" i="31" s="1"/>
  <c r="W1455" i="31"/>
  <c r="Y1455" i="31" s="1"/>
  <c r="W1442" i="31"/>
  <c r="Y1442" i="31" s="1"/>
  <c r="W1427" i="31"/>
  <c r="Y1427" i="31" s="1"/>
  <c r="W1422" i="31"/>
  <c r="Y1422" i="31" s="1"/>
  <c r="W1416" i="31"/>
  <c r="Y1416" i="31" s="1"/>
  <c r="W1410" i="31"/>
  <c r="Y1410" i="31" s="1"/>
  <c r="W1405" i="31"/>
  <c r="Y1405" i="31" s="1"/>
  <c r="W1404" i="31"/>
  <c r="Y1404" i="31" s="1"/>
  <c r="W1392" i="31"/>
  <c r="Y1392" i="31" s="1"/>
  <c r="W1386" i="31"/>
  <c r="Y1386" i="31" s="1"/>
  <c r="W1384" i="31"/>
  <c r="Y1384" i="31" s="1"/>
  <c r="W1379" i="31"/>
  <c r="Y1379" i="31" s="1"/>
  <c r="W1368" i="31"/>
  <c r="Y1368" i="31" s="1"/>
  <c r="W1354" i="31"/>
  <c r="Y1354" i="31" s="1"/>
  <c r="W1347" i="31"/>
  <c r="Y1347" i="31" s="1"/>
  <c r="W1342" i="31"/>
  <c r="Y1342" i="31" s="1"/>
  <c r="W1341" i="31"/>
  <c r="Y1341" i="31" s="1"/>
  <c r="W1328" i="31"/>
  <c r="Y1328" i="31" s="1"/>
  <c r="W1314" i="31"/>
  <c r="Y1314" i="31" s="1"/>
  <c r="W1307" i="31"/>
  <c r="Y1307" i="31" s="1"/>
  <c r="W1302" i="31"/>
  <c r="Y1302" i="31" s="1"/>
  <c r="W1301" i="31"/>
  <c r="Y1301" i="31" s="1"/>
  <c r="J1628" i="31"/>
  <c r="I1628" i="31"/>
  <c r="J1597" i="31"/>
  <c r="I1597" i="31"/>
  <c r="J1548" i="31"/>
  <c r="I1548" i="31"/>
  <c r="J1501" i="31"/>
  <c r="I1501" i="31"/>
  <c r="J1451" i="31"/>
  <c r="I1451" i="31"/>
  <c r="J1400" i="31"/>
  <c r="I1400" i="31"/>
  <c r="J1377" i="31"/>
  <c r="I1377" i="31"/>
  <c r="J1337" i="31"/>
  <c r="I1337" i="31"/>
  <c r="J1297" i="31"/>
  <c r="I1297" i="31"/>
  <c r="J1256" i="31"/>
  <c r="I1256" i="31"/>
  <c r="J1218" i="31"/>
  <c r="I1218" i="31"/>
  <c r="J1181" i="31"/>
  <c r="I1181" i="31"/>
  <c r="J1144" i="31"/>
  <c r="I1144" i="31"/>
  <c r="J1107" i="31"/>
  <c r="I1107" i="31"/>
  <c r="J1070" i="31"/>
  <c r="I1070" i="31"/>
  <c r="J1029" i="31"/>
  <c r="I1029" i="31"/>
  <c r="J988" i="31"/>
  <c r="I988" i="31"/>
  <c r="J950" i="31"/>
  <c r="I950" i="31"/>
  <c r="J913" i="31"/>
  <c r="I913" i="31"/>
  <c r="J871" i="31"/>
  <c r="I871" i="31"/>
  <c r="J830" i="31"/>
  <c r="I830" i="31"/>
  <c r="J785" i="31"/>
  <c r="I785" i="31"/>
  <c r="J737" i="31"/>
  <c r="I737" i="31"/>
  <c r="J690" i="31"/>
  <c r="I690" i="31"/>
  <c r="J644" i="31"/>
  <c r="I644" i="31"/>
  <c r="J601" i="31"/>
  <c r="I601" i="31"/>
  <c r="J557" i="31"/>
  <c r="I557" i="31"/>
  <c r="J514" i="31"/>
  <c r="I514" i="31"/>
  <c r="J472" i="31"/>
  <c r="I472" i="31"/>
  <c r="J431" i="31"/>
  <c r="I431" i="31"/>
  <c r="J373" i="31"/>
  <c r="I373" i="31"/>
  <c r="J339" i="31"/>
  <c r="I339" i="31"/>
  <c r="J300" i="31"/>
  <c r="I300" i="31"/>
  <c r="J248" i="31"/>
  <c r="I248" i="31"/>
  <c r="J215" i="31"/>
  <c r="I215" i="31"/>
  <c r="J175" i="31"/>
  <c r="I175" i="31"/>
  <c r="J142" i="31"/>
  <c r="I142" i="31"/>
  <c r="J117" i="31"/>
  <c r="I117" i="31"/>
  <c r="J82" i="31"/>
  <c r="I82" i="31"/>
  <c r="J49" i="31"/>
  <c r="I49" i="31"/>
  <c r="I20" i="31"/>
  <c r="J20" i="31"/>
  <c r="I1629" i="31"/>
  <c r="I1598" i="31"/>
  <c r="I1549" i="31"/>
  <c r="I1502" i="31"/>
  <c r="I1452" i="31"/>
  <c r="I1401" i="31"/>
  <c r="I1378" i="31"/>
  <c r="I1338" i="31"/>
  <c r="I1298" i="31"/>
  <c r="I1257" i="31"/>
  <c r="I1219" i="31"/>
  <c r="I1182" i="31"/>
  <c r="I1145" i="31"/>
  <c r="I1108" i="31"/>
  <c r="I1071" i="31"/>
  <c r="I1030" i="31"/>
  <c r="I989" i="31"/>
  <c r="I951" i="31"/>
  <c r="I914" i="31"/>
  <c r="I872" i="31"/>
  <c r="I831" i="31"/>
  <c r="I786" i="31"/>
  <c r="I738" i="31"/>
  <c r="I691" i="31"/>
  <c r="I645" i="31"/>
  <c r="I602" i="31"/>
  <c r="I558" i="31"/>
  <c r="I515" i="31"/>
  <c r="I473" i="31"/>
  <c r="I432" i="31"/>
  <c r="I249" i="31"/>
  <c r="I216" i="31"/>
  <c r="I176" i="31"/>
  <c r="I143" i="31"/>
  <c r="I118" i="31"/>
  <c r="I83" i="31"/>
  <c r="W142" i="31" l="1"/>
  <c r="Y142" i="31" s="1"/>
  <c r="W215" i="31"/>
  <c r="Y215" i="31" s="1"/>
  <c r="W514" i="31"/>
  <c r="Y514" i="31" s="1"/>
  <c r="W557" i="31"/>
  <c r="Y557" i="31" s="1"/>
  <c r="W785" i="31"/>
  <c r="Y785" i="31" s="1"/>
  <c r="W871" i="31"/>
  <c r="Y871" i="31" s="1"/>
  <c r="W1029" i="31"/>
  <c r="Y1029" i="31" s="1"/>
  <c r="W1181" i="31"/>
  <c r="Y1181" i="31" s="1"/>
  <c r="W1337" i="31"/>
  <c r="Y1337" i="31" s="1"/>
  <c r="W1451" i="31"/>
  <c r="Y1451" i="31" s="1"/>
  <c r="W87" i="31"/>
  <c r="Y87" i="31" s="1"/>
  <c r="W28" i="31"/>
  <c r="Y28" i="31" s="1"/>
  <c r="W52" i="31"/>
  <c r="Y52" i="31" s="1"/>
  <c r="W104" i="31"/>
  <c r="Y104" i="31" s="1"/>
  <c r="W124" i="31"/>
  <c r="Y124" i="31" s="1"/>
  <c r="W147" i="31"/>
  <c r="Y147" i="31" s="1"/>
  <c r="W170" i="31"/>
  <c r="Y170" i="31" s="1"/>
  <c r="W192" i="31"/>
  <c r="Y192" i="31" s="1"/>
  <c r="W243" i="31"/>
  <c r="Y243" i="31" s="1"/>
  <c r="W274" i="31"/>
  <c r="Y274" i="31" s="1"/>
  <c r="W321" i="31"/>
  <c r="Y321" i="31" s="1"/>
  <c r="W347" i="31"/>
  <c r="Y347" i="31" s="1"/>
  <c r="W378" i="31"/>
  <c r="Y378" i="31" s="1"/>
  <c r="W406" i="31"/>
  <c r="Y406" i="31" s="1"/>
  <c r="W435" i="31"/>
  <c r="Y435" i="31" s="1"/>
  <c r="W452" i="31"/>
  <c r="Y452" i="31" s="1"/>
  <c r="W481" i="31"/>
  <c r="Y481" i="31" s="1"/>
  <c r="W518" i="31"/>
  <c r="Y518" i="31" s="1"/>
  <c r="W536" i="31"/>
  <c r="Y536" i="31" s="1"/>
  <c r="W561" i="31"/>
  <c r="Y561" i="31" s="1"/>
  <c r="W580" i="31"/>
  <c r="Y580" i="31" s="1"/>
  <c r="W615" i="31"/>
  <c r="Y615" i="31" s="1"/>
  <c r="W648" i="31"/>
  <c r="Y648" i="31" s="1"/>
  <c r="W666" i="31"/>
  <c r="Y666" i="31" s="1"/>
  <c r="W694" i="31"/>
  <c r="Y694" i="31" s="1"/>
  <c r="W712" i="31"/>
  <c r="Y712" i="31" s="1"/>
  <c r="W751" i="31"/>
  <c r="Y751" i="31" s="1"/>
  <c r="W789" i="31"/>
  <c r="Y789" i="31" s="1"/>
  <c r="W808" i="31"/>
  <c r="Y808" i="31" s="1"/>
  <c r="W849" i="31"/>
  <c r="Y849" i="31" s="1"/>
  <c r="W876" i="31"/>
  <c r="Y876" i="31" s="1"/>
  <c r="W908" i="31"/>
  <c r="Y908" i="31" s="1"/>
  <c r="W930" i="31"/>
  <c r="Y930" i="31" s="1"/>
  <c r="W955" i="31"/>
  <c r="Y955" i="31" s="1"/>
  <c r="W983" i="31"/>
  <c r="Y983" i="31" s="1"/>
  <c r="W1007" i="31"/>
  <c r="Y1007" i="31" s="1"/>
  <c r="W1034" i="31"/>
  <c r="Y1034" i="31" s="1"/>
  <c r="W1065" i="31"/>
  <c r="Y1065" i="31" s="1"/>
  <c r="W1087" i="31"/>
  <c r="Y1087" i="31" s="1"/>
  <c r="W1116" i="31"/>
  <c r="Y1116" i="31" s="1"/>
  <c r="W1149" i="31"/>
  <c r="Y1149" i="31" s="1"/>
  <c r="W1185" i="31"/>
  <c r="Y1185" i="31" s="1"/>
  <c r="W1213" i="31"/>
  <c r="Y1213" i="31" s="1"/>
  <c r="W1235" i="31"/>
  <c r="Y1235" i="31" s="1"/>
  <c r="W1266" i="31"/>
  <c r="Y1266" i="31" s="1"/>
  <c r="W176" i="31"/>
  <c r="Y176" i="31" s="1"/>
  <c r="W83" i="31"/>
  <c r="Y83" i="31" s="1"/>
  <c r="W117" i="31"/>
  <c r="Y117" i="31" s="1"/>
  <c r="W373" i="31"/>
  <c r="Y373" i="31" s="1"/>
  <c r="W472" i="31"/>
  <c r="Y472" i="31" s="1"/>
  <c r="W737" i="31"/>
  <c r="Y737" i="31" s="1"/>
  <c r="W988" i="31"/>
  <c r="Y988" i="31" s="1"/>
  <c r="W1144" i="31"/>
  <c r="Y1144" i="31" s="1"/>
  <c r="W1297" i="31"/>
  <c r="Y1297" i="31" s="1"/>
  <c r="W1400" i="31"/>
  <c r="Y1400" i="31" s="1"/>
  <c r="W1597" i="31"/>
  <c r="Y1597" i="31" s="1"/>
  <c r="W1628" i="31"/>
  <c r="Y1628" i="31" s="1"/>
  <c r="W89" i="31"/>
  <c r="Y89" i="31" s="1"/>
  <c r="W38" i="31"/>
  <c r="Y38" i="31" s="1"/>
  <c r="W54" i="31"/>
  <c r="Y54" i="31" s="1"/>
  <c r="W110" i="31"/>
  <c r="Y110" i="31" s="1"/>
  <c r="W126" i="31"/>
  <c r="Y126" i="31" s="1"/>
  <c r="W149" i="31"/>
  <c r="Y149" i="31" s="1"/>
  <c r="W180" i="31"/>
  <c r="Y180" i="31" s="1"/>
  <c r="W208" i="31"/>
  <c r="Y208" i="31" s="1"/>
  <c r="W220" i="31"/>
  <c r="Y220" i="31" s="1"/>
  <c r="W253" i="31"/>
  <c r="Y253" i="31" s="1"/>
  <c r="W290" i="31"/>
  <c r="Y290" i="31" s="1"/>
  <c r="W303" i="31"/>
  <c r="Y303" i="31" s="1"/>
  <c r="W330" i="31"/>
  <c r="Y330" i="31" s="1"/>
  <c r="W356" i="31"/>
  <c r="Y356" i="31" s="1"/>
  <c r="W381" i="31"/>
  <c r="Y381" i="31" s="1"/>
  <c r="W409" i="31"/>
  <c r="Y409" i="31" s="1"/>
  <c r="W436" i="31"/>
  <c r="Y436" i="31" s="1"/>
  <c r="W467" i="31"/>
  <c r="Y467" i="31" s="1"/>
  <c r="W492" i="31"/>
  <c r="Y492" i="31" s="1"/>
  <c r="W519" i="31"/>
  <c r="Y519" i="31" s="1"/>
  <c r="W552" i="31"/>
  <c r="Y552" i="31" s="1"/>
  <c r="W562" i="31"/>
  <c r="Y562" i="31" s="1"/>
  <c r="W596" i="31"/>
  <c r="Y596" i="31" s="1"/>
  <c r="W621" i="31"/>
  <c r="Y621" i="31" s="1"/>
  <c r="W649" i="31"/>
  <c r="Y649" i="31" s="1"/>
  <c r="W682" i="31"/>
  <c r="Y682" i="31" s="1"/>
  <c r="W695" i="31"/>
  <c r="Y695" i="31" s="1"/>
  <c r="W728" i="31"/>
  <c r="Y728" i="31" s="1"/>
  <c r="W758" i="31"/>
  <c r="Y758" i="31" s="1"/>
  <c r="W790" i="31"/>
  <c r="Y790" i="31" s="1"/>
  <c r="W824" i="31"/>
  <c r="Y824" i="31" s="1"/>
  <c r="W834" i="31"/>
  <c r="Y834" i="31" s="1"/>
  <c r="W851" i="31"/>
  <c r="Y851" i="31" s="1"/>
  <c r="W880" i="31"/>
  <c r="Y880" i="31" s="1"/>
  <c r="W917" i="31"/>
  <c r="Y917" i="31" s="1"/>
  <c r="W932" i="31"/>
  <c r="Y932" i="31" s="1"/>
  <c r="W959" i="31"/>
  <c r="Y959" i="31" s="1"/>
  <c r="W992" i="31"/>
  <c r="Y992" i="31" s="1"/>
  <c r="W1009" i="31"/>
  <c r="Y1009" i="31" s="1"/>
  <c r="W1039" i="31"/>
  <c r="Y1039" i="31" s="1"/>
  <c r="W1074" i="31"/>
  <c r="Y1074" i="31" s="1"/>
  <c r="W1102" i="31"/>
  <c r="Y1102" i="31" s="1"/>
  <c r="W1124" i="31"/>
  <c r="Y1124" i="31" s="1"/>
  <c r="W1153" i="31"/>
  <c r="Y1153" i="31" s="1"/>
  <c r="W1186" i="31"/>
  <c r="Y1186" i="31" s="1"/>
  <c r="W1222" i="31"/>
  <c r="Y1222" i="31" s="1"/>
  <c r="W1248" i="31"/>
  <c r="Y1248" i="31" s="1"/>
  <c r="W1274" i="31"/>
  <c r="Y1274" i="31" s="1"/>
  <c r="W490" i="31"/>
  <c r="Y490" i="31" s="1"/>
  <c r="W619" i="31"/>
  <c r="Y619" i="31" s="1"/>
  <c r="W756" i="31"/>
  <c r="Y756" i="31" s="1"/>
  <c r="W847" i="31"/>
  <c r="Y847" i="31" s="1"/>
  <c r="W928" i="31"/>
  <c r="Y928" i="31" s="1"/>
  <c r="W1005" i="31"/>
  <c r="Y1005" i="31" s="1"/>
  <c r="W20" i="31"/>
  <c r="Y20" i="31" s="1"/>
  <c r="W82" i="31"/>
  <c r="Y82" i="31" s="1"/>
  <c r="W175" i="31"/>
  <c r="Y175" i="31" s="1"/>
  <c r="W339" i="31"/>
  <c r="Y339" i="31" s="1"/>
  <c r="W431" i="31"/>
  <c r="Y431" i="31" s="1"/>
  <c r="W644" i="31"/>
  <c r="Y644" i="31" s="1"/>
  <c r="W690" i="31"/>
  <c r="Y690" i="31" s="1"/>
  <c r="W950" i="31"/>
  <c r="Y950" i="31" s="1"/>
  <c r="W1107" i="31"/>
  <c r="Y1107" i="31" s="1"/>
  <c r="W1256" i="31"/>
  <c r="Y1256" i="31" s="1"/>
  <c r="W1548" i="31"/>
  <c r="Y1548" i="31" s="1"/>
  <c r="W72" i="31"/>
  <c r="Y72" i="31" s="1"/>
  <c r="W91" i="31"/>
  <c r="Y91" i="31" s="1"/>
  <c r="W42" i="31"/>
  <c r="Y42" i="31" s="1"/>
  <c r="W56" i="31"/>
  <c r="Y56" i="31" s="1"/>
  <c r="W112" i="31"/>
  <c r="Y112" i="31" s="1"/>
  <c r="W135" i="31"/>
  <c r="Y135" i="31" s="1"/>
  <c r="W153" i="31"/>
  <c r="Y153" i="31" s="1"/>
  <c r="W182" i="31"/>
  <c r="Y182" i="31" s="1"/>
  <c r="W210" i="31"/>
  <c r="Y210" i="31" s="1"/>
  <c r="W222" i="31"/>
  <c r="Y222" i="31" s="1"/>
  <c r="W255" i="31"/>
  <c r="Y255" i="31" s="1"/>
  <c r="W292" i="31"/>
  <c r="Y292" i="31" s="1"/>
  <c r="W305" i="31"/>
  <c r="Y305" i="31" s="1"/>
  <c r="W342" i="31"/>
  <c r="Y342" i="31" s="1"/>
  <c r="W364" i="31"/>
  <c r="Y364" i="31" s="1"/>
  <c r="W388" i="31"/>
  <c r="Y388" i="31" s="1"/>
  <c r="W416" i="31"/>
  <c r="Y416" i="31" s="1"/>
  <c r="W440" i="31"/>
  <c r="Y440" i="31" s="1"/>
  <c r="W476" i="31"/>
  <c r="Y476" i="31" s="1"/>
  <c r="W494" i="31"/>
  <c r="Y494" i="31" s="1"/>
  <c r="W523" i="31"/>
  <c r="Y523" i="31" s="1"/>
  <c r="W572" i="31"/>
  <c r="Y572" i="31" s="1"/>
  <c r="W605" i="31"/>
  <c r="Y605" i="31" s="1"/>
  <c r="W623" i="31"/>
  <c r="Y623" i="31" s="1"/>
  <c r="W657" i="31"/>
  <c r="Y657" i="31" s="1"/>
  <c r="W703" i="31"/>
  <c r="Y703" i="31" s="1"/>
  <c r="W741" i="31"/>
  <c r="Y741" i="31" s="1"/>
  <c r="W760" i="31"/>
  <c r="Y760" i="31" s="1"/>
  <c r="W799" i="31"/>
  <c r="Y799" i="31" s="1"/>
  <c r="W835" i="31"/>
  <c r="Y835" i="31" s="1"/>
  <c r="W866" i="31"/>
  <c r="Y866" i="31" s="1"/>
  <c r="W890" i="31"/>
  <c r="Y890" i="31" s="1"/>
  <c r="W918" i="31"/>
  <c r="Y918" i="31" s="1"/>
  <c r="W945" i="31"/>
  <c r="Y945" i="31" s="1"/>
  <c r="W966" i="31"/>
  <c r="Y966" i="31" s="1"/>
  <c r="W993" i="31"/>
  <c r="Y993" i="31" s="1"/>
  <c r="W1024" i="31"/>
  <c r="Y1024" i="31" s="1"/>
  <c r="W1048" i="31"/>
  <c r="Y1048" i="31" s="1"/>
  <c r="W1075" i="31"/>
  <c r="Y1075" i="31" s="1"/>
  <c r="W1111" i="31"/>
  <c r="Y1111" i="31" s="1"/>
  <c r="W1139" i="31"/>
  <c r="Y1139" i="31" s="1"/>
  <c r="W1161" i="31"/>
  <c r="Y1161" i="31" s="1"/>
  <c r="W1190" i="31"/>
  <c r="Y1190" i="31" s="1"/>
  <c r="W1223" i="31"/>
  <c r="Y1223" i="31" s="1"/>
  <c r="W1260" i="31"/>
  <c r="Y1260" i="31" s="1"/>
  <c r="W1288" i="31"/>
  <c r="Y1288" i="31" s="1"/>
  <c r="W143" i="31"/>
  <c r="Y143" i="31" s="1"/>
  <c r="W21" i="31"/>
  <c r="Y21" i="31" s="1"/>
  <c r="W1630" i="31"/>
  <c r="Y1630" i="31" s="1"/>
  <c r="W49" i="31"/>
  <c r="Y49" i="31" s="1"/>
  <c r="W248" i="31"/>
  <c r="Y248" i="31" s="1"/>
  <c r="W300" i="31"/>
  <c r="Y300" i="31" s="1"/>
  <c r="W601" i="31"/>
  <c r="Y601" i="31" s="1"/>
  <c r="W830" i="31"/>
  <c r="Y830" i="31" s="1"/>
  <c r="W913" i="31"/>
  <c r="Y913" i="31" s="1"/>
  <c r="W1070" i="31"/>
  <c r="Y1070" i="31" s="1"/>
  <c r="W1218" i="31"/>
  <c r="Y1218" i="31" s="1"/>
  <c r="W1377" i="31"/>
  <c r="Y1377" i="31" s="1"/>
  <c r="W1501" i="31"/>
  <c r="Y1501" i="31" s="1"/>
  <c r="W77" i="31"/>
  <c r="Y77" i="31" s="1"/>
  <c r="W94" i="31"/>
  <c r="Y94" i="31" s="1"/>
  <c r="W44" i="31"/>
  <c r="Y44" i="31" s="1"/>
  <c r="W99" i="31"/>
  <c r="Y99" i="31" s="1"/>
  <c r="W122" i="31"/>
  <c r="Y122" i="31" s="1"/>
  <c r="W137" i="31"/>
  <c r="Y137" i="31" s="1"/>
  <c r="W168" i="31"/>
  <c r="Y168" i="31" s="1"/>
  <c r="W187" i="31"/>
  <c r="Y187" i="31" s="1"/>
  <c r="W241" i="31"/>
  <c r="Y241" i="31" s="1"/>
  <c r="W268" i="31"/>
  <c r="Y268" i="31" s="1"/>
  <c r="W307" i="31"/>
  <c r="Y307" i="31" s="1"/>
  <c r="W344" i="31"/>
  <c r="Y344" i="31" s="1"/>
  <c r="W376" i="31"/>
  <c r="Y376" i="31" s="1"/>
  <c r="W397" i="31"/>
  <c r="Y397" i="31" s="1"/>
  <c r="W425" i="31"/>
  <c r="Y425" i="31" s="1"/>
  <c r="W450" i="31"/>
  <c r="Y450" i="31" s="1"/>
  <c r="W477" i="31"/>
  <c r="Y477" i="31" s="1"/>
  <c r="W509" i="31"/>
  <c r="Y509" i="31" s="1"/>
  <c r="W534" i="31"/>
  <c r="Y534" i="31" s="1"/>
  <c r="W578" i="31"/>
  <c r="Y578" i="31" s="1"/>
  <c r="W606" i="31"/>
  <c r="Y606" i="31" s="1"/>
  <c r="W639" i="31"/>
  <c r="Y639" i="31" s="1"/>
  <c r="W664" i="31"/>
  <c r="Y664" i="31" s="1"/>
  <c r="W710" i="31"/>
  <c r="Y710" i="31" s="1"/>
  <c r="W742" i="31"/>
  <c r="Y742" i="31" s="1"/>
  <c r="W776" i="31"/>
  <c r="Y776" i="31" s="1"/>
  <c r="W806" i="31"/>
  <c r="Y806" i="31" s="1"/>
  <c r="W843" i="31"/>
  <c r="Y843" i="31" s="1"/>
  <c r="W875" i="31"/>
  <c r="Y875" i="31" s="1"/>
  <c r="W892" i="31"/>
  <c r="Y892" i="31" s="1"/>
  <c r="W923" i="31"/>
  <c r="Y923" i="31" s="1"/>
  <c r="W954" i="31"/>
  <c r="Y954" i="31" s="1"/>
  <c r="W968" i="31"/>
  <c r="Y968" i="31" s="1"/>
  <c r="W997" i="31"/>
  <c r="Y997" i="31" s="1"/>
  <c r="W1033" i="31"/>
  <c r="Y1033" i="31" s="1"/>
  <c r="W1050" i="31"/>
  <c r="Y1050" i="31" s="1"/>
  <c r="W1079" i="31"/>
  <c r="Y1079" i="31" s="1"/>
  <c r="W1112" i="31"/>
  <c r="Y1112" i="31" s="1"/>
  <c r="W1148" i="31"/>
  <c r="Y1148" i="31" s="1"/>
  <c r="W1176" i="31"/>
  <c r="Y1176" i="31" s="1"/>
  <c r="W1198" i="31"/>
  <c r="Y1198" i="31" s="1"/>
  <c r="W1227" i="31"/>
  <c r="Y1227" i="31" s="1"/>
  <c r="W1261" i="31"/>
  <c r="Y1261" i="31" s="1"/>
  <c r="W448" i="31"/>
  <c r="Y448" i="31" s="1"/>
  <c r="W532" i="31"/>
  <c r="Y532" i="31" s="1"/>
  <c r="W576" i="31"/>
  <c r="Y576" i="31" s="1"/>
  <c r="W662" i="31"/>
  <c r="Y662" i="31" s="1"/>
  <c r="W708" i="31"/>
  <c r="Y708" i="31" s="1"/>
  <c r="W804" i="31"/>
  <c r="Y804" i="31" s="1"/>
  <c r="W888" i="31"/>
  <c r="Y888" i="31" s="1"/>
  <c r="W964" i="31"/>
  <c r="Y964" i="31" s="1"/>
  <c r="W1046" i="31"/>
  <c r="Y1046" i="31" s="1"/>
  <c r="W50" i="31"/>
  <c r="Y50" i="31" s="1"/>
  <c r="V26" i="29"/>
  <c r="T26" i="29"/>
  <c r="R26" i="29"/>
  <c r="P26" i="29"/>
  <c r="N26" i="29"/>
  <c r="L26" i="29"/>
  <c r="J26" i="29"/>
  <c r="T23" i="29"/>
  <c r="R23" i="29"/>
  <c r="J23" i="29"/>
  <c r="N21" i="29"/>
  <c r="R20" i="29"/>
  <c r="N20" i="29"/>
  <c r="L20" i="29"/>
  <c r="J20" i="29"/>
  <c r="J19" i="29"/>
  <c r="J18" i="29"/>
  <c r="R17" i="29"/>
  <c r="N17" i="29"/>
  <c r="L17" i="29"/>
  <c r="J17" i="29"/>
  <c r="N16" i="29"/>
  <c r="J16" i="29"/>
  <c r="N15" i="29"/>
  <c r="J15" i="29"/>
  <c r="R14" i="29"/>
  <c r="L14" i="29"/>
  <c r="J14" i="29"/>
  <c r="T13" i="29"/>
  <c r="L13" i="29"/>
  <c r="T12" i="29"/>
  <c r="N12" i="29"/>
  <c r="L12" i="29"/>
  <c r="R11" i="29"/>
  <c r="P11" i="29"/>
  <c r="N11" i="29"/>
  <c r="L11" i="29"/>
  <c r="J11" i="29"/>
  <c r="P10" i="29"/>
  <c r="L10" i="29"/>
  <c r="J10" i="29"/>
  <c r="V9" i="29"/>
  <c r="T9" i="29"/>
  <c r="P9" i="29"/>
  <c r="L9" i="29"/>
  <c r="V8" i="29"/>
  <c r="T8" i="29"/>
  <c r="R8" i="29"/>
  <c r="P8" i="29"/>
  <c r="N8" i="29"/>
  <c r="L8" i="29"/>
  <c r="L7" i="29"/>
  <c r="J7" i="29"/>
  <c r="L6" i="29"/>
  <c r="J6" i="29"/>
  <c r="P5" i="29"/>
  <c r="L5" i="29"/>
  <c r="J5" i="29"/>
  <c r="V4" i="29"/>
  <c r="P4" i="29"/>
  <c r="N4" i="29"/>
  <c r="L4" i="29"/>
  <c r="J4" i="29"/>
  <c r="V3" i="29"/>
  <c r="T3" i="29"/>
  <c r="R3" i="29"/>
  <c r="P3" i="29"/>
  <c r="N3" i="29"/>
  <c r="L3" i="29"/>
  <c r="J3" i="29"/>
  <c r="P54" i="28"/>
  <c r="P53" i="28"/>
  <c r="AB52" i="28"/>
  <c r="P52" i="28"/>
  <c r="AB51" i="28"/>
  <c r="P51" i="28"/>
  <c r="AB50" i="28"/>
  <c r="AB49" i="28"/>
  <c r="AB48" i="28"/>
  <c r="V47" i="28"/>
  <c r="R47" i="28"/>
  <c r="P47" i="28"/>
  <c r="V46" i="28"/>
  <c r="R46" i="28"/>
  <c r="V45" i="28"/>
  <c r="R45" i="28"/>
  <c r="AB44" i="28"/>
  <c r="V44" i="28"/>
  <c r="T44" i="28"/>
  <c r="R44" i="28"/>
  <c r="X43" i="28"/>
  <c r="V43" i="28"/>
  <c r="T43" i="28"/>
  <c r="R43" i="28"/>
  <c r="P43" i="28"/>
  <c r="X42" i="28"/>
  <c r="T42" i="28"/>
  <c r="R42" i="28"/>
  <c r="X41" i="28"/>
  <c r="T41" i="28"/>
  <c r="R41" i="28"/>
  <c r="Z40" i="28"/>
  <c r="X40" i="28"/>
  <c r="V40" i="28"/>
  <c r="T40" i="28"/>
  <c r="P40" i="28"/>
  <c r="Z39" i="28"/>
  <c r="X39" i="28"/>
  <c r="V39" i="28"/>
  <c r="T39" i="28"/>
  <c r="P39" i="28"/>
  <c r="Z38" i="28"/>
  <c r="X38" i="28"/>
  <c r="P38" i="28"/>
  <c r="AB37" i="28"/>
  <c r="Z37" i="28"/>
  <c r="X37" i="28"/>
  <c r="R37" i="28"/>
  <c r="P37" i="28"/>
  <c r="AB36" i="28"/>
  <c r="Z36" i="28"/>
  <c r="X36" i="28"/>
  <c r="R36" i="28"/>
  <c r="AB35" i="28"/>
  <c r="T35" i="28"/>
  <c r="R35" i="28"/>
  <c r="AB34" i="28"/>
  <c r="V34" i="28"/>
  <c r="T34" i="28"/>
  <c r="R34" i="28"/>
  <c r="P34" i="28"/>
  <c r="AB33" i="28"/>
  <c r="V33" i="28"/>
  <c r="R33" i="28"/>
  <c r="P33" i="28"/>
  <c r="AB32" i="28"/>
  <c r="V32" i="28"/>
  <c r="R32" i="28"/>
  <c r="P32" i="28"/>
  <c r="AB31" i="28"/>
  <c r="Z31" i="28"/>
  <c r="V31" i="28"/>
  <c r="R31" i="28"/>
  <c r="P31" i="28"/>
  <c r="AB30" i="28"/>
  <c r="Z30" i="28"/>
  <c r="X30" i="28"/>
  <c r="V30" i="28"/>
  <c r="P30" i="28"/>
  <c r="AB29" i="28"/>
  <c r="Z29" i="28"/>
  <c r="X29" i="28"/>
  <c r="V29" i="28"/>
  <c r="T29" i="28"/>
  <c r="P29" i="28"/>
  <c r="AB28" i="28"/>
  <c r="V28" i="28"/>
  <c r="T28" i="28"/>
  <c r="P28" i="28"/>
  <c r="AB27" i="28"/>
  <c r="V27" i="28"/>
  <c r="T27" i="28"/>
  <c r="P27" i="28"/>
  <c r="AB26" i="28"/>
  <c r="V26" i="28"/>
  <c r="T26" i="28"/>
  <c r="P26" i="28"/>
  <c r="AB25" i="28"/>
  <c r="X25" i="28"/>
  <c r="V25" i="28"/>
  <c r="T25" i="28"/>
  <c r="P25" i="28"/>
  <c r="AB24" i="28"/>
  <c r="X24" i="28"/>
  <c r="V24" i="28"/>
  <c r="T24" i="28"/>
  <c r="P24" i="28"/>
  <c r="AB23" i="28"/>
  <c r="Z23" i="28"/>
  <c r="X23" i="28"/>
  <c r="V23" i="28"/>
  <c r="R23" i="28"/>
  <c r="AB22" i="28"/>
  <c r="Z22" i="28"/>
  <c r="V22" i="28"/>
  <c r="R22" i="28"/>
  <c r="AB21" i="28"/>
  <c r="Z21" i="28"/>
  <c r="V21" i="28"/>
  <c r="R21" i="28"/>
  <c r="P21" i="28"/>
  <c r="AB20" i="28"/>
  <c r="Z20" i="28"/>
  <c r="V20" i="28"/>
  <c r="R20" i="28"/>
  <c r="P20" i="28"/>
  <c r="AB19" i="28"/>
  <c r="Z19" i="28"/>
  <c r="V19" i="28"/>
  <c r="R19" i="28"/>
  <c r="P19" i="28"/>
  <c r="AB18" i="28"/>
  <c r="Z18" i="28"/>
  <c r="V18" i="28"/>
  <c r="R18" i="28"/>
  <c r="P18" i="28"/>
  <c r="AB17" i="28"/>
  <c r="Z17" i="28"/>
  <c r="V17" i="28"/>
  <c r="R17" i="28"/>
  <c r="P17" i="28"/>
  <c r="AB16" i="28"/>
  <c r="Z16" i="28"/>
  <c r="V16" i="28"/>
  <c r="R16" i="28"/>
  <c r="P16" i="28"/>
  <c r="AB15" i="28"/>
  <c r="Z15" i="28"/>
  <c r="R15" i="28"/>
  <c r="P15" i="28"/>
  <c r="AB14" i="28"/>
  <c r="T14" i="28"/>
  <c r="R14" i="28"/>
  <c r="AB13" i="28"/>
  <c r="X13" i="28"/>
  <c r="T13" i="28"/>
  <c r="R13" i="28"/>
  <c r="AB12" i="28"/>
  <c r="X12" i="28"/>
  <c r="T12" i="28"/>
  <c r="R12" i="28"/>
  <c r="P12" i="28"/>
  <c r="AB11" i="28"/>
  <c r="Z11" i="28"/>
  <c r="X11" i="28"/>
  <c r="V11" i="28"/>
  <c r="T11" i="28"/>
  <c r="P11" i="28"/>
  <c r="AB10" i="28"/>
  <c r="Z10" i="28"/>
  <c r="X10" i="28"/>
  <c r="V10" i="28"/>
  <c r="T10" i="28"/>
  <c r="P10" i="28"/>
  <c r="AB9" i="28"/>
  <c r="Z9" i="28"/>
  <c r="X9" i="28"/>
  <c r="V9" i="28"/>
  <c r="T9" i="28"/>
  <c r="R9" i="28"/>
  <c r="P9" i="28"/>
  <c r="AB8" i="28"/>
  <c r="Z8" i="28"/>
  <c r="X8" i="28"/>
  <c r="V8" i="28"/>
  <c r="T8" i="28"/>
  <c r="R8" i="28"/>
  <c r="P8" i="28"/>
  <c r="AB7" i="28"/>
  <c r="V7" i="28"/>
  <c r="T7" i="28"/>
  <c r="R7" i="28"/>
  <c r="P7" i="28"/>
  <c r="AB6" i="28"/>
  <c r="V6" i="28"/>
  <c r="T6" i="28"/>
  <c r="R6" i="28"/>
  <c r="P6" i="28"/>
  <c r="AB5" i="28"/>
  <c r="X5" i="28"/>
  <c r="V5" i="28"/>
  <c r="T5" i="28"/>
  <c r="R5" i="28"/>
  <c r="P5" i="28"/>
  <c r="AB4" i="28"/>
  <c r="Z4" i="28"/>
  <c r="X4" i="28"/>
  <c r="V4" i="28"/>
  <c r="T4" i="28"/>
  <c r="R4" i="28"/>
  <c r="P4" i="28"/>
  <c r="AB3" i="28"/>
  <c r="Z3" i="28"/>
  <c r="X3" i="28"/>
  <c r="V3" i="28"/>
  <c r="T3" i="28"/>
  <c r="R3" i="28"/>
  <c r="P3" i="28"/>
  <c r="AB2" i="28"/>
  <c r="Z2" i="28"/>
  <c r="X2" i="28"/>
  <c r="V2" i="28"/>
  <c r="T2" i="28"/>
  <c r="R2" i="28"/>
  <c r="P2" i="28"/>
  <c r="J1639" i="31"/>
  <c r="I1639" i="31"/>
  <c r="J1638" i="31"/>
  <c r="I1638" i="31"/>
  <c r="I1637" i="31"/>
  <c r="J1636" i="31"/>
  <c r="I1636" i="31"/>
  <c r="J1635" i="31"/>
  <c r="I1635" i="31"/>
  <c r="J1634" i="31"/>
  <c r="I1634" i="31"/>
  <c r="J1633" i="31"/>
  <c r="I1633" i="31"/>
  <c r="J1632" i="31"/>
  <c r="I1632" i="31"/>
  <c r="J1631" i="31"/>
  <c r="I1631" i="31"/>
  <c r="X1630" i="31"/>
  <c r="J1630" i="31"/>
  <c r="I1630" i="31"/>
  <c r="J1626" i="31"/>
  <c r="I1626" i="31"/>
  <c r="J1625" i="31"/>
  <c r="I1625" i="31"/>
  <c r="I1624" i="31"/>
  <c r="I1623" i="31"/>
  <c r="I1622" i="31"/>
  <c r="I1621" i="31"/>
  <c r="J1620" i="31"/>
  <c r="I1620" i="31"/>
  <c r="J1619" i="31"/>
  <c r="I1619" i="31"/>
  <c r="J1618" i="31"/>
  <c r="I1618" i="31"/>
  <c r="I1617" i="31"/>
  <c r="I1616" i="31"/>
  <c r="I1615" i="31"/>
  <c r="I1614" i="31"/>
  <c r="J1613" i="31"/>
  <c r="I1613" i="31"/>
  <c r="J1612" i="31"/>
  <c r="I1612" i="31"/>
  <c r="J1611" i="31"/>
  <c r="I1611" i="31"/>
  <c r="I1610" i="31"/>
  <c r="I1609" i="31"/>
  <c r="I1608" i="31"/>
  <c r="I1607" i="31"/>
  <c r="I1606" i="31"/>
  <c r="I1605" i="31"/>
  <c r="I1604" i="31"/>
  <c r="I1603" i="31"/>
  <c r="I1602" i="31"/>
  <c r="I1601" i="31"/>
  <c r="J1600" i="31"/>
  <c r="I1600" i="31"/>
  <c r="J1599" i="31"/>
  <c r="I1599" i="31"/>
  <c r="J1595" i="31"/>
  <c r="I1595" i="31"/>
  <c r="J1594" i="31"/>
  <c r="I1594" i="31"/>
  <c r="I1593" i="31"/>
  <c r="I1592" i="31"/>
  <c r="J1591" i="31"/>
  <c r="I1591" i="31"/>
  <c r="J1590" i="31"/>
  <c r="I1590" i="31"/>
  <c r="J1589" i="31"/>
  <c r="I1589" i="31"/>
  <c r="J1588" i="31"/>
  <c r="I1588" i="31"/>
  <c r="I1587" i="31"/>
  <c r="J1586" i="31"/>
  <c r="I1586" i="31"/>
  <c r="J1585" i="31"/>
  <c r="I1585" i="31"/>
  <c r="I1584" i="31"/>
  <c r="I1583" i="31"/>
  <c r="J1582" i="31"/>
  <c r="I1582" i="31"/>
  <c r="J1581" i="31"/>
  <c r="I1581" i="31"/>
  <c r="J1580" i="31"/>
  <c r="I1580" i="31"/>
  <c r="J1579" i="31"/>
  <c r="I1579" i="31"/>
  <c r="J1578" i="31"/>
  <c r="I1578" i="31"/>
  <c r="I1577" i="31"/>
  <c r="J1576" i="31"/>
  <c r="I1576" i="31"/>
  <c r="I1575" i="31"/>
  <c r="J1574" i="31"/>
  <c r="I1574" i="31"/>
  <c r="J1573" i="31"/>
  <c r="I1573" i="31"/>
  <c r="J1572" i="31"/>
  <c r="I1572" i="31"/>
  <c r="J1571" i="31"/>
  <c r="I1571" i="31"/>
  <c r="I1570" i="31"/>
  <c r="I1569" i="31"/>
  <c r="J1568" i="31"/>
  <c r="I1568" i="31"/>
  <c r="J1567" i="31"/>
  <c r="I1567" i="31"/>
  <c r="J1566" i="31"/>
  <c r="I1566" i="31"/>
  <c r="J1565" i="31"/>
  <c r="I1565" i="31"/>
  <c r="I1564" i="31"/>
  <c r="I1563" i="31"/>
  <c r="J1562" i="31"/>
  <c r="I1562" i="31"/>
  <c r="J1561" i="31"/>
  <c r="I1561" i="31"/>
  <c r="J1560" i="31"/>
  <c r="I1560" i="31"/>
  <c r="J1559" i="31"/>
  <c r="I1559" i="31"/>
  <c r="J1558" i="31"/>
  <c r="I1558" i="31"/>
  <c r="X1557" i="31"/>
  <c r="I1557" i="31"/>
  <c r="J1556" i="31"/>
  <c r="I1556" i="31"/>
  <c r="I1555" i="31"/>
  <c r="I1554" i="31"/>
  <c r="I1553" i="31"/>
  <c r="I1552" i="31"/>
  <c r="J1551" i="31"/>
  <c r="I1551" i="31"/>
  <c r="J1550" i="31"/>
  <c r="I1550" i="31"/>
  <c r="J1546" i="31"/>
  <c r="I1546" i="31"/>
  <c r="J1545" i="31"/>
  <c r="I1545" i="31"/>
  <c r="I1544" i="31"/>
  <c r="I1543" i="31"/>
  <c r="J1542" i="31"/>
  <c r="I1542" i="31"/>
  <c r="J1541" i="31"/>
  <c r="I1541" i="31"/>
  <c r="J1540" i="31"/>
  <c r="I1540" i="31"/>
  <c r="J1539" i="31"/>
  <c r="I1539" i="31"/>
  <c r="I1538" i="31"/>
  <c r="J1537" i="31"/>
  <c r="I1537" i="31"/>
  <c r="J1536" i="31"/>
  <c r="I1536" i="31"/>
  <c r="I1535" i="31"/>
  <c r="I1534" i="31"/>
  <c r="J1533" i="31"/>
  <c r="I1533" i="31"/>
  <c r="J1532" i="31"/>
  <c r="I1532" i="31"/>
  <c r="J1531" i="31"/>
  <c r="I1531" i="31"/>
  <c r="J1530" i="31"/>
  <c r="I1530" i="31"/>
  <c r="J1529" i="31"/>
  <c r="I1529" i="31"/>
  <c r="I1528" i="31"/>
  <c r="J1527" i="31"/>
  <c r="I1527" i="31"/>
  <c r="I1526" i="31"/>
  <c r="J1525" i="31"/>
  <c r="I1525" i="31"/>
  <c r="J1524" i="31"/>
  <c r="I1524" i="31"/>
  <c r="J1523" i="31"/>
  <c r="I1523" i="31"/>
  <c r="I1522" i="31"/>
  <c r="I1521" i="31"/>
  <c r="J1520" i="31"/>
  <c r="I1520" i="31"/>
  <c r="J1519" i="31"/>
  <c r="I1519" i="31"/>
  <c r="J1518" i="31"/>
  <c r="I1518" i="31"/>
  <c r="J1517" i="31"/>
  <c r="I1517" i="31"/>
  <c r="I1516" i="31"/>
  <c r="I1515" i="31"/>
  <c r="J1514" i="31"/>
  <c r="I1514" i="31"/>
  <c r="J1513" i="31"/>
  <c r="I1513" i="31"/>
  <c r="J1512" i="31"/>
  <c r="I1512" i="31"/>
  <c r="J1511" i="31"/>
  <c r="I1511" i="31"/>
  <c r="I1510" i="31"/>
  <c r="J1509" i="31"/>
  <c r="I1509" i="31"/>
  <c r="I1508" i="31"/>
  <c r="I1507" i="31"/>
  <c r="I1506" i="31"/>
  <c r="I1505" i="31"/>
  <c r="J1504" i="31"/>
  <c r="I1504" i="31"/>
  <c r="J1503" i="31"/>
  <c r="I1503" i="31"/>
  <c r="J1499" i="31"/>
  <c r="I1499" i="31"/>
  <c r="J1498" i="31"/>
  <c r="I1498" i="31"/>
  <c r="J1497" i="31"/>
  <c r="I1497" i="31"/>
  <c r="I1496" i="31"/>
  <c r="I1495" i="31"/>
  <c r="J1494" i="31"/>
  <c r="I1494" i="31"/>
  <c r="J1493" i="31"/>
  <c r="I1493" i="31"/>
  <c r="J1492" i="31"/>
  <c r="I1492" i="31"/>
  <c r="J1491" i="31"/>
  <c r="I1491" i="31"/>
  <c r="I1490" i="31"/>
  <c r="J1489" i="31"/>
  <c r="I1489" i="31"/>
  <c r="J1488" i="31"/>
  <c r="I1488" i="31"/>
  <c r="I1487" i="31"/>
  <c r="I1486" i="31"/>
  <c r="J1485" i="31"/>
  <c r="I1485" i="31"/>
  <c r="J1484" i="31"/>
  <c r="I1484" i="31"/>
  <c r="J1483" i="31"/>
  <c r="I1483" i="31"/>
  <c r="J1482" i="31"/>
  <c r="I1482" i="31"/>
  <c r="I1480" i="31"/>
  <c r="J1479" i="31"/>
  <c r="I1479" i="31"/>
  <c r="I1478" i="31"/>
  <c r="J1477" i="31"/>
  <c r="I1477" i="31"/>
  <c r="J1476" i="31"/>
  <c r="I1476" i="31"/>
  <c r="J1475" i="31"/>
  <c r="I1475" i="31"/>
  <c r="I1474" i="31"/>
  <c r="I1473" i="31"/>
  <c r="J1472" i="31"/>
  <c r="I1472" i="31"/>
  <c r="J1471" i="31"/>
  <c r="I1471" i="31"/>
  <c r="J1470" i="31"/>
  <c r="I1470" i="31"/>
  <c r="J1469" i="31"/>
  <c r="I1469" i="31"/>
  <c r="I1468" i="31"/>
  <c r="I1467" i="31"/>
  <c r="J1466" i="31"/>
  <c r="I1466" i="31"/>
  <c r="J1465" i="31"/>
  <c r="I1465" i="31"/>
  <c r="J1464" i="31"/>
  <c r="I1464" i="31"/>
  <c r="J1463" i="31"/>
  <c r="I1463" i="31"/>
  <c r="J1462" i="31"/>
  <c r="I1462" i="31"/>
  <c r="X1461" i="31"/>
  <c r="I1461" i="31"/>
  <c r="J1460" i="31"/>
  <c r="I1460" i="31"/>
  <c r="I1459" i="31"/>
  <c r="I1458" i="31"/>
  <c r="I1456" i="31"/>
  <c r="I1455" i="31"/>
  <c r="J1454" i="31"/>
  <c r="I1454" i="31"/>
  <c r="J1453" i="31"/>
  <c r="I1453" i="31"/>
  <c r="W1447" i="31"/>
  <c r="Y1447" i="31" s="1"/>
  <c r="J1447" i="31"/>
  <c r="I1447" i="31"/>
  <c r="J1446" i="31"/>
  <c r="I1446" i="31"/>
  <c r="J1445" i="31"/>
  <c r="I1445" i="31"/>
  <c r="J1444" i="31"/>
  <c r="I1444" i="31"/>
  <c r="I1443" i="31"/>
  <c r="I1442" i="31"/>
  <c r="J1441" i="31"/>
  <c r="I1441" i="31"/>
  <c r="J1440" i="31"/>
  <c r="I1440" i="31"/>
  <c r="J1439" i="31"/>
  <c r="I1439" i="31"/>
  <c r="J1438" i="31"/>
  <c r="I1438" i="31"/>
  <c r="I1437" i="31"/>
  <c r="J1436" i="31"/>
  <c r="I1436" i="31"/>
  <c r="J1435" i="31"/>
  <c r="I1435" i="31"/>
  <c r="I1434" i="31"/>
  <c r="I1433" i="31"/>
  <c r="J1432" i="31"/>
  <c r="I1432" i="31"/>
  <c r="J1431" i="31"/>
  <c r="I1431" i="31"/>
  <c r="J1430" i="31"/>
  <c r="I1430" i="31"/>
  <c r="J1429" i="31"/>
  <c r="I1429" i="31"/>
  <c r="I1427" i="31"/>
  <c r="J1426" i="31"/>
  <c r="I1426" i="31"/>
  <c r="I1425" i="31"/>
  <c r="J1424" i="31"/>
  <c r="I1424" i="31"/>
  <c r="J1423" i="31"/>
  <c r="I1423" i="31"/>
  <c r="I1422" i="31"/>
  <c r="I1421" i="31"/>
  <c r="J1420" i="31"/>
  <c r="I1420" i="31"/>
  <c r="J1419" i="31"/>
  <c r="I1419" i="31"/>
  <c r="W1418" i="31"/>
  <c r="Y1418" i="31" s="1"/>
  <c r="J1418" i="31"/>
  <c r="I1418" i="31"/>
  <c r="J1417" i="31"/>
  <c r="I1417" i="31"/>
  <c r="I1416" i="31"/>
  <c r="I1415" i="31"/>
  <c r="J1414" i="31"/>
  <c r="I1414" i="31"/>
  <c r="J1413" i="31"/>
  <c r="I1413" i="31"/>
  <c r="J1412" i="31"/>
  <c r="I1412" i="31"/>
  <c r="J1411" i="31"/>
  <c r="I1411" i="31"/>
  <c r="X1410" i="31"/>
  <c r="I1410" i="31"/>
  <c r="J1409" i="31"/>
  <c r="I1409" i="31"/>
  <c r="I1408" i="31"/>
  <c r="I1407" i="31"/>
  <c r="I1405" i="31"/>
  <c r="I1404" i="31"/>
  <c r="J1403" i="31"/>
  <c r="I1403" i="31"/>
  <c r="J1402" i="31"/>
  <c r="I1402" i="31"/>
  <c r="W1396" i="31"/>
  <c r="Y1396" i="31" s="1"/>
  <c r="J1396" i="31"/>
  <c r="I1396" i="31"/>
  <c r="J1395" i="31"/>
  <c r="I1395" i="31"/>
  <c r="J1394" i="31"/>
  <c r="I1394" i="31"/>
  <c r="I1393" i="31"/>
  <c r="I1392" i="31"/>
  <c r="W1391" i="31"/>
  <c r="Y1391" i="31" s="1"/>
  <c r="I1391" i="31"/>
  <c r="J1390" i="31"/>
  <c r="I1390" i="31"/>
  <c r="J1389" i="31"/>
  <c r="I1389" i="31"/>
  <c r="J1388" i="31"/>
  <c r="I1388" i="31"/>
  <c r="I1386" i="31"/>
  <c r="I1385" i="31"/>
  <c r="I1384" i="31"/>
  <c r="I1383" i="31"/>
  <c r="W1382" i="31"/>
  <c r="Y1382" i="31" s="1"/>
  <c r="I1382" i="31"/>
  <c r="I1381" i="31"/>
  <c r="I1380" i="31"/>
  <c r="I1379" i="31"/>
  <c r="W1373" i="31"/>
  <c r="Y1373" i="31" s="1"/>
  <c r="J1373" i="31"/>
  <c r="I1373" i="31"/>
  <c r="W1372" i="31"/>
  <c r="Y1372" i="31" s="1"/>
  <c r="J1372" i="31"/>
  <c r="I1372" i="31"/>
  <c r="J1371" i="31"/>
  <c r="I1371" i="31"/>
  <c r="J1370" i="31"/>
  <c r="I1370" i="31"/>
  <c r="W1369" i="31"/>
  <c r="Y1369" i="31" s="1"/>
  <c r="I1369" i="31"/>
  <c r="I1368" i="31"/>
  <c r="J1367" i="31"/>
  <c r="I1367" i="31"/>
  <c r="J1366" i="31"/>
  <c r="I1366" i="31"/>
  <c r="J1365" i="31"/>
  <c r="I1365" i="31"/>
  <c r="J1364" i="31"/>
  <c r="I1364" i="31"/>
  <c r="I1363" i="31"/>
  <c r="J1362" i="31"/>
  <c r="I1362" i="31"/>
  <c r="J1361" i="31"/>
  <c r="I1361" i="31"/>
  <c r="I1360" i="31"/>
  <c r="I1359" i="31"/>
  <c r="J1358" i="31"/>
  <c r="I1358" i="31"/>
  <c r="J1357" i="31"/>
  <c r="I1357" i="31"/>
  <c r="J1356" i="31"/>
  <c r="I1356" i="31"/>
  <c r="J1355" i="31"/>
  <c r="I1355" i="31"/>
  <c r="I1354" i="31"/>
  <c r="J1353" i="31"/>
  <c r="I1353" i="31"/>
  <c r="J1352" i="31"/>
  <c r="I1352" i="31"/>
  <c r="J1351" i="31"/>
  <c r="I1351" i="31"/>
  <c r="J1350" i="31"/>
  <c r="I1350" i="31"/>
  <c r="I1349" i="31"/>
  <c r="J1348" i="31"/>
  <c r="I1348" i="31"/>
  <c r="X1347" i="31"/>
  <c r="I1347" i="31"/>
  <c r="J1346" i="31"/>
  <c r="I1346" i="31"/>
  <c r="I1345" i="31"/>
  <c r="I1344" i="31"/>
  <c r="I1342" i="31"/>
  <c r="I1341" i="31"/>
  <c r="J1340" i="31"/>
  <c r="I1340" i="31"/>
  <c r="J1339" i="31"/>
  <c r="I1339" i="31"/>
  <c r="W1333" i="31"/>
  <c r="Y1333" i="31" s="1"/>
  <c r="J1333" i="31"/>
  <c r="I1333" i="31"/>
  <c r="W1332" i="31"/>
  <c r="Y1332" i="31" s="1"/>
  <c r="J1332" i="31"/>
  <c r="I1332" i="31"/>
  <c r="J1331" i="31"/>
  <c r="I1331" i="31"/>
  <c r="J1330" i="31"/>
  <c r="I1330" i="31"/>
  <c r="W1329" i="31"/>
  <c r="Y1329" i="31" s="1"/>
  <c r="I1329" i="31"/>
  <c r="I1328" i="31"/>
  <c r="J1327" i="31"/>
  <c r="I1327" i="31"/>
  <c r="J1326" i="31"/>
  <c r="I1326" i="31"/>
  <c r="J1325" i="31"/>
  <c r="I1325" i="31"/>
  <c r="J1324" i="31"/>
  <c r="I1324" i="31"/>
  <c r="I1323" i="31"/>
  <c r="J1322" i="31"/>
  <c r="I1322" i="31"/>
  <c r="J1321" i="31"/>
  <c r="I1321" i="31"/>
  <c r="I1320" i="31"/>
  <c r="J1319" i="31"/>
  <c r="I1319" i="31"/>
  <c r="W1318" i="31"/>
  <c r="Y1318" i="31" s="1"/>
  <c r="J1318" i="31"/>
  <c r="I1318" i="31"/>
  <c r="J1317" i="31"/>
  <c r="I1317" i="31"/>
  <c r="I1316" i="31"/>
  <c r="J1315" i="31"/>
  <c r="I1315" i="31"/>
  <c r="I1314" i="31"/>
  <c r="J1313" i="31"/>
  <c r="I1313" i="31"/>
  <c r="I1312" i="31"/>
  <c r="J1311" i="31"/>
  <c r="I1311" i="31"/>
  <c r="J1310" i="31"/>
  <c r="I1310" i="31"/>
  <c r="J1309" i="31"/>
  <c r="I1309" i="31"/>
  <c r="J1308" i="31"/>
  <c r="I1308" i="31"/>
  <c r="X1307" i="31"/>
  <c r="I1307" i="31"/>
  <c r="J1306" i="31"/>
  <c r="I1306" i="31"/>
  <c r="I1305" i="31"/>
  <c r="I1304" i="31"/>
  <c r="I1302" i="31"/>
  <c r="I1301" i="31"/>
  <c r="J1300" i="31"/>
  <c r="I1300" i="31"/>
  <c r="J1299" i="31"/>
  <c r="I1299" i="31"/>
  <c r="J1293" i="31"/>
  <c r="I1293" i="31"/>
  <c r="W1292" i="31"/>
  <c r="Y1292" i="31" s="1"/>
  <c r="J1292" i="31"/>
  <c r="I1292" i="31"/>
  <c r="J1291" i="31"/>
  <c r="I1291" i="31"/>
  <c r="W1290" i="31"/>
  <c r="Y1290" i="31" s="1"/>
  <c r="J1290" i="31"/>
  <c r="I1290" i="31"/>
  <c r="W1289" i="31"/>
  <c r="Y1289" i="31" s="1"/>
  <c r="I1289" i="31"/>
  <c r="I1288" i="31"/>
  <c r="J1287" i="31"/>
  <c r="I1287" i="31"/>
  <c r="J1286" i="31"/>
  <c r="I1286" i="31"/>
  <c r="J1285" i="31"/>
  <c r="I1285" i="31"/>
  <c r="J1284" i="31"/>
  <c r="I1284" i="31"/>
  <c r="I1283" i="31"/>
  <c r="J1282" i="31"/>
  <c r="I1282" i="31"/>
  <c r="J1281" i="31"/>
  <c r="I1281" i="31"/>
  <c r="I1280" i="31"/>
  <c r="I1279" i="31"/>
  <c r="J1278" i="31"/>
  <c r="I1278" i="31"/>
  <c r="J1277" i="31"/>
  <c r="I1277" i="31"/>
  <c r="W1276" i="31"/>
  <c r="Y1276" i="31" s="1"/>
  <c r="J1276" i="31"/>
  <c r="I1276" i="31"/>
  <c r="J1275" i="31"/>
  <c r="I1275" i="31"/>
  <c r="I1274" i="31"/>
  <c r="J1273" i="31"/>
  <c r="I1273" i="31"/>
  <c r="J1272" i="31"/>
  <c r="I1272" i="31"/>
  <c r="W1271" i="31"/>
  <c r="Y1271" i="31" s="1"/>
  <c r="J1271" i="31"/>
  <c r="I1271" i="31"/>
  <c r="J1270" i="31"/>
  <c r="I1270" i="31"/>
  <c r="I1269" i="31"/>
  <c r="J1268" i="31"/>
  <c r="I1268" i="31"/>
  <c r="J1267" i="31"/>
  <c r="I1267" i="31"/>
  <c r="X1266" i="31"/>
  <c r="I1266" i="31"/>
  <c r="J1265" i="31"/>
  <c r="I1265" i="31"/>
  <c r="I1264" i="31"/>
  <c r="I1263" i="31"/>
  <c r="I1261" i="31"/>
  <c r="I1260" i="31"/>
  <c r="J1259" i="31"/>
  <c r="I1259" i="31"/>
  <c r="J1258" i="31"/>
  <c r="I1258" i="31"/>
  <c r="W1257" i="31"/>
  <c r="Y1257" i="31" s="1"/>
  <c r="J1252" i="31"/>
  <c r="I1252" i="31"/>
  <c r="W1251" i="31"/>
  <c r="Y1251" i="31" s="1"/>
  <c r="J1251" i="31"/>
  <c r="I1251" i="31"/>
  <c r="J1250" i="31"/>
  <c r="I1250" i="31"/>
  <c r="I1249" i="31"/>
  <c r="I1248" i="31"/>
  <c r="J1247" i="31"/>
  <c r="I1247" i="31"/>
  <c r="J1246" i="31"/>
  <c r="I1246" i="31"/>
  <c r="J1245" i="31"/>
  <c r="I1245" i="31"/>
  <c r="J1244" i="31"/>
  <c r="I1244" i="31"/>
  <c r="W1243" i="31"/>
  <c r="Y1243" i="31" s="1"/>
  <c r="I1243" i="31"/>
  <c r="J1242" i="31"/>
  <c r="I1242" i="31"/>
  <c r="J1241" i="31"/>
  <c r="I1241" i="31"/>
  <c r="W1240" i="31"/>
  <c r="Y1240" i="31" s="1"/>
  <c r="I1240" i="31"/>
  <c r="I1239" i="31"/>
  <c r="J1238" i="31"/>
  <c r="I1238" i="31"/>
  <c r="J1237" i="31"/>
  <c r="I1237" i="31"/>
  <c r="W1236" i="31"/>
  <c r="Y1236" i="31" s="1"/>
  <c r="J1236" i="31"/>
  <c r="I1236" i="31"/>
  <c r="I1235" i="31"/>
  <c r="J1234" i="31"/>
  <c r="I1234" i="31"/>
  <c r="I1233" i="31"/>
  <c r="J1232" i="31"/>
  <c r="I1232" i="31"/>
  <c r="W1231" i="31"/>
  <c r="Y1231" i="31" s="1"/>
  <c r="J1231" i="31"/>
  <c r="I1231" i="31"/>
  <c r="J1230" i="31"/>
  <c r="I1230" i="31"/>
  <c r="J1229" i="31"/>
  <c r="I1229" i="31"/>
  <c r="J1228" i="31"/>
  <c r="I1228" i="31"/>
  <c r="X1227" i="31"/>
  <c r="I1227" i="31"/>
  <c r="J1226" i="31"/>
  <c r="I1226" i="31"/>
  <c r="I1225" i="31"/>
  <c r="I1224" i="31"/>
  <c r="I1223" i="31"/>
  <c r="I1222" i="31"/>
  <c r="J1221" i="31"/>
  <c r="I1221" i="31"/>
  <c r="J1220" i="31"/>
  <c r="I1220" i="31"/>
  <c r="W1219" i="31"/>
  <c r="Y1219" i="31" s="1"/>
  <c r="J1216" i="31"/>
  <c r="I1216" i="31"/>
  <c r="J1215" i="31"/>
  <c r="I1215" i="31"/>
  <c r="I1214" i="31"/>
  <c r="I1213" i="31"/>
  <c r="J1212" i="31"/>
  <c r="I1212" i="31"/>
  <c r="J1211" i="31"/>
  <c r="I1211" i="31"/>
  <c r="J1210" i="31"/>
  <c r="I1210" i="31"/>
  <c r="J1209" i="31"/>
  <c r="I1209" i="31"/>
  <c r="W1208" i="31"/>
  <c r="Y1208" i="31" s="1"/>
  <c r="I1208" i="31"/>
  <c r="J1207" i="31"/>
  <c r="I1207" i="31"/>
  <c r="J1206" i="31"/>
  <c r="I1206" i="31"/>
  <c r="I1205" i="31"/>
  <c r="J1204" i="31"/>
  <c r="I1204" i="31"/>
  <c r="W1203" i="31"/>
  <c r="Y1203" i="31" s="1"/>
  <c r="J1203" i="31"/>
  <c r="I1203" i="31"/>
  <c r="J1202" i="31"/>
  <c r="I1202" i="31"/>
  <c r="I1201" i="31"/>
  <c r="J1200" i="31"/>
  <c r="I1200" i="31"/>
  <c r="J1199" i="31"/>
  <c r="I1199" i="31"/>
  <c r="I1198" i="31"/>
  <c r="J1197" i="31"/>
  <c r="I1197" i="31"/>
  <c r="J1196" i="31"/>
  <c r="I1196" i="31"/>
  <c r="W1195" i="31"/>
  <c r="Y1195" i="31" s="1"/>
  <c r="J1195" i="31"/>
  <c r="I1195" i="31"/>
  <c r="J1194" i="31"/>
  <c r="I1194" i="31"/>
  <c r="I1193" i="31"/>
  <c r="J1192" i="31"/>
  <c r="I1192" i="31"/>
  <c r="J1191" i="31"/>
  <c r="I1191" i="31"/>
  <c r="X1190" i="31"/>
  <c r="I1190" i="31"/>
  <c r="J1189" i="31"/>
  <c r="I1189" i="31"/>
  <c r="I1188" i="31"/>
  <c r="I1187" i="31"/>
  <c r="I1186" i="31"/>
  <c r="I1185" i="31"/>
  <c r="J1184" i="31"/>
  <c r="I1184" i="31"/>
  <c r="J1183" i="31"/>
  <c r="I1183" i="31"/>
  <c r="J1179" i="31"/>
  <c r="I1179" i="31"/>
  <c r="J1178" i="31"/>
  <c r="I1178" i="31"/>
  <c r="I1177" i="31"/>
  <c r="I1176" i="31"/>
  <c r="J1175" i="31"/>
  <c r="I1175" i="31"/>
  <c r="J1174" i="31"/>
  <c r="I1174" i="31"/>
  <c r="J1173" i="31"/>
  <c r="I1173" i="31"/>
  <c r="J1172" i="31"/>
  <c r="I1172" i="31"/>
  <c r="I1171" i="31"/>
  <c r="J1170" i="31"/>
  <c r="I1170" i="31"/>
  <c r="J1169" i="31"/>
  <c r="I1169" i="31"/>
  <c r="I1168" i="31"/>
  <c r="J1167" i="31"/>
  <c r="I1167" i="31"/>
  <c r="J1166" i="31"/>
  <c r="I1166" i="31"/>
  <c r="J1165" i="31"/>
  <c r="I1165" i="31"/>
  <c r="I1164" i="31"/>
  <c r="J1163" i="31"/>
  <c r="I1163" i="31"/>
  <c r="J1162" i="31"/>
  <c r="I1162" i="31"/>
  <c r="I1161" i="31"/>
  <c r="J1160" i="31"/>
  <c r="I1160" i="31"/>
  <c r="J1159" i="31"/>
  <c r="I1159" i="31"/>
  <c r="W1158" i="31"/>
  <c r="Y1158" i="31" s="1"/>
  <c r="J1158" i="31"/>
  <c r="I1158" i="31"/>
  <c r="J1157" i="31"/>
  <c r="I1157" i="31"/>
  <c r="I1156" i="31"/>
  <c r="J1155" i="31"/>
  <c r="I1155" i="31"/>
  <c r="J1154" i="31"/>
  <c r="I1154" i="31"/>
  <c r="X1153" i="31"/>
  <c r="I1153" i="31"/>
  <c r="J1152" i="31"/>
  <c r="I1152" i="31"/>
  <c r="I1151" i="31"/>
  <c r="I1150" i="31"/>
  <c r="I1149" i="31"/>
  <c r="I1148" i="31"/>
  <c r="J1147" i="31"/>
  <c r="I1147" i="31"/>
  <c r="J1146" i="31"/>
  <c r="I1146" i="31"/>
  <c r="W1145" i="31"/>
  <c r="Y1145" i="31" s="1"/>
  <c r="J1142" i="31"/>
  <c r="I1142" i="31"/>
  <c r="J1141" i="31"/>
  <c r="I1141" i="31"/>
  <c r="I1140" i="31"/>
  <c r="I1139" i="31"/>
  <c r="J1138" i="31"/>
  <c r="I1138" i="31"/>
  <c r="J1137" i="31"/>
  <c r="I1137" i="31"/>
  <c r="J1136" i="31"/>
  <c r="I1136" i="31"/>
  <c r="J1135" i="31"/>
  <c r="I1135" i="31"/>
  <c r="I1134" i="31"/>
  <c r="J1133" i="31"/>
  <c r="I1133" i="31"/>
  <c r="J1132" i="31"/>
  <c r="I1132" i="31"/>
  <c r="W1131" i="31"/>
  <c r="Y1131" i="31" s="1"/>
  <c r="I1131" i="31"/>
  <c r="J1130" i="31"/>
  <c r="I1130" i="31"/>
  <c r="W1129" i="31"/>
  <c r="Y1129" i="31" s="1"/>
  <c r="J1129" i="31"/>
  <c r="I1129" i="31"/>
  <c r="J1128" i="31"/>
  <c r="I1128" i="31"/>
  <c r="I1127" i="31"/>
  <c r="J1126" i="31"/>
  <c r="I1126" i="31"/>
  <c r="J1125" i="31"/>
  <c r="I1125" i="31"/>
  <c r="I1124" i="31"/>
  <c r="J1123" i="31"/>
  <c r="I1123" i="31"/>
  <c r="J1122" i="31"/>
  <c r="I1122" i="31"/>
  <c r="J1121" i="31"/>
  <c r="I1121" i="31"/>
  <c r="J1120" i="31"/>
  <c r="I1120" i="31"/>
  <c r="I1119" i="31"/>
  <c r="J1118" i="31"/>
  <c r="I1118" i="31"/>
  <c r="J1117" i="31"/>
  <c r="I1117" i="31"/>
  <c r="X1116" i="31"/>
  <c r="I1116" i="31"/>
  <c r="J1115" i="31"/>
  <c r="I1115" i="31"/>
  <c r="I1114" i="31"/>
  <c r="I1113" i="31"/>
  <c r="I1112" i="31"/>
  <c r="I1111" i="31"/>
  <c r="J1110" i="31"/>
  <c r="I1110" i="31"/>
  <c r="J1109" i="31"/>
  <c r="I1109" i="31"/>
  <c r="W1108" i="31"/>
  <c r="Y1108" i="31" s="1"/>
  <c r="J1105" i="31"/>
  <c r="I1105" i="31"/>
  <c r="J1104" i="31"/>
  <c r="I1104" i="31"/>
  <c r="I1103" i="31"/>
  <c r="I1102" i="31"/>
  <c r="J1101" i="31"/>
  <c r="I1101" i="31"/>
  <c r="J1100" i="31"/>
  <c r="I1100" i="31"/>
  <c r="J1099" i="31"/>
  <c r="I1099" i="31"/>
  <c r="J1098" i="31"/>
  <c r="I1098" i="31"/>
  <c r="W1097" i="31"/>
  <c r="Y1097" i="31" s="1"/>
  <c r="I1097" i="31"/>
  <c r="J1096" i="31"/>
  <c r="I1096" i="31"/>
  <c r="J1095" i="31"/>
  <c r="I1095" i="31"/>
  <c r="W1094" i="31"/>
  <c r="Y1094" i="31" s="1"/>
  <c r="I1094" i="31"/>
  <c r="J1093" i="31"/>
  <c r="I1093" i="31"/>
  <c r="W1092" i="31"/>
  <c r="Y1092" i="31" s="1"/>
  <c r="J1092" i="31"/>
  <c r="I1092" i="31"/>
  <c r="J1091" i="31"/>
  <c r="I1091" i="31"/>
  <c r="I1090" i="31"/>
  <c r="J1089" i="31"/>
  <c r="I1089" i="31"/>
  <c r="J1088" i="31"/>
  <c r="I1088" i="31"/>
  <c r="I1087" i="31"/>
  <c r="J1086" i="31"/>
  <c r="I1086" i="31"/>
  <c r="J1085" i="31"/>
  <c r="I1085" i="31"/>
  <c r="J1084" i="31"/>
  <c r="I1084" i="31"/>
  <c r="J1083" i="31"/>
  <c r="I1083" i="31"/>
  <c r="I1082" i="31"/>
  <c r="J1081" i="31"/>
  <c r="I1081" i="31"/>
  <c r="J1080" i="31"/>
  <c r="I1080" i="31"/>
  <c r="X1079" i="31"/>
  <c r="I1079" i="31"/>
  <c r="J1078" i="31"/>
  <c r="I1078" i="31"/>
  <c r="I1077" i="31"/>
  <c r="I1076" i="31"/>
  <c r="I1075" i="31"/>
  <c r="I1074" i="31"/>
  <c r="J1073" i="31"/>
  <c r="I1073" i="31"/>
  <c r="J1072" i="31"/>
  <c r="I1072" i="31"/>
  <c r="J1068" i="31"/>
  <c r="I1068" i="31"/>
  <c r="J1067" i="31"/>
  <c r="I1067" i="31"/>
  <c r="I1066" i="31"/>
  <c r="I1065" i="31"/>
  <c r="J1064" i="31"/>
  <c r="I1064" i="31"/>
  <c r="J1063" i="31"/>
  <c r="I1063" i="31"/>
  <c r="J1062" i="31"/>
  <c r="I1062" i="31"/>
  <c r="J1061" i="31"/>
  <c r="I1061" i="31"/>
  <c r="I1060" i="31"/>
  <c r="J1059" i="31"/>
  <c r="I1059" i="31"/>
  <c r="J1058" i="31"/>
  <c r="I1058" i="31"/>
  <c r="I1057" i="31"/>
  <c r="I1056" i="31"/>
  <c r="J1055" i="31"/>
  <c r="I1055" i="31"/>
  <c r="J1054" i="31"/>
  <c r="I1054" i="31"/>
  <c r="W1053" i="31"/>
  <c r="Y1053" i="31" s="1"/>
  <c r="J1053" i="31"/>
  <c r="I1053" i="31"/>
  <c r="J1052" i="31"/>
  <c r="I1052" i="31"/>
  <c r="J1051" i="31"/>
  <c r="I1051" i="31"/>
  <c r="I1050" i="31"/>
  <c r="J1049" i="31"/>
  <c r="I1049" i="31"/>
  <c r="I1048" i="31"/>
  <c r="I1047" i="31"/>
  <c r="I1046" i="31"/>
  <c r="J1045" i="31"/>
  <c r="I1045" i="31"/>
  <c r="I1044" i="31"/>
  <c r="J1043" i="31"/>
  <c r="I1043" i="31"/>
  <c r="J1042" i="31"/>
  <c r="I1042" i="31"/>
  <c r="J1041" i="31"/>
  <c r="I1041" i="31"/>
  <c r="J1040" i="31"/>
  <c r="I1040" i="31"/>
  <c r="X1039" i="31"/>
  <c r="I1039" i="31"/>
  <c r="J1038" i="31"/>
  <c r="I1038" i="31"/>
  <c r="J1037" i="31"/>
  <c r="I1037" i="31"/>
  <c r="I1036" i="31"/>
  <c r="I1035" i="31"/>
  <c r="I1034" i="31"/>
  <c r="I1033" i="31"/>
  <c r="J1032" i="31"/>
  <c r="I1032" i="31"/>
  <c r="J1031" i="31"/>
  <c r="I1031" i="31"/>
  <c r="J1027" i="31"/>
  <c r="I1027" i="31"/>
  <c r="J1026" i="31"/>
  <c r="I1026" i="31"/>
  <c r="I1025" i="31"/>
  <c r="I1024" i="31"/>
  <c r="J1023" i="31"/>
  <c r="I1023" i="31"/>
  <c r="J1022" i="31"/>
  <c r="I1022" i="31"/>
  <c r="J1021" i="31"/>
  <c r="I1021" i="31"/>
  <c r="J1020" i="31"/>
  <c r="I1020" i="31"/>
  <c r="I1019" i="31"/>
  <c r="J1018" i="31"/>
  <c r="I1018" i="31"/>
  <c r="J1017" i="31"/>
  <c r="I1017" i="31"/>
  <c r="I1016" i="31"/>
  <c r="J1015" i="31"/>
  <c r="I1015" i="31"/>
  <c r="W1014" i="31"/>
  <c r="Y1014" i="31" s="1"/>
  <c r="J1014" i="31"/>
  <c r="I1014" i="31"/>
  <c r="J1013" i="31"/>
  <c r="I1013" i="31"/>
  <c r="I1012" i="31"/>
  <c r="J1011" i="31"/>
  <c r="I1011" i="31"/>
  <c r="J1010" i="31"/>
  <c r="I1010" i="31"/>
  <c r="I1009" i="31"/>
  <c r="J1008" i="31"/>
  <c r="I1008" i="31"/>
  <c r="I1007" i="31"/>
  <c r="I1006" i="31"/>
  <c r="I1005" i="31"/>
  <c r="W1004" i="31"/>
  <c r="Y1004" i="31" s="1"/>
  <c r="J1004" i="31"/>
  <c r="I1004" i="31"/>
  <c r="I1003" i="31"/>
  <c r="J1002" i="31"/>
  <c r="I1002" i="31"/>
  <c r="J1001" i="31"/>
  <c r="I1001" i="31"/>
  <c r="J1000" i="31"/>
  <c r="I1000" i="31"/>
  <c r="W999" i="31"/>
  <c r="Y999" i="31" s="1"/>
  <c r="J999" i="31"/>
  <c r="I999" i="31"/>
  <c r="J998" i="31"/>
  <c r="I998" i="31"/>
  <c r="X997" i="31"/>
  <c r="I997" i="31"/>
  <c r="J996" i="31"/>
  <c r="I996" i="31"/>
  <c r="I995" i="31"/>
  <c r="I994" i="31"/>
  <c r="I993" i="31"/>
  <c r="I992" i="31"/>
  <c r="J991" i="31"/>
  <c r="I991" i="31"/>
  <c r="J990" i="31"/>
  <c r="I990" i="31"/>
  <c r="W989" i="31"/>
  <c r="Y989" i="31" s="1"/>
  <c r="J986" i="31"/>
  <c r="I986" i="31"/>
  <c r="J985" i="31"/>
  <c r="I985" i="31"/>
  <c r="I984" i="31"/>
  <c r="I983" i="31"/>
  <c r="J982" i="31"/>
  <c r="I982" i="31"/>
  <c r="J981" i="31"/>
  <c r="I981" i="31"/>
  <c r="J980" i="31"/>
  <c r="I980" i="31"/>
  <c r="J979" i="31"/>
  <c r="I979" i="31"/>
  <c r="I978" i="31"/>
  <c r="J977" i="31"/>
  <c r="I977" i="31"/>
  <c r="J976" i="31"/>
  <c r="I976" i="31"/>
  <c r="I975" i="31"/>
  <c r="I974" i="31"/>
  <c r="J973" i="31"/>
  <c r="I973" i="31"/>
  <c r="J972" i="31"/>
  <c r="I972" i="31"/>
  <c r="J971" i="31"/>
  <c r="I971" i="31"/>
  <c r="J970" i="31"/>
  <c r="I970" i="31"/>
  <c r="J969" i="31"/>
  <c r="I969" i="31"/>
  <c r="I968" i="31"/>
  <c r="J967" i="31"/>
  <c r="I967" i="31"/>
  <c r="I966" i="31"/>
  <c r="I965" i="31"/>
  <c r="I964" i="31"/>
  <c r="W963" i="31"/>
  <c r="Y963" i="31" s="1"/>
  <c r="J963" i="31"/>
  <c r="I963" i="31"/>
  <c r="I962" i="31"/>
  <c r="J961" i="31"/>
  <c r="I961" i="31"/>
  <c r="J960" i="31"/>
  <c r="I960" i="31"/>
  <c r="X959" i="31"/>
  <c r="I959" i="31"/>
  <c r="J958" i="31"/>
  <c r="I958" i="31"/>
  <c r="I957" i="31"/>
  <c r="I956" i="31"/>
  <c r="I955" i="31"/>
  <c r="I954" i="31"/>
  <c r="J953" i="31"/>
  <c r="I953" i="31"/>
  <c r="J952" i="31"/>
  <c r="I952" i="31"/>
  <c r="W951" i="31"/>
  <c r="Y951" i="31" s="1"/>
  <c r="J948" i="31"/>
  <c r="I948" i="31"/>
  <c r="J947" i="31"/>
  <c r="I947" i="31"/>
  <c r="I946" i="31"/>
  <c r="I945" i="31"/>
  <c r="J944" i="31"/>
  <c r="I944" i="31"/>
  <c r="J943" i="31"/>
  <c r="I943" i="31"/>
  <c r="J942" i="31"/>
  <c r="I942" i="31"/>
  <c r="J941" i="31"/>
  <c r="I941" i="31"/>
  <c r="W940" i="31"/>
  <c r="Y940" i="31" s="1"/>
  <c r="I940" i="31"/>
  <c r="J939" i="31"/>
  <c r="I939" i="31"/>
  <c r="J938" i="31"/>
  <c r="I938" i="31"/>
  <c r="I937" i="31"/>
  <c r="I936" i="31"/>
  <c r="J935" i="31"/>
  <c r="I935" i="31"/>
  <c r="J934" i="31"/>
  <c r="I934" i="31"/>
  <c r="J933" i="31"/>
  <c r="I933" i="31"/>
  <c r="I932" i="31"/>
  <c r="J931" i="31"/>
  <c r="I931" i="31"/>
  <c r="I930" i="31"/>
  <c r="I929" i="31"/>
  <c r="I928" i="31"/>
  <c r="W927" i="31"/>
  <c r="Y927" i="31" s="1"/>
  <c r="J927" i="31"/>
  <c r="I927" i="31"/>
  <c r="J926" i="31"/>
  <c r="I926" i="31"/>
  <c r="I925" i="31"/>
  <c r="J924" i="31"/>
  <c r="I924" i="31"/>
  <c r="X923" i="31"/>
  <c r="I923" i="31"/>
  <c r="J922" i="31"/>
  <c r="I922" i="31"/>
  <c r="J921" i="31"/>
  <c r="I921" i="31"/>
  <c r="I920" i="31"/>
  <c r="I919" i="31"/>
  <c r="I918" i="31"/>
  <c r="I917" i="31"/>
  <c r="J916" i="31"/>
  <c r="I916" i="31"/>
  <c r="J915" i="31"/>
  <c r="I915" i="31"/>
  <c r="W914" i="31"/>
  <c r="Y914" i="31" s="1"/>
  <c r="J911" i="31"/>
  <c r="I911" i="31"/>
  <c r="J910" i="31"/>
  <c r="I910" i="31"/>
  <c r="I909" i="31"/>
  <c r="I908" i="31"/>
  <c r="J907" i="31"/>
  <c r="I907" i="31"/>
  <c r="J906" i="31"/>
  <c r="I906" i="31"/>
  <c r="J905" i="31"/>
  <c r="I905" i="31"/>
  <c r="J904" i="31"/>
  <c r="I904" i="31"/>
  <c r="I903" i="31"/>
  <c r="J902" i="31"/>
  <c r="I902" i="31"/>
  <c r="J901" i="31"/>
  <c r="I901" i="31"/>
  <c r="W900" i="31"/>
  <c r="Y900" i="31" s="1"/>
  <c r="I900" i="31"/>
  <c r="I899" i="31"/>
  <c r="J898" i="31"/>
  <c r="I898" i="31"/>
  <c r="J897" i="31"/>
  <c r="I897" i="31"/>
  <c r="J896" i="31"/>
  <c r="I896" i="31"/>
  <c r="J895" i="31"/>
  <c r="I895" i="31"/>
  <c r="J894" i="31"/>
  <c r="I894" i="31"/>
  <c r="W893" i="31"/>
  <c r="Y893" i="31" s="1"/>
  <c r="J893" i="31"/>
  <c r="I893" i="31"/>
  <c r="I892" i="31"/>
  <c r="J891" i="31"/>
  <c r="I891" i="31"/>
  <c r="I890" i="31"/>
  <c r="I889" i="31"/>
  <c r="I888" i="31"/>
  <c r="W887" i="31"/>
  <c r="Y887" i="31" s="1"/>
  <c r="J887" i="31"/>
  <c r="I887" i="31"/>
  <c r="I886" i="31"/>
  <c r="J885" i="31"/>
  <c r="I885" i="31"/>
  <c r="J884" i="31"/>
  <c r="I884" i="31"/>
  <c r="J883" i="31"/>
  <c r="I883" i="31"/>
  <c r="J882" i="31"/>
  <c r="I882" i="31"/>
  <c r="J881" i="31"/>
  <c r="I881" i="31"/>
  <c r="X880" i="31"/>
  <c r="I880" i="31"/>
  <c r="J879" i="31"/>
  <c r="I879" i="31"/>
  <c r="I878" i="31"/>
  <c r="I877" i="31"/>
  <c r="I876" i="31"/>
  <c r="I875" i="31"/>
  <c r="J874" i="31"/>
  <c r="I874" i="31"/>
  <c r="J873" i="31"/>
  <c r="I873" i="31"/>
  <c r="J869" i="31"/>
  <c r="I869" i="31"/>
  <c r="J868" i="31"/>
  <c r="I868" i="31"/>
  <c r="I867" i="31"/>
  <c r="I866" i="31"/>
  <c r="J865" i="31"/>
  <c r="I865" i="31"/>
  <c r="J864" i="31"/>
  <c r="I864" i="31"/>
  <c r="J863" i="31"/>
  <c r="I863" i="31"/>
  <c r="J862" i="31"/>
  <c r="I862" i="31"/>
  <c r="I861" i="31"/>
  <c r="J860" i="31"/>
  <c r="I860" i="31"/>
  <c r="J859" i="31"/>
  <c r="I859" i="31"/>
  <c r="I858" i="31"/>
  <c r="I857" i="31"/>
  <c r="J856" i="31"/>
  <c r="I856" i="31"/>
  <c r="J855" i="31"/>
  <c r="I855" i="31"/>
  <c r="J854" i="31"/>
  <c r="I854" i="31"/>
  <c r="J853" i="31"/>
  <c r="I853" i="31"/>
  <c r="J852" i="31"/>
  <c r="I852" i="31"/>
  <c r="I851" i="31"/>
  <c r="J850" i="31"/>
  <c r="I850" i="31"/>
  <c r="I849" i="31"/>
  <c r="I848" i="31"/>
  <c r="I847" i="31"/>
  <c r="W846" i="31"/>
  <c r="Y846" i="31" s="1"/>
  <c r="J846" i="31"/>
  <c r="I846" i="31"/>
  <c r="I845" i="31"/>
  <c r="J844" i="31"/>
  <c r="I844" i="31"/>
  <c r="I843" i="31"/>
  <c r="J842" i="31"/>
  <c r="I842" i="31"/>
  <c r="J841" i="31"/>
  <c r="I841" i="31"/>
  <c r="J840" i="31"/>
  <c r="I840" i="31"/>
  <c r="J839" i="31"/>
  <c r="I839" i="31"/>
  <c r="J838" i="31"/>
  <c r="I838" i="31"/>
  <c r="I837" i="31"/>
  <c r="I836" i="31"/>
  <c r="I835" i="31"/>
  <c r="I834" i="31"/>
  <c r="J833" i="31"/>
  <c r="I833" i="31"/>
  <c r="J832" i="31"/>
  <c r="I832" i="31"/>
  <c r="W831" i="31"/>
  <c r="Y831" i="31" s="1"/>
  <c r="J828" i="31"/>
  <c r="I828" i="31"/>
  <c r="J827" i="31"/>
  <c r="I827" i="31"/>
  <c r="W826" i="31"/>
  <c r="Y826" i="31" s="1"/>
  <c r="J826" i="31"/>
  <c r="I826" i="31"/>
  <c r="I825" i="31"/>
  <c r="I824" i="31"/>
  <c r="J823" i="31"/>
  <c r="I823" i="31"/>
  <c r="J822" i="31"/>
  <c r="I822" i="31"/>
  <c r="J821" i="31"/>
  <c r="I821" i="31"/>
  <c r="J820" i="31"/>
  <c r="I820" i="31"/>
  <c r="I819" i="31"/>
  <c r="J818" i="31"/>
  <c r="I818" i="31"/>
  <c r="J817" i="31"/>
  <c r="I817" i="31"/>
  <c r="I816" i="31"/>
  <c r="I815" i="31"/>
  <c r="J814" i="31"/>
  <c r="I814" i="31"/>
  <c r="J813" i="31"/>
  <c r="I813" i="31"/>
  <c r="J812" i="31"/>
  <c r="I812" i="31"/>
  <c r="J811" i="31"/>
  <c r="I811" i="31"/>
  <c r="J810" i="31"/>
  <c r="I810" i="31"/>
  <c r="W809" i="31"/>
  <c r="Y809" i="31" s="1"/>
  <c r="J809" i="31"/>
  <c r="I809" i="31"/>
  <c r="I808" i="31"/>
  <c r="J807" i="31"/>
  <c r="I807" i="31"/>
  <c r="I806" i="31"/>
  <c r="I805" i="31"/>
  <c r="I804" i="31"/>
  <c r="W803" i="31"/>
  <c r="Y803" i="31" s="1"/>
  <c r="J803" i="31"/>
  <c r="I803" i="31"/>
  <c r="I802" i="31"/>
  <c r="J801" i="31"/>
  <c r="I801" i="31"/>
  <c r="J800" i="31"/>
  <c r="I800" i="31"/>
  <c r="X799" i="31"/>
  <c r="I799" i="31"/>
  <c r="J798" i="31"/>
  <c r="I798" i="31"/>
  <c r="J797" i="31"/>
  <c r="I797" i="31"/>
  <c r="J796" i="31"/>
  <c r="I796" i="31"/>
  <c r="J795" i="31"/>
  <c r="I795" i="31"/>
  <c r="J794" i="31"/>
  <c r="I794" i="31"/>
  <c r="I793" i="31"/>
  <c r="I792" i="31"/>
  <c r="I790" i="31"/>
  <c r="I789" i="31"/>
  <c r="J788" i="31"/>
  <c r="I788" i="31"/>
  <c r="J787" i="31"/>
  <c r="I787" i="31"/>
  <c r="J781" i="31"/>
  <c r="I781" i="31"/>
  <c r="W780" i="31"/>
  <c r="Y780" i="31" s="1"/>
  <c r="J780" i="31"/>
  <c r="I780" i="31"/>
  <c r="J779" i="31"/>
  <c r="I779" i="31"/>
  <c r="J778" i="31"/>
  <c r="I778" i="31"/>
  <c r="W777" i="31"/>
  <c r="Y777" i="31" s="1"/>
  <c r="I777" i="31"/>
  <c r="I776" i="31"/>
  <c r="J775" i="31"/>
  <c r="I775" i="31"/>
  <c r="J774" i="31"/>
  <c r="I774" i="31"/>
  <c r="J773" i="31"/>
  <c r="I773" i="31"/>
  <c r="J772" i="31"/>
  <c r="I772" i="31"/>
  <c r="W771" i="31"/>
  <c r="Y771" i="31" s="1"/>
  <c r="I771" i="31"/>
  <c r="J770" i="31"/>
  <c r="I770" i="31"/>
  <c r="J769" i="31"/>
  <c r="I769" i="31"/>
  <c r="W768" i="31"/>
  <c r="Y768" i="31" s="1"/>
  <c r="I768" i="31"/>
  <c r="I767" i="31"/>
  <c r="J766" i="31"/>
  <c r="I766" i="31"/>
  <c r="J765" i="31"/>
  <c r="I765" i="31"/>
  <c r="J764" i="31"/>
  <c r="I764" i="31"/>
  <c r="J763" i="31"/>
  <c r="I763" i="31"/>
  <c r="J762" i="31"/>
  <c r="I762" i="31"/>
  <c r="J761" i="31"/>
  <c r="I761" i="31"/>
  <c r="I760" i="31"/>
  <c r="J759" i="31"/>
  <c r="I759" i="31"/>
  <c r="I758" i="31"/>
  <c r="I757" i="31"/>
  <c r="I756" i="31"/>
  <c r="J755" i="31"/>
  <c r="I755" i="31"/>
  <c r="I754" i="31"/>
  <c r="J753" i="31"/>
  <c r="I753" i="31"/>
  <c r="J752" i="31"/>
  <c r="I752" i="31"/>
  <c r="I751" i="31"/>
  <c r="J750" i="31"/>
  <c r="I750" i="31"/>
  <c r="J749" i="31"/>
  <c r="I749" i="31"/>
  <c r="J748" i="31"/>
  <c r="I748" i="31"/>
  <c r="W747" i="31"/>
  <c r="Y747" i="31" s="1"/>
  <c r="J747" i="31"/>
  <c r="I747" i="31"/>
  <c r="J746" i="31"/>
  <c r="I746" i="31"/>
  <c r="I745" i="31"/>
  <c r="I744" i="31"/>
  <c r="I742" i="31"/>
  <c r="I741" i="31"/>
  <c r="J740" i="31"/>
  <c r="I740" i="31"/>
  <c r="J739" i="31"/>
  <c r="I739" i="31"/>
  <c r="W738" i="31"/>
  <c r="Y738" i="31" s="1"/>
  <c r="J733" i="31"/>
  <c r="I733" i="31"/>
  <c r="J732" i="31"/>
  <c r="I732" i="31"/>
  <c r="J731" i="31"/>
  <c r="I731" i="31"/>
  <c r="J730" i="31"/>
  <c r="I730" i="31"/>
  <c r="I729" i="31"/>
  <c r="I728" i="31"/>
  <c r="J727" i="31"/>
  <c r="I727" i="31"/>
  <c r="J726" i="31"/>
  <c r="I726" i="31"/>
  <c r="J725" i="31"/>
  <c r="I725" i="31"/>
  <c r="J724" i="31"/>
  <c r="I724" i="31"/>
  <c r="W723" i="31"/>
  <c r="Y723" i="31" s="1"/>
  <c r="I723" i="31"/>
  <c r="J722" i="31"/>
  <c r="I722" i="31"/>
  <c r="J721" i="31"/>
  <c r="I721" i="31"/>
  <c r="W720" i="31"/>
  <c r="Y720" i="31" s="1"/>
  <c r="I720" i="31"/>
  <c r="I719" i="31"/>
  <c r="J718" i="31"/>
  <c r="I718" i="31"/>
  <c r="J717" i="31"/>
  <c r="I717" i="31"/>
  <c r="J716" i="31"/>
  <c r="I716" i="31"/>
  <c r="J715" i="31"/>
  <c r="I715" i="31"/>
  <c r="J714" i="31"/>
  <c r="I714" i="31"/>
  <c r="J713" i="31"/>
  <c r="I713" i="31"/>
  <c r="I712" i="31"/>
  <c r="J711" i="31"/>
  <c r="I711" i="31"/>
  <c r="I710" i="31"/>
  <c r="I709" i="31"/>
  <c r="I708" i="31"/>
  <c r="W707" i="31"/>
  <c r="Y707" i="31" s="1"/>
  <c r="J707" i="31"/>
  <c r="I707" i="31"/>
  <c r="I706" i="31"/>
  <c r="J705" i="31"/>
  <c r="I705" i="31"/>
  <c r="J704" i="31"/>
  <c r="I704" i="31"/>
  <c r="X703" i="31"/>
  <c r="I703" i="31"/>
  <c r="J702" i="31"/>
  <c r="I702" i="31"/>
  <c r="J701" i="31"/>
  <c r="I701" i="31"/>
  <c r="J700" i="31"/>
  <c r="I700" i="31"/>
  <c r="J699" i="31"/>
  <c r="I699" i="31"/>
  <c r="I698" i="31"/>
  <c r="I697" i="31"/>
  <c r="I695" i="31"/>
  <c r="I694" i="31"/>
  <c r="J693" i="31"/>
  <c r="I693" i="31"/>
  <c r="J692" i="31"/>
  <c r="I692" i="31"/>
  <c r="J686" i="31"/>
  <c r="I686" i="31"/>
  <c r="W685" i="31"/>
  <c r="Y685" i="31" s="1"/>
  <c r="J685" i="31"/>
  <c r="I685" i="31"/>
  <c r="J684" i="31"/>
  <c r="I684" i="31"/>
  <c r="I683" i="31"/>
  <c r="I682" i="31"/>
  <c r="J681" i="31"/>
  <c r="I681" i="31"/>
  <c r="J680" i="31"/>
  <c r="I680" i="31"/>
  <c r="J679" i="31"/>
  <c r="I679" i="31"/>
  <c r="J678" i="31"/>
  <c r="I678" i="31"/>
  <c r="W677" i="31"/>
  <c r="Y677" i="31" s="1"/>
  <c r="I677" i="31"/>
  <c r="J676" i="31"/>
  <c r="I676" i="31"/>
  <c r="J675" i="31"/>
  <c r="I675" i="31"/>
  <c r="I674" i="31"/>
  <c r="I673" i="31"/>
  <c r="J672" i="31"/>
  <c r="I672" i="31"/>
  <c r="J671" i="31"/>
  <c r="I671" i="31"/>
  <c r="J670" i="31"/>
  <c r="I670" i="31"/>
  <c r="W669" i="31"/>
  <c r="Y669" i="31" s="1"/>
  <c r="J669" i="31"/>
  <c r="I669" i="31"/>
  <c r="J668" i="31"/>
  <c r="I668" i="31"/>
  <c r="J667" i="31"/>
  <c r="I667" i="31"/>
  <c r="I666" i="31"/>
  <c r="J665" i="31"/>
  <c r="I665" i="31"/>
  <c r="I664" i="31"/>
  <c r="I663" i="31"/>
  <c r="I662" i="31"/>
  <c r="J661" i="31"/>
  <c r="I661" i="31"/>
  <c r="I660" i="31"/>
  <c r="J659" i="31"/>
  <c r="I659" i="31"/>
  <c r="J658" i="31"/>
  <c r="I658" i="31"/>
  <c r="I657" i="31"/>
  <c r="J656" i="31"/>
  <c r="I656" i="31"/>
  <c r="J655" i="31"/>
  <c r="I655" i="31"/>
  <c r="J654" i="31"/>
  <c r="I654" i="31"/>
  <c r="J653" i="31"/>
  <c r="I653" i="31"/>
  <c r="J652" i="31"/>
  <c r="I652" i="31"/>
  <c r="I651" i="31"/>
  <c r="I650" i="31"/>
  <c r="I649" i="31"/>
  <c r="I648" i="31"/>
  <c r="J647" i="31"/>
  <c r="I647" i="31"/>
  <c r="J646" i="31"/>
  <c r="I646" i="31"/>
  <c r="J642" i="31"/>
  <c r="I642" i="31"/>
  <c r="J641" i="31"/>
  <c r="I641" i="31"/>
  <c r="I640" i="31"/>
  <c r="I639" i="31"/>
  <c r="J638" i="31"/>
  <c r="I638" i="31"/>
  <c r="J637" i="31"/>
  <c r="I637" i="31"/>
  <c r="J636" i="31"/>
  <c r="I636" i="31"/>
  <c r="J635" i="31"/>
  <c r="I635" i="31"/>
  <c r="W634" i="31"/>
  <c r="Y634" i="31" s="1"/>
  <c r="I634" i="31"/>
  <c r="J633" i="31"/>
  <c r="I633" i="31"/>
  <c r="J632" i="31"/>
  <c r="I632" i="31"/>
  <c r="I631" i="31"/>
  <c r="I630" i="31"/>
  <c r="J629" i="31"/>
  <c r="I629" i="31"/>
  <c r="J628" i="31"/>
  <c r="I628" i="31"/>
  <c r="J627" i="31"/>
  <c r="I627" i="31"/>
  <c r="J626" i="31"/>
  <c r="I626" i="31"/>
  <c r="J625" i="31"/>
  <c r="I625" i="31"/>
  <c r="J624" i="31"/>
  <c r="I624" i="31"/>
  <c r="I623" i="31"/>
  <c r="J622" i="31"/>
  <c r="I622" i="31"/>
  <c r="I621" i="31"/>
  <c r="I620" i="31"/>
  <c r="I619" i="31"/>
  <c r="W618" i="31"/>
  <c r="Y618" i="31" s="1"/>
  <c r="J618" i="31"/>
  <c r="I618" i="31"/>
  <c r="I617" i="31"/>
  <c r="J616" i="31"/>
  <c r="I616" i="31"/>
  <c r="X615" i="31"/>
  <c r="I615" i="31"/>
  <c r="J614" i="31"/>
  <c r="I614" i="31"/>
  <c r="J613" i="31"/>
  <c r="I613" i="31"/>
  <c r="J612" i="31"/>
  <c r="I612" i="31"/>
  <c r="J611" i="31"/>
  <c r="I611" i="31"/>
  <c r="J610" i="31"/>
  <c r="I610" i="31"/>
  <c r="J609" i="31"/>
  <c r="I609" i="31"/>
  <c r="I608" i="31"/>
  <c r="I607" i="31"/>
  <c r="I606" i="31"/>
  <c r="I605" i="31"/>
  <c r="J604" i="31"/>
  <c r="I604" i="31"/>
  <c r="J603" i="31"/>
  <c r="I603" i="31"/>
  <c r="J599" i="31"/>
  <c r="I599" i="31"/>
  <c r="J598" i="31"/>
  <c r="I598" i="31"/>
  <c r="I597" i="31"/>
  <c r="I596" i="31"/>
  <c r="J595" i="31"/>
  <c r="I595" i="31"/>
  <c r="J594" i="31"/>
  <c r="I594" i="31"/>
  <c r="J593" i="31"/>
  <c r="I593" i="31"/>
  <c r="J592" i="31"/>
  <c r="I592" i="31"/>
  <c r="I591" i="31"/>
  <c r="J590" i="31"/>
  <c r="I590" i="31"/>
  <c r="J589" i="31"/>
  <c r="I589" i="31"/>
  <c r="I588" i="31"/>
  <c r="I587" i="31"/>
  <c r="J586" i="31"/>
  <c r="I586" i="31"/>
  <c r="I585" i="31"/>
  <c r="W584" i="31"/>
  <c r="Y584" i="31" s="1"/>
  <c r="J584" i="31"/>
  <c r="I584" i="31"/>
  <c r="J583" i="31"/>
  <c r="I583" i="31"/>
  <c r="J582" i="31"/>
  <c r="I582" i="31"/>
  <c r="J581" i="31"/>
  <c r="I581" i="31"/>
  <c r="I580" i="31"/>
  <c r="J579" i="31"/>
  <c r="I579" i="31"/>
  <c r="I578" i="31"/>
  <c r="I577" i="31"/>
  <c r="I576" i="31"/>
  <c r="W575" i="31"/>
  <c r="Y575" i="31" s="1"/>
  <c r="J575" i="31"/>
  <c r="I575" i="31"/>
  <c r="I574" i="31"/>
  <c r="J573" i="31"/>
  <c r="I573" i="31"/>
  <c r="X572" i="31"/>
  <c r="I572" i="31"/>
  <c r="J571" i="31"/>
  <c r="I571" i="31"/>
  <c r="J570" i="31"/>
  <c r="I570" i="31"/>
  <c r="J569" i="31"/>
  <c r="I569" i="31"/>
  <c r="J568" i="31"/>
  <c r="I568" i="31"/>
  <c r="W567" i="31"/>
  <c r="Y567" i="31" s="1"/>
  <c r="J567" i="31"/>
  <c r="I567" i="31"/>
  <c r="J566" i="31"/>
  <c r="I566" i="31"/>
  <c r="W565" i="31"/>
  <c r="Y565" i="31" s="1"/>
  <c r="J565" i="31"/>
  <c r="I565" i="31"/>
  <c r="I564" i="31"/>
  <c r="I563" i="31"/>
  <c r="I562" i="31"/>
  <c r="I561" i="31"/>
  <c r="J560" i="31"/>
  <c r="I560" i="31"/>
  <c r="J559" i="31"/>
  <c r="I559" i="31"/>
  <c r="J555" i="31"/>
  <c r="I555" i="31"/>
  <c r="J554" i="31"/>
  <c r="I554" i="31"/>
  <c r="I553" i="31"/>
  <c r="I552" i="31"/>
  <c r="J551" i="31"/>
  <c r="I551" i="31"/>
  <c r="J550" i="31"/>
  <c r="I550" i="31"/>
  <c r="J549" i="31"/>
  <c r="I549" i="31"/>
  <c r="J548" i="31"/>
  <c r="I548" i="31"/>
  <c r="W547" i="31"/>
  <c r="Y547" i="31" s="1"/>
  <c r="I547" i="31"/>
  <c r="J546" i="31"/>
  <c r="I546" i="31"/>
  <c r="J545" i="31"/>
  <c r="I545" i="31"/>
  <c r="W544" i="31"/>
  <c r="Y544" i="31" s="1"/>
  <c r="I544" i="31"/>
  <c r="I543" i="31"/>
  <c r="J542" i="31"/>
  <c r="I542" i="31"/>
  <c r="J541" i="31"/>
  <c r="I541" i="31"/>
  <c r="J540" i="31"/>
  <c r="I540" i="31"/>
  <c r="J539" i="31"/>
  <c r="I539" i="31"/>
  <c r="J538" i="31"/>
  <c r="I538" i="31"/>
  <c r="J537" i="31"/>
  <c r="I537" i="31"/>
  <c r="I536" i="31"/>
  <c r="J535" i="31"/>
  <c r="I535" i="31"/>
  <c r="I534" i="31"/>
  <c r="I533" i="31"/>
  <c r="I532" i="31"/>
  <c r="W531" i="31"/>
  <c r="Y531" i="31" s="1"/>
  <c r="J531" i="31"/>
  <c r="I531" i="31"/>
  <c r="I530" i="31"/>
  <c r="J529" i="31"/>
  <c r="I529" i="31"/>
  <c r="J528" i="31"/>
  <c r="I528" i="31"/>
  <c r="J527" i="31"/>
  <c r="I527" i="31"/>
  <c r="J526" i="31"/>
  <c r="I526" i="31"/>
  <c r="W525" i="31"/>
  <c r="Y525" i="31" s="1"/>
  <c r="J525" i="31"/>
  <c r="I525" i="31"/>
  <c r="J524" i="31"/>
  <c r="I524" i="31"/>
  <c r="X523" i="31"/>
  <c r="I523" i="31"/>
  <c r="J522" i="31"/>
  <c r="I522" i="31"/>
  <c r="I521" i="31"/>
  <c r="I520" i="31"/>
  <c r="I519" i="31"/>
  <c r="I518" i="31"/>
  <c r="J517" i="31"/>
  <c r="I517" i="31"/>
  <c r="J516" i="31"/>
  <c r="I516" i="31"/>
  <c r="W515" i="31"/>
  <c r="Y515" i="31" s="1"/>
  <c r="J512" i="31"/>
  <c r="I512" i="31"/>
  <c r="J511" i="31"/>
  <c r="I511" i="31"/>
  <c r="I510" i="31"/>
  <c r="I509" i="31"/>
  <c r="J508" i="31"/>
  <c r="I508" i="31"/>
  <c r="J507" i="31"/>
  <c r="I507" i="31"/>
  <c r="J506" i="31"/>
  <c r="I506" i="31"/>
  <c r="J505" i="31"/>
  <c r="I505" i="31"/>
  <c r="W504" i="31"/>
  <c r="Y504" i="31" s="1"/>
  <c r="I504" i="31"/>
  <c r="J503" i="31"/>
  <c r="I503" i="31"/>
  <c r="J502" i="31"/>
  <c r="I502" i="31"/>
  <c r="W501" i="31"/>
  <c r="Y501" i="31" s="1"/>
  <c r="I501" i="31"/>
  <c r="I500" i="31"/>
  <c r="J499" i="31"/>
  <c r="I499" i="31"/>
  <c r="J498" i="31"/>
  <c r="I498" i="31"/>
  <c r="W497" i="31"/>
  <c r="Y497" i="31" s="1"/>
  <c r="J497" i="31"/>
  <c r="I497" i="31"/>
  <c r="J496" i="31"/>
  <c r="I496" i="31"/>
  <c r="J495" i="31"/>
  <c r="I495" i="31"/>
  <c r="I494" i="31"/>
  <c r="J493" i="31"/>
  <c r="I493" i="31"/>
  <c r="I492" i="31"/>
  <c r="I491" i="31"/>
  <c r="I490" i="31"/>
  <c r="W489" i="31"/>
  <c r="Y489" i="31" s="1"/>
  <c r="J489" i="31"/>
  <c r="I489" i="31"/>
  <c r="I488" i="31"/>
  <c r="J487" i="31"/>
  <c r="I487" i="31"/>
  <c r="W486" i="31"/>
  <c r="Y486" i="31" s="1"/>
  <c r="J486" i="31"/>
  <c r="I486" i="31"/>
  <c r="W485" i="31"/>
  <c r="Y485" i="31" s="1"/>
  <c r="J485" i="31"/>
  <c r="I485" i="31"/>
  <c r="J484" i="31"/>
  <c r="I484" i="31"/>
  <c r="J483" i="31"/>
  <c r="I483" i="31"/>
  <c r="J482" i="31"/>
  <c r="I482" i="31"/>
  <c r="X481" i="31"/>
  <c r="I481" i="31"/>
  <c r="J480" i="31"/>
  <c r="I480" i="31"/>
  <c r="I479" i="31"/>
  <c r="I478" i="31"/>
  <c r="I477" i="31"/>
  <c r="I476" i="31"/>
  <c r="J475" i="31"/>
  <c r="I475" i="31"/>
  <c r="J474" i="31"/>
  <c r="I474" i="31"/>
  <c r="J470" i="31"/>
  <c r="I470" i="31"/>
  <c r="J469" i="31"/>
  <c r="I469" i="31"/>
  <c r="I468" i="31"/>
  <c r="I467" i="31"/>
  <c r="J466" i="31"/>
  <c r="I466" i="31"/>
  <c r="J465" i="31"/>
  <c r="I465" i="31"/>
  <c r="J464" i="31"/>
  <c r="I464" i="31"/>
  <c r="J463" i="31"/>
  <c r="I463" i="31"/>
  <c r="W462" i="31"/>
  <c r="Y462" i="31" s="1"/>
  <c r="I462" i="31"/>
  <c r="J461" i="31"/>
  <c r="I461" i="31"/>
  <c r="J460" i="31"/>
  <c r="I460" i="31"/>
  <c r="I459" i="31"/>
  <c r="I458" i="31"/>
  <c r="J457" i="31"/>
  <c r="I457" i="31"/>
  <c r="J456" i="31"/>
  <c r="I456" i="31"/>
  <c r="W455" i="31"/>
  <c r="Y455" i="31" s="1"/>
  <c r="J455" i="31"/>
  <c r="I455" i="31"/>
  <c r="W454" i="31"/>
  <c r="Y454" i="31" s="1"/>
  <c r="J454" i="31"/>
  <c r="I454" i="31"/>
  <c r="J453" i="31"/>
  <c r="I453" i="31"/>
  <c r="I452" i="31"/>
  <c r="J451" i="31"/>
  <c r="I451" i="31"/>
  <c r="I450" i="31"/>
  <c r="I449" i="31"/>
  <c r="I448" i="31"/>
  <c r="W447" i="31"/>
  <c r="Y447" i="31" s="1"/>
  <c r="J447" i="31"/>
  <c r="I447" i="31"/>
  <c r="I446" i="31"/>
  <c r="J445" i="31"/>
  <c r="I445" i="31"/>
  <c r="J444" i="31"/>
  <c r="I444" i="31"/>
  <c r="J443" i="31"/>
  <c r="I443" i="31"/>
  <c r="J442" i="31"/>
  <c r="I442" i="31"/>
  <c r="J441" i="31"/>
  <c r="I441" i="31"/>
  <c r="I440" i="31"/>
  <c r="J439" i="31"/>
  <c r="I439" i="31"/>
  <c r="I438" i="31"/>
  <c r="I437" i="31"/>
  <c r="I436" i="31"/>
  <c r="I435" i="31"/>
  <c r="J434" i="31"/>
  <c r="I434" i="31"/>
  <c r="J433" i="31"/>
  <c r="I433" i="31"/>
  <c r="J429" i="31"/>
  <c r="I429" i="31"/>
  <c r="J428" i="31"/>
  <c r="I428" i="31"/>
  <c r="J427" i="31"/>
  <c r="I427" i="31"/>
  <c r="W426" i="31"/>
  <c r="Y426" i="31" s="1"/>
  <c r="I426" i="31"/>
  <c r="I425" i="31"/>
  <c r="J424" i="31"/>
  <c r="I424" i="31"/>
  <c r="W423" i="31"/>
  <c r="Y423" i="31" s="1"/>
  <c r="J423" i="31"/>
  <c r="I423" i="31"/>
  <c r="J422" i="31"/>
  <c r="I422" i="31"/>
  <c r="J421" i="31"/>
  <c r="I421" i="31"/>
  <c r="I420" i="31"/>
  <c r="W419" i="31"/>
  <c r="Y419" i="31" s="1"/>
  <c r="J419" i="31"/>
  <c r="I419" i="31"/>
  <c r="J418" i="31"/>
  <c r="I418" i="31"/>
  <c r="I417" i="31"/>
  <c r="X416" i="31"/>
  <c r="I416" i="31"/>
  <c r="I415" i="31"/>
  <c r="W414" i="31"/>
  <c r="Y414" i="31" s="1"/>
  <c r="J414" i="31"/>
  <c r="I414" i="31"/>
  <c r="J413" i="31"/>
  <c r="I413" i="31"/>
  <c r="J412" i="31"/>
  <c r="I412" i="31"/>
  <c r="J411" i="31"/>
  <c r="I411" i="31"/>
  <c r="I410" i="31"/>
  <c r="I409" i="31"/>
  <c r="I408" i="31"/>
  <c r="I406" i="31"/>
  <c r="J402" i="31"/>
  <c r="I402" i="31"/>
  <c r="J401" i="31"/>
  <c r="I401" i="31"/>
  <c r="J400" i="31"/>
  <c r="I400" i="31"/>
  <c r="W399" i="31"/>
  <c r="Y399" i="31" s="1"/>
  <c r="J399" i="31"/>
  <c r="I399" i="31"/>
  <c r="I398" i="31"/>
  <c r="I397" i="31"/>
  <c r="I396" i="31"/>
  <c r="J395" i="31"/>
  <c r="I395" i="31"/>
  <c r="J394" i="31"/>
  <c r="I394" i="31"/>
  <c r="W393" i="31"/>
  <c r="Y393" i="31" s="1"/>
  <c r="J393" i="31"/>
  <c r="I393" i="31"/>
  <c r="J392" i="31"/>
  <c r="I392" i="31"/>
  <c r="W391" i="31"/>
  <c r="Y391" i="31" s="1"/>
  <c r="J391" i="31"/>
  <c r="I391" i="31"/>
  <c r="J390" i="31"/>
  <c r="I390" i="31"/>
  <c r="W389" i="31"/>
  <c r="Y389" i="31" s="1"/>
  <c r="I389" i="31"/>
  <c r="I388" i="31"/>
  <c r="W387" i="31"/>
  <c r="Y387" i="31" s="1"/>
  <c r="I387" i="31"/>
  <c r="J386" i="31"/>
  <c r="I386" i="31"/>
  <c r="J385" i="31"/>
  <c r="I385" i="31"/>
  <c r="J384" i="31"/>
  <c r="I384" i="31"/>
  <c r="J383" i="31"/>
  <c r="I383" i="31"/>
  <c r="I382" i="31"/>
  <c r="I381" i="31"/>
  <c r="W380" i="31"/>
  <c r="Y380" i="31" s="1"/>
  <c r="I380" i="31"/>
  <c r="I378" i="31"/>
  <c r="I377" i="31"/>
  <c r="I376" i="31"/>
  <c r="J375" i="31"/>
  <c r="I375" i="31"/>
  <c r="J374" i="31"/>
  <c r="I374" i="31"/>
  <c r="J369" i="31"/>
  <c r="I369" i="31"/>
  <c r="W368" i="31"/>
  <c r="Y368" i="31" s="1"/>
  <c r="J368" i="31"/>
  <c r="I368" i="31"/>
  <c r="J367" i="31"/>
  <c r="I367" i="31"/>
  <c r="J366" i="31"/>
  <c r="I366" i="31"/>
  <c r="I365" i="31"/>
  <c r="I364" i="31"/>
  <c r="J363" i="31"/>
  <c r="I363" i="31"/>
  <c r="W362" i="31"/>
  <c r="Y362" i="31" s="1"/>
  <c r="J362" i="31"/>
  <c r="I362" i="31"/>
  <c r="I360" i="31"/>
  <c r="W359" i="31"/>
  <c r="Y359" i="31" s="1"/>
  <c r="J359" i="31"/>
  <c r="I359" i="31"/>
  <c r="J358" i="31"/>
  <c r="I358" i="31"/>
  <c r="I357" i="31"/>
  <c r="I356" i="31"/>
  <c r="I355" i="31"/>
  <c r="J354" i="31"/>
  <c r="I354" i="31"/>
  <c r="W353" i="31"/>
  <c r="Y353" i="31" s="1"/>
  <c r="J353" i="31"/>
  <c r="I353" i="31"/>
  <c r="W352" i="31"/>
  <c r="Y352" i="31" s="1"/>
  <c r="J352" i="31"/>
  <c r="I352" i="31"/>
  <c r="J351" i="31"/>
  <c r="I351" i="31"/>
  <c r="J350" i="31"/>
  <c r="I350" i="31"/>
  <c r="J349" i="31"/>
  <c r="I349" i="31"/>
  <c r="I348" i="31"/>
  <c r="I347" i="31"/>
  <c r="W346" i="31"/>
  <c r="Y346" i="31" s="1"/>
  <c r="I346" i="31"/>
  <c r="I344" i="31"/>
  <c r="W343" i="31"/>
  <c r="Y343" i="31" s="1"/>
  <c r="I343" i="31"/>
  <c r="I342" i="31"/>
  <c r="J341" i="31"/>
  <c r="I341" i="31"/>
  <c r="J340" i="31"/>
  <c r="I340" i="31"/>
  <c r="J335" i="31"/>
  <c r="I335" i="31"/>
  <c r="J334" i="31"/>
  <c r="I334" i="31"/>
  <c r="J333" i="31"/>
  <c r="I333" i="31"/>
  <c r="W332" i="31"/>
  <c r="Y332" i="31" s="1"/>
  <c r="J332" i="31"/>
  <c r="I332" i="31"/>
  <c r="I331" i="31"/>
  <c r="X330" i="31"/>
  <c r="I330" i="31"/>
  <c r="J329" i="31"/>
  <c r="I329" i="31"/>
  <c r="W328" i="31"/>
  <c r="Y328" i="31" s="1"/>
  <c r="J328" i="31"/>
  <c r="I328" i="31"/>
  <c r="W327" i="31"/>
  <c r="Y327" i="31" s="1"/>
  <c r="J327" i="31"/>
  <c r="I327" i="31"/>
  <c r="J326" i="31"/>
  <c r="I326" i="31"/>
  <c r="I325" i="31"/>
  <c r="W324" i="31"/>
  <c r="Y324" i="31" s="1"/>
  <c r="J324" i="31"/>
  <c r="I324" i="31"/>
  <c r="J323" i="31"/>
  <c r="I323" i="31"/>
  <c r="W322" i="31"/>
  <c r="Y322" i="31" s="1"/>
  <c r="I322" i="31"/>
  <c r="I321" i="31"/>
  <c r="J320" i="31"/>
  <c r="I320" i="31"/>
  <c r="I319" i="31"/>
  <c r="W318" i="31"/>
  <c r="Y318" i="31" s="1"/>
  <c r="J318" i="31"/>
  <c r="I318" i="31"/>
  <c r="J317" i="31"/>
  <c r="I317" i="31"/>
  <c r="J316" i="31"/>
  <c r="I316" i="31"/>
  <c r="I315" i="31"/>
  <c r="J314" i="31"/>
  <c r="I314" i="31"/>
  <c r="J313" i="31"/>
  <c r="I313" i="31"/>
  <c r="W312" i="31"/>
  <c r="Y312" i="31" s="1"/>
  <c r="J312" i="31"/>
  <c r="I312" i="31"/>
  <c r="W311" i="31"/>
  <c r="Y311" i="31" s="1"/>
  <c r="J311" i="31"/>
  <c r="I311" i="31"/>
  <c r="W310" i="31"/>
  <c r="Y310" i="31" s="1"/>
  <c r="I310" i="31"/>
  <c r="J309" i="31"/>
  <c r="I309" i="31"/>
  <c r="I308" i="31"/>
  <c r="I307" i="31"/>
  <c r="W306" i="31"/>
  <c r="Y306" i="31" s="1"/>
  <c r="I306" i="31"/>
  <c r="I305" i="31"/>
  <c r="I304" i="31"/>
  <c r="I303" i="31"/>
  <c r="J302" i="31"/>
  <c r="I302" i="31"/>
  <c r="J301" i="31"/>
  <c r="I301" i="31"/>
  <c r="J296" i="31"/>
  <c r="I296" i="31"/>
  <c r="W295" i="31"/>
  <c r="Y295" i="31" s="1"/>
  <c r="J295" i="31"/>
  <c r="I295" i="31"/>
  <c r="J294" i="31"/>
  <c r="I294" i="31"/>
  <c r="I293" i="31"/>
  <c r="X292" i="31"/>
  <c r="I292" i="31"/>
  <c r="I291" i="31"/>
  <c r="X290" i="31"/>
  <c r="I290" i="31"/>
  <c r="I289" i="31"/>
  <c r="J288" i="31"/>
  <c r="I288" i="31"/>
  <c r="W287" i="31"/>
  <c r="Y287" i="31" s="1"/>
  <c r="J287" i="31"/>
  <c r="I287" i="31"/>
  <c r="W286" i="31"/>
  <c r="Y286" i="31" s="1"/>
  <c r="J286" i="31"/>
  <c r="I286" i="31"/>
  <c r="J285" i="31"/>
  <c r="I285" i="31"/>
  <c r="I284" i="31"/>
  <c r="W283" i="31"/>
  <c r="Y283" i="31" s="1"/>
  <c r="J283" i="31"/>
  <c r="I283" i="31"/>
  <c r="I282" i="31"/>
  <c r="J281" i="31"/>
  <c r="I281" i="31"/>
  <c r="J280" i="31"/>
  <c r="I280" i="31"/>
  <c r="J279" i="31"/>
  <c r="I279" i="31"/>
  <c r="W278" i="31"/>
  <c r="Y278" i="31" s="1"/>
  <c r="J278" i="31"/>
  <c r="I278" i="31"/>
  <c r="W277" i="31"/>
  <c r="Y277" i="31" s="1"/>
  <c r="J277" i="31"/>
  <c r="I277" i="31"/>
  <c r="J276" i="31"/>
  <c r="I276" i="31"/>
  <c r="W275" i="31"/>
  <c r="Y275" i="31" s="1"/>
  <c r="J275" i="31"/>
  <c r="I275" i="31"/>
  <c r="I274" i="31"/>
  <c r="J273" i="31"/>
  <c r="I273" i="31"/>
  <c r="W272" i="31"/>
  <c r="Y272" i="31" s="1"/>
  <c r="J272" i="31"/>
  <c r="I272" i="31"/>
  <c r="W271" i="31"/>
  <c r="Y271" i="31" s="1"/>
  <c r="J271" i="31"/>
  <c r="I271" i="31"/>
  <c r="J270" i="31"/>
  <c r="I270" i="31"/>
  <c r="W269" i="31"/>
  <c r="Y269" i="31" s="1"/>
  <c r="J269" i="31"/>
  <c r="I269" i="31"/>
  <c r="I268" i="31"/>
  <c r="W267" i="31"/>
  <c r="Y267" i="31" s="1"/>
  <c r="J267" i="31"/>
  <c r="I267" i="31"/>
  <c r="J266" i="31"/>
  <c r="I266" i="31"/>
  <c r="I265" i="31"/>
  <c r="J264" i="31"/>
  <c r="I264" i="31"/>
  <c r="I256" i="31"/>
  <c r="I255" i="31"/>
  <c r="I254" i="31"/>
  <c r="I253" i="31"/>
  <c r="J252" i="31"/>
  <c r="I252" i="31"/>
  <c r="W251" i="31"/>
  <c r="Y251" i="31" s="1"/>
  <c r="J251" i="31"/>
  <c r="I251" i="31"/>
  <c r="J250" i="31"/>
  <c r="I250" i="31"/>
  <c r="W246" i="31"/>
  <c r="Y246" i="31" s="1"/>
  <c r="J246" i="31"/>
  <c r="I246" i="31"/>
  <c r="J245" i="31"/>
  <c r="I245" i="31"/>
  <c r="I244" i="31"/>
  <c r="I243" i="31"/>
  <c r="I242" i="31"/>
  <c r="X241" i="31"/>
  <c r="I241" i="31"/>
  <c r="I240" i="31"/>
  <c r="J239" i="31"/>
  <c r="I239" i="31"/>
  <c r="W238" i="31"/>
  <c r="Y238" i="31" s="1"/>
  <c r="J238" i="31"/>
  <c r="I238" i="31"/>
  <c r="W237" i="31"/>
  <c r="Y237" i="31" s="1"/>
  <c r="J237" i="31"/>
  <c r="I237" i="31"/>
  <c r="J236" i="31"/>
  <c r="I236" i="31"/>
  <c r="I235" i="31"/>
  <c r="W234" i="31"/>
  <c r="Y234" i="31" s="1"/>
  <c r="J234" i="31"/>
  <c r="I234" i="31"/>
  <c r="J233" i="31"/>
  <c r="I233" i="31"/>
  <c r="J232" i="31"/>
  <c r="I232" i="31"/>
  <c r="J231" i="31"/>
  <c r="I231" i="31"/>
  <c r="W230" i="31"/>
  <c r="Y230" i="31" s="1"/>
  <c r="J230" i="31"/>
  <c r="I230" i="31"/>
  <c r="J229" i="31"/>
  <c r="I229" i="31"/>
  <c r="W228" i="31"/>
  <c r="Y228" i="31" s="1"/>
  <c r="J228" i="31"/>
  <c r="I228" i="31"/>
  <c r="W227" i="31"/>
  <c r="Y227" i="31" s="1"/>
  <c r="J227" i="31"/>
  <c r="I227" i="31"/>
  <c r="W226" i="31"/>
  <c r="Y226" i="31" s="1"/>
  <c r="J226" i="31"/>
  <c r="I226" i="31"/>
  <c r="I225" i="31"/>
  <c r="J224" i="31"/>
  <c r="I224" i="31"/>
  <c r="I223" i="31"/>
  <c r="I222" i="31"/>
  <c r="W221" i="31"/>
  <c r="Y221" i="31" s="1"/>
  <c r="I221" i="31"/>
  <c r="I220" i="31"/>
  <c r="J219" i="31"/>
  <c r="I219" i="31"/>
  <c r="J218" i="31"/>
  <c r="I218" i="31"/>
  <c r="J217" i="31"/>
  <c r="I217" i="31"/>
  <c r="J213" i="31"/>
  <c r="I213" i="31"/>
  <c r="J212" i="31"/>
  <c r="I212" i="31"/>
  <c r="I211" i="31"/>
  <c r="I210" i="31"/>
  <c r="I209" i="31"/>
  <c r="I208" i="31"/>
  <c r="W207" i="31"/>
  <c r="Y207" i="31" s="1"/>
  <c r="I207" i="31"/>
  <c r="J206" i="31"/>
  <c r="I206" i="31"/>
  <c r="J205" i="31"/>
  <c r="I205" i="31"/>
  <c r="W204" i="31"/>
  <c r="Y204" i="31" s="1"/>
  <c r="J204" i="31"/>
  <c r="I204" i="31"/>
  <c r="J203" i="31"/>
  <c r="I203" i="31"/>
  <c r="J202" i="31"/>
  <c r="I202" i="31"/>
  <c r="I201" i="31"/>
  <c r="W200" i="31"/>
  <c r="Y200" i="31" s="1"/>
  <c r="J200" i="31"/>
  <c r="I200" i="31"/>
  <c r="I199" i="31"/>
  <c r="J198" i="31"/>
  <c r="I198" i="31"/>
  <c r="J197" i="31"/>
  <c r="I197" i="31"/>
  <c r="J196" i="31"/>
  <c r="I196" i="31"/>
  <c r="W195" i="31"/>
  <c r="Y195" i="31" s="1"/>
  <c r="J195" i="31"/>
  <c r="I195" i="31"/>
  <c r="J194" i="31"/>
  <c r="I194" i="31"/>
  <c r="J193" i="31"/>
  <c r="I193" i="31"/>
  <c r="X192" i="31"/>
  <c r="I192" i="31"/>
  <c r="J191" i="31"/>
  <c r="I191" i="31"/>
  <c r="J190" i="31"/>
  <c r="I190" i="31"/>
  <c r="W189" i="31"/>
  <c r="Y189" i="31" s="1"/>
  <c r="J189" i="31"/>
  <c r="I189" i="31"/>
  <c r="J188" i="31"/>
  <c r="I188" i="31"/>
  <c r="X187" i="31"/>
  <c r="I187" i="31"/>
  <c r="J186" i="31"/>
  <c r="I186" i="31"/>
  <c r="I185" i="31"/>
  <c r="J184" i="31"/>
  <c r="I184" i="31"/>
  <c r="W183" i="31"/>
  <c r="Y183" i="31" s="1"/>
  <c r="I183" i="31"/>
  <c r="I182" i="31"/>
  <c r="I181" i="31"/>
  <c r="I180" i="31"/>
  <c r="J179" i="31"/>
  <c r="I179" i="31"/>
  <c r="W178" i="31"/>
  <c r="Y178" i="31" s="1"/>
  <c r="J178" i="31"/>
  <c r="I178" i="31"/>
  <c r="J177" i="31"/>
  <c r="I177" i="31"/>
  <c r="W173" i="31"/>
  <c r="Y173" i="31" s="1"/>
  <c r="J173" i="31"/>
  <c r="I173" i="31"/>
  <c r="J172" i="31"/>
  <c r="I172" i="31"/>
  <c r="I171" i="31"/>
  <c r="I170" i="31"/>
  <c r="I169" i="31"/>
  <c r="I168" i="31"/>
  <c r="I167" i="31"/>
  <c r="I166" i="31"/>
  <c r="J165" i="31"/>
  <c r="I165" i="31"/>
  <c r="I163" i="31"/>
  <c r="J162" i="31"/>
  <c r="I162" i="31"/>
  <c r="W161" i="31"/>
  <c r="Y161" i="31" s="1"/>
  <c r="J161" i="31"/>
  <c r="I161" i="31"/>
  <c r="W160" i="31"/>
  <c r="Y160" i="31" s="1"/>
  <c r="J160" i="31"/>
  <c r="I160" i="31"/>
  <c r="W159" i="31"/>
  <c r="Y159" i="31" s="1"/>
  <c r="J159" i="31"/>
  <c r="I159" i="31"/>
  <c r="J158" i="31"/>
  <c r="I158" i="31"/>
  <c r="J157" i="31"/>
  <c r="I157" i="31"/>
  <c r="J156" i="31"/>
  <c r="I156" i="31"/>
  <c r="W155" i="31"/>
  <c r="Y155" i="31" s="1"/>
  <c r="J155" i="31"/>
  <c r="I155" i="31"/>
  <c r="W154" i="31"/>
  <c r="Y154" i="31" s="1"/>
  <c r="J154" i="31"/>
  <c r="I154" i="31"/>
  <c r="I153" i="31"/>
  <c r="I152" i="31"/>
  <c r="J151" i="31"/>
  <c r="I151" i="31"/>
  <c r="W150" i="31"/>
  <c r="Y150" i="31" s="1"/>
  <c r="I150" i="31"/>
  <c r="I149" i="31"/>
  <c r="I148" i="31"/>
  <c r="I147" i="31"/>
  <c r="J146" i="31"/>
  <c r="I146" i="31"/>
  <c r="W145" i="31"/>
  <c r="Y145" i="31" s="1"/>
  <c r="J145" i="31"/>
  <c r="I145" i="31"/>
  <c r="J144" i="31"/>
  <c r="I144" i="31"/>
  <c r="J140" i="31"/>
  <c r="I140" i="31"/>
  <c r="J139" i="31"/>
  <c r="I139" i="31"/>
  <c r="I138" i="31"/>
  <c r="X137" i="31"/>
  <c r="I137" i="31"/>
  <c r="I136" i="31"/>
  <c r="X135" i="31"/>
  <c r="I135" i="31"/>
  <c r="I134" i="31"/>
  <c r="J133" i="31"/>
  <c r="I133" i="31"/>
  <c r="W132" i="31"/>
  <c r="Y132" i="31" s="1"/>
  <c r="J132" i="31"/>
  <c r="I132" i="31"/>
  <c r="J131" i="31"/>
  <c r="I131" i="31"/>
  <c r="J130" i="31"/>
  <c r="I130" i="31"/>
  <c r="J129" i="31"/>
  <c r="I129" i="31"/>
  <c r="W128" i="31"/>
  <c r="Y128" i="31" s="1"/>
  <c r="J128" i="31"/>
  <c r="I128" i="31"/>
  <c r="W127" i="31"/>
  <c r="Y127" i="31" s="1"/>
  <c r="J127" i="31"/>
  <c r="I127" i="31"/>
  <c r="I126" i="31"/>
  <c r="I125" i="31"/>
  <c r="I124" i="31"/>
  <c r="I123" i="31"/>
  <c r="I122" i="31"/>
  <c r="J121" i="31"/>
  <c r="I121" i="31"/>
  <c r="W120" i="31"/>
  <c r="Y120" i="31" s="1"/>
  <c r="J120" i="31"/>
  <c r="I120" i="31"/>
  <c r="J119" i="31"/>
  <c r="I119" i="31"/>
  <c r="W115" i="31"/>
  <c r="Y115" i="31" s="1"/>
  <c r="J115" i="31"/>
  <c r="I115" i="31"/>
  <c r="J114" i="31"/>
  <c r="I114" i="31"/>
  <c r="I113" i="31"/>
  <c r="I112" i="31"/>
  <c r="I111" i="31"/>
  <c r="I110" i="31"/>
  <c r="W109" i="31"/>
  <c r="Y109" i="31" s="1"/>
  <c r="I109" i="31"/>
  <c r="J108" i="31"/>
  <c r="I108" i="31"/>
  <c r="J107" i="31"/>
  <c r="I107" i="31"/>
  <c r="J106" i="31"/>
  <c r="I106" i="31"/>
  <c r="W105" i="31"/>
  <c r="Y105" i="31" s="1"/>
  <c r="J105" i="31"/>
  <c r="I105" i="31"/>
  <c r="I104" i="31"/>
  <c r="J103" i="31"/>
  <c r="I103" i="31"/>
  <c r="J102" i="31"/>
  <c r="I102" i="31"/>
  <c r="J101" i="31"/>
  <c r="I101" i="31"/>
  <c r="I100" i="31"/>
  <c r="X99" i="31"/>
  <c r="I99" i="31"/>
  <c r="J98" i="31"/>
  <c r="I98" i="31"/>
  <c r="W97" i="31"/>
  <c r="Y97" i="31" s="1"/>
  <c r="J97" i="31"/>
  <c r="I97" i="31"/>
  <c r="J96" i="31"/>
  <c r="I96" i="31"/>
  <c r="J95" i="31"/>
  <c r="I95" i="31"/>
  <c r="I94" i="31"/>
  <c r="I93" i="31"/>
  <c r="I92" i="31"/>
  <c r="I91" i="31"/>
  <c r="I90" i="31"/>
  <c r="I89" i="31"/>
  <c r="I88" i="31"/>
  <c r="I87" i="31"/>
  <c r="J86" i="31"/>
  <c r="I86" i="31"/>
  <c r="W85" i="31"/>
  <c r="Y85" i="31" s="1"/>
  <c r="J85" i="31"/>
  <c r="I85" i="31"/>
  <c r="J84" i="31"/>
  <c r="I84" i="31"/>
  <c r="J80" i="31"/>
  <c r="I80" i="31"/>
  <c r="J79" i="31"/>
  <c r="I79" i="31"/>
  <c r="W78" i="31"/>
  <c r="Y78" i="31" s="1"/>
  <c r="I78" i="31"/>
  <c r="I77" i="31"/>
  <c r="J76" i="31"/>
  <c r="I76" i="31"/>
  <c r="I75" i="31"/>
  <c r="J74" i="31"/>
  <c r="I74" i="31"/>
  <c r="J73" i="31"/>
  <c r="I73" i="31"/>
  <c r="I72" i="31"/>
  <c r="J71" i="31"/>
  <c r="I71" i="31"/>
  <c r="J70" i="31"/>
  <c r="I70" i="31"/>
  <c r="J69" i="31"/>
  <c r="I69" i="31"/>
  <c r="I68" i="31"/>
  <c r="W67" i="31"/>
  <c r="Y67" i="31" s="1"/>
  <c r="J67" i="31"/>
  <c r="I67" i="31"/>
  <c r="I66" i="31"/>
  <c r="J65" i="31"/>
  <c r="I65" i="31"/>
  <c r="J64" i="31"/>
  <c r="I64" i="31"/>
  <c r="I63" i="31"/>
  <c r="J62" i="31"/>
  <c r="I62" i="31"/>
  <c r="W61" i="31"/>
  <c r="Y61" i="31" s="1"/>
  <c r="I61" i="31"/>
  <c r="I60" i="31"/>
  <c r="I59" i="31"/>
  <c r="W58" i="31"/>
  <c r="Y58" i="31" s="1"/>
  <c r="I58" i="31"/>
  <c r="W57" i="31"/>
  <c r="Y57" i="31" s="1"/>
  <c r="I57" i="31"/>
  <c r="I56" i="31"/>
  <c r="W55" i="31"/>
  <c r="Y55" i="31" s="1"/>
  <c r="I55" i="31"/>
  <c r="I54" i="31"/>
  <c r="I53" i="31"/>
  <c r="I52" i="31"/>
  <c r="I50" i="31"/>
  <c r="J47" i="31"/>
  <c r="I47" i="31"/>
  <c r="J46" i="31"/>
  <c r="I46" i="31"/>
  <c r="I45" i="31"/>
  <c r="I44" i="31"/>
  <c r="I43" i="31"/>
  <c r="I42" i="31"/>
  <c r="J41" i="31"/>
  <c r="I41" i="31"/>
  <c r="W40" i="31"/>
  <c r="Y40" i="31" s="1"/>
  <c r="J40" i="31"/>
  <c r="I40" i="31"/>
  <c r="J39" i="31"/>
  <c r="I39" i="31"/>
  <c r="I38" i="31"/>
  <c r="J37" i="31"/>
  <c r="I37" i="31"/>
  <c r="J36" i="31"/>
  <c r="I36" i="31"/>
  <c r="J35" i="31"/>
  <c r="I35" i="31"/>
  <c r="J34" i="31"/>
  <c r="I34" i="31"/>
  <c r="J33" i="31"/>
  <c r="I33" i="31"/>
  <c r="J32" i="31"/>
  <c r="I32" i="31"/>
  <c r="I31" i="31"/>
  <c r="W30" i="31"/>
  <c r="Y30" i="31" s="1"/>
  <c r="J30" i="31"/>
  <c r="I30" i="31"/>
  <c r="W29" i="31"/>
  <c r="Y29" i="31" s="1"/>
  <c r="I29" i="31"/>
  <c r="I28" i="31"/>
  <c r="W27" i="31"/>
  <c r="Y27" i="31" s="1"/>
  <c r="J27" i="31"/>
  <c r="I27" i="31"/>
  <c r="I26" i="31"/>
  <c r="W25" i="31"/>
  <c r="Y25" i="31" s="1"/>
  <c r="I25" i="31"/>
  <c r="W24" i="31"/>
  <c r="Y24" i="31" s="1"/>
  <c r="I24" i="31"/>
  <c r="W23" i="31"/>
  <c r="Y23" i="31" s="1"/>
  <c r="I23" i="31"/>
  <c r="W22" i="31"/>
  <c r="Y22" i="31" s="1"/>
  <c r="I22" i="31"/>
  <c r="I21" i="31"/>
  <c r="M18" i="31"/>
  <c r="X18" i="31" s="1"/>
  <c r="J18" i="31"/>
  <c r="I18" i="31"/>
  <c r="W46" i="31" l="1"/>
  <c r="Y46" i="31" s="1"/>
  <c r="W63" i="31"/>
  <c r="Y63" i="31" s="1"/>
  <c r="W66" i="31"/>
  <c r="Y66" i="31" s="1"/>
  <c r="W69" i="31"/>
  <c r="Y69" i="31" s="1"/>
  <c r="W92" i="31"/>
  <c r="Y92" i="31" s="1"/>
  <c r="W129" i="31"/>
  <c r="Y129" i="31" s="1"/>
  <c r="W133" i="31"/>
  <c r="Y133" i="31" s="1"/>
  <c r="W219" i="31"/>
  <c r="Y219" i="31" s="1"/>
  <c r="W239" i="31"/>
  <c r="Y239" i="31" s="1"/>
  <c r="W291" i="31"/>
  <c r="Y291" i="31" s="1"/>
  <c r="W293" i="31"/>
  <c r="Y293" i="31" s="1"/>
  <c r="W297" i="31"/>
  <c r="Y297" i="31" s="1"/>
  <c r="W302" i="31"/>
  <c r="Y302" i="31" s="1"/>
  <c r="W309" i="31"/>
  <c r="Y309" i="31" s="1"/>
  <c r="W348" i="31"/>
  <c r="Y348" i="31" s="1"/>
  <c r="W372" i="31"/>
  <c r="Y372" i="31" s="1"/>
  <c r="W394" i="31"/>
  <c r="Y394" i="31" s="1"/>
  <c r="W398" i="31"/>
  <c r="Y398" i="31" s="1"/>
  <c r="W402" i="31"/>
  <c r="Y402" i="31" s="1"/>
  <c r="W412" i="31"/>
  <c r="Y412" i="31" s="1"/>
  <c r="W417" i="31"/>
  <c r="Y417" i="31" s="1"/>
  <c r="W430" i="31"/>
  <c r="Y430" i="31" s="1"/>
  <c r="W433" i="31"/>
  <c r="Y433" i="31" s="1"/>
  <c r="W439" i="31"/>
  <c r="Y439" i="31" s="1"/>
  <c r="W441" i="31"/>
  <c r="Y441" i="31" s="1"/>
  <c r="W445" i="31"/>
  <c r="Y445" i="31" s="1"/>
  <c r="W449" i="31"/>
  <c r="Y449" i="31" s="1"/>
  <c r="W451" i="31"/>
  <c r="Y451" i="31" s="1"/>
  <c r="W453" i="31"/>
  <c r="Y453" i="31" s="1"/>
  <c r="W457" i="31"/>
  <c r="Y457" i="31" s="1"/>
  <c r="W459" i="31"/>
  <c r="Y459" i="31" s="1"/>
  <c r="W466" i="31"/>
  <c r="Y466" i="31" s="1"/>
  <c r="W488" i="31"/>
  <c r="Y488" i="31" s="1"/>
  <c r="W500" i="31"/>
  <c r="Y500" i="31" s="1"/>
  <c r="W503" i="31"/>
  <c r="Y503" i="31" s="1"/>
  <c r="W506" i="31"/>
  <c r="Y506" i="31" s="1"/>
  <c r="W511" i="31"/>
  <c r="Y511" i="31" s="1"/>
  <c r="W513" i="31"/>
  <c r="Y513" i="31" s="1"/>
  <c r="W516" i="31"/>
  <c r="Y516" i="31" s="1"/>
  <c r="W522" i="31"/>
  <c r="Y522" i="31" s="1"/>
  <c r="W529" i="31"/>
  <c r="Y529" i="31" s="1"/>
  <c r="W533" i="31"/>
  <c r="Y533" i="31" s="1"/>
  <c r="W535" i="31"/>
  <c r="Y535" i="31" s="1"/>
  <c r="W537" i="31"/>
  <c r="Y537" i="31" s="1"/>
  <c r="W541" i="31"/>
  <c r="Y541" i="31" s="1"/>
  <c r="W550" i="31"/>
  <c r="Y550" i="31" s="1"/>
  <c r="W555" i="31"/>
  <c r="Y555" i="31" s="1"/>
  <c r="W560" i="31"/>
  <c r="Y560" i="31" s="1"/>
  <c r="W563" i="31"/>
  <c r="Y563" i="31" s="1"/>
  <c r="W566" i="31"/>
  <c r="Y566" i="31" s="1"/>
  <c r="W570" i="31"/>
  <c r="Y570" i="31" s="1"/>
  <c r="W573" i="31"/>
  <c r="Y573" i="31" s="1"/>
  <c r="W577" i="31"/>
  <c r="Y577" i="31" s="1"/>
  <c r="W579" i="31"/>
  <c r="Y579" i="31" s="1"/>
  <c r="W581" i="31"/>
  <c r="Y581" i="31" s="1"/>
  <c r="W587" i="31"/>
  <c r="Y587" i="31" s="1"/>
  <c r="W590" i="31"/>
  <c r="Y590" i="31" s="1"/>
  <c r="W593" i="31"/>
  <c r="Y593" i="31" s="1"/>
  <c r="W598" i="31"/>
  <c r="Y598" i="31" s="1"/>
  <c r="W600" i="31"/>
  <c r="Y600" i="31" s="1"/>
  <c r="W603" i="31"/>
  <c r="Y603" i="31" s="1"/>
  <c r="W609" i="31"/>
  <c r="Y609" i="31" s="1"/>
  <c r="W613" i="31"/>
  <c r="Y613" i="31" s="1"/>
  <c r="W616" i="31"/>
  <c r="Y616" i="31" s="1"/>
  <c r="W620" i="31"/>
  <c r="Y620" i="31" s="1"/>
  <c r="W622" i="31"/>
  <c r="Y622" i="31" s="1"/>
  <c r="W624" i="31"/>
  <c r="Y624" i="31" s="1"/>
  <c r="W628" i="31"/>
  <c r="Y628" i="31" s="1"/>
  <c r="W637" i="31"/>
  <c r="Y637" i="31" s="1"/>
  <c r="W642" i="31"/>
  <c r="Y642" i="31" s="1"/>
  <c r="W647" i="31"/>
  <c r="Y647" i="31" s="1"/>
  <c r="W650" i="31"/>
  <c r="Y650" i="31" s="1"/>
  <c r="W653" i="31"/>
  <c r="Y653" i="31" s="1"/>
  <c r="W659" i="31"/>
  <c r="Y659" i="31" s="1"/>
  <c r="W663" i="31"/>
  <c r="Y663" i="31" s="1"/>
  <c r="W665" i="31"/>
  <c r="Y665" i="31" s="1"/>
  <c r="W667" i="31"/>
  <c r="Y667" i="31" s="1"/>
  <c r="W671" i="31"/>
  <c r="Y671" i="31" s="1"/>
  <c r="W680" i="31"/>
  <c r="Y680" i="31" s="1"/>
  <c r="W696" i="31"/>
  <c r="Y696" i="31" s="1"/>
  <c r="W698" i="31"/>
  <c r="Y698" i="31" s="1"/>
  <c r="W702" i="31"/>
  <c r="Y702" i="31" s="1"/>
  <c r="W705" i="31"/>
  <c r="Y705" i="31" s="1"/>
  <c r="W709" i="31"/>
  <c r="Y709" i="31" s="1"/>
  <c r="W711" i="31"/>
  <c r="Y711" i="31" s="1"/>
  <c r="W713" i="31"/>
  <c r="Y713" i="31" s="1"/>
  <c r="W717" i="31"/>
  <c r="Y717" i="31" s="1"/>
  <c r="W726" i="31"/>
  <c r="Y726" i="31" s="1"/>
  <c r="W731" i="31"/>
  <c r="Y731" i="31" s="1"/>
  <c r="W19" i="31"/>
  <c r="Y19" i="31" s="1"/>
  <c r="W33" i="31"/>
  <c r="Y33" i="31" s="1"/>
  <c r="W37" i="31"/>
  <c r="Y37" i="31" s="1"/>
  <c r="W39" i="31"/>
  <c r="Y39" i="31" s="1"/>
  <c r="W45" i="31"/>
  <c r="Y45" i="31" s="1"/>
  <c r="W53" i="31"/>
  <c r="Y53" i="31" s="1"/>
  <c r="W60" i="31"/>
  <c r="Y60" i="31" s="1"/>
  <c r="W68" i="31"/>
  <c r="Y68" i="31" s="1"/>
  <c r="W74" i="31"/>
  <c r="Y74" i="31" s="1"/>
  <c r="W84" i="31"/>
  <c r="Y84" i="31" s="1"/>
  <c r="W90" i="31"/>
  <c r="Y90" i="31" s="1"/>
  <c r="W96" i="31"/>
  <c r="Y96" i="31" s="1"/>
  <c r="W102" i="31"/>
  <c r="Y102" i="31" s="1"/>
  <c r="W108" i="31"/>
  <c r="Y108" i="31" s="1"/>
  <c r="W113" i="31"/>
  <c r="Y113" i="31" s="1"/>
  <c r="W139" i="31"/>
  <c r="Y139" i="31" s="1"/>
  <c r="W151" i="31"/>
  <c r="Y151" i="31" s="1"/>
  <c r="W156" i="31"/>
  <c r="Y156" i="31" s="1"/>
  <c r="W163" i="31"/>
  <c r="Y163" i="31" s="1"/>
  <c r="W172" i="31"/>
  <c r="Y172" i="31" s="1"/>
  <c r="W179" i="31"/>
  <c r="Y179" i="31" s="1"/>
  <c r="W191" i="31"/>
  <c r="Y191" i="31" s="1"/>
  <c r="W194" i="31"/>
  <c r="Y194" i="31" s="1"/>
  <c r="W198" i="31"/>
  <c r="Y198" i="31" s="1"/>
  <c r="W218" i="31"/>
  <c r="Y218" i="31" s="1"/>
  <c r="W224" i="31"/>
  <c r="Y224" i="31" s="1"/>
  <c r="W231" i="31"/>
  <c r="Y231" i="31" s="1"/>
  <c r="W244" i="31"/>
  <c r="Y244" i="31" s="1"/>
  <c r="W264" i="31"/>
  <c r="Y264" i="31" s="1"/>
  <c r="W273" i="31"/>
  <c r="Y273" i="31" s="1"/>
  <c r="W279" i="31"/>
  <c r="Y279" i="31" s="1"/>
  <c r="W282" i="31"/>
  <c r="Y282" i="31" s="1"/>
  <c r="W285" i="31"/>
  <c r="Y285" i="31" s="1"/>
  <c r="W296" i="31"/>
  <c r="Y296" i="31" s="1"/>
  <c r="W298" i="31"/>
  <c r="Y298" i="31" s="1"/>
  <c r="W301" i="31"/>
  <c r="Y301" i="31" s="1"/>
  <c r="W308" i="31"/>
  <c r="Y308" i="31" s="1"/>
  <c r="W325" i="31"/>
  <c r="Y325" i="31" s="1"/>
  <c r="W329" i="31"/>
  <c r="Y329" i="31" s="1"/>
  <c r="W331" i="31"/>
  <c r="Y331" i="31" s="1"/>
  <c r="W335" i="31"/>
  <c r="Y335" i="31" s="1"/>
  <c r="W351" i="31"/>
  <c r="Y351" i="31" s="1"/>
  <c r="W367" i="31"/>
  <c r="Y367" i="31" s="1"/>
  <c r="W377" i="31"/>
  <c r="Y377" i="31" s="1"/>
  <c r="W385" i="31"/>
  <c r="Y385" i="31" s="1"/>
  <c r="W396" i="31"/>
  <c r="Y396" i="31" s="1"/>
  <c r="W401" i="31"/>
  <c r="Y401" i="31" s="1"/>
  <c r="W403" i="31"/>
  <c r="Y403" i="31" s="1"/>
  <c r="W407" i="31"/>
  <c r="Y407" i="31" s="1"/>
  <c r="W411" i="31"/>
  <c r="Y411" i="31" s="1"/>
  <c r="W428" i="31"/>
  <c r="Y428" i="31" s="1"/>
  <c r="W432" i="31"/>
  <c r="Y432" i="31" s="1"/>
  <c r="W438" i="31"/>
  <c r="Y438" i="31" s="1"/>
  <c r="W444" i="31"/>
  <c r="Y444" i="31" s="1"/>
  <c r="W456" i="31"/>
  <c r="Y456" i="31" s="1"/>
  <c r="W465" i="31"/>
  <c r="Y465" i="31" s="1"/>
  <c r="W470" i="31"/>
  <c r="Y470" i="31" s="1"/>
  <c r="W475" i="31"/>
  <c r="Y475" i="31" s="1"/>
  <c r="W478" i="31"/>
  <c r="Y478" i="31" s="1"/>
  <c r="W484" i="31"/>
  <c r="Y484" i="31" s="1"/>
  <c r="W496" i="31"/>
  <c r="Y496" i="31" s="1"/>
  <c r="W502" i="31"/>
  <c r="Y502" i="31" s="1"/>
  <c r="W505" i="31"/>
  <c r="Y505" i="31" s="1"/>
  <c r="W510" i="31"/>
  <c r="Y510" i="31" s="1"/>
  <c r="W521" i="31"/>
  <c r="Y521" i="31" s="1"/>
  <c r="W524" i="31"/>
  <c r="Y524" i="31" s="1"/>
  <c r="W528" i="31"/>
  <c r="Y528" i="31" s="1"/>
  <c r="W540" i="31"/>
  <c r="Y540" i="31" s="1"/>
  <c r="W543" i="31"/>
  <c r="Y543" i="31" s="1"/>
  <c r="W546" i="31"/>
  <c r="Y546" i="31" s="1"/>
  <c r="W549" i="31"/>
  <c r="Y549" i="31" s="1"/>
  <c r="W554" i="31"/>
  <c r="Y554" i="31" s="1"/>
  <c r="W556" i="31"/>
  <c r="Y556" i="31" s="1"/>
  <c r="W559" i="31"/>
  <c r="Y559" i="31" s="1"/>
  <c r="W569" i="31"/>
  <c r="Y569" i="31" s="1"/>
  <c r="W589" i="31"/>
  <c r="Y589" i="31" s="1"/>
  <c r="W592" i="31"/>
  <c r="Y592" i="31" s="1"/>
  <c r="W597" i="31"/>
  <c r="Y597" i="31" s="1"/>
  <c r="W602" i="31"/>
  <c r="Y602" i="31" s="1"/>
  <c r="W608" i="31"/>
  <c r="Y608" i="31" s="1"/>
  <c r="W612" i="31"/>
  <c r="Y612" i="31" s="1"/>
  <c r="W627" i="31"/>
  <c r="Y627" i="31" s="1"/>
  <c r="W630" i="31"/>
  <c r="Y630" i="31" s="1"/>
  <c r="W633" i="31"/>
  <c r="Y633" i="31" s="1"/>
  <c r="W636" i="31"/>
  <c r="Y636" i="31" s="1"/>
  <c r="W641" i="31"/>
  <c r="Y641" i="31" s="1"/>
  <c r="W643" i="31"/>
  <c r="Y643" i="31" s="1"/>
  <c r="W646" i="31"/>
  <c r="Y646" i="31" s="1"/>
  <c r="W652" i="31"/>
  <c r="Y652" i="31" s="1"/>
  <c r="W656" i="31"/>
  <c r="Y656" i="31" s="1"/>
  <c r="W658" i="31"/>
  <c r="Y658" i="31" s="1"/>
  <c r="W661" i="31"/>
  <c r="Y661" i="31" s="1"/>
  <c r="W670" i="31"/>
  <c r="Y670" i="31" s="1"/>
  <c r="W673" i="31"/>
  <c r="Y673" i="31" s="1"/>
  <c r="W676" i="31"/>
  <c r="Y676" i="31" s="1"/>
  <c r="W679" i="31"/>
  <c r="Y679" i="31" s="1"/>
  <c r="W684" i="31"/>
  <c r="Y684" i="31" s="1"/>
  <c r="W686" i="31"/>
  <c r="Y686" i="31" s="1"/>
  <c r="W693" i="31"/>
  <c r="Y693" i="31" s="1"/>
  <c r="W701" i="31"/>
  <c r="Y701" i="31" s="1"/>
  <c r="W704" i="31"/>
  <c r="Y704" i="31" s="1"/>
  <c r="W716" i="31"/>
  <c r="Y716" i="31" s="1"/>
  <c r="W719" i="31"/>
  <c r="Y719" i="31" s="1"/>
  <c r="W722" i="31"/>
  <c r="Y722" i="31" s="1"/>
  <c r="W725" i="31"/>
  <c r="Y725" i="31" s="1"/>
  <c r="W730" i="31"/>
  <c r="Y730" i="31" s="1"/>
  <c r="W743" i="31"/>
  <c r="Y743" i="31" s="1"/>
  <c r="W745" i="31"/>
  <c r="Y745" i="31" s="1"/>
  <c r="W749" i="31"/>
  <c r="Y749" i="31" s="1"/>
  <c r="W754" i="31"/>
  <c r="Y754" i="31" s="1"/>
  <c r="W763" i="31"/>
  <c r="Y763" i="31" s="1"/>
  <c r="W769" i="31"/>
  <c r="Y769" i="31" s="1"/>
  <c r="W772" i="31"/>
  <c r="Y772" i="31" s="1"/>
  <c r="W781" i="31"/>
  <c r="Y781" i="31" s="1"/>
  <c r="W788" i="31"/>
  <c r="Y788" i="31" s="1"/>
  <c r="W796" i="31"/>
  <c r="Y796" i="31" s="1"/>
  <c r="W802" i="31"/>
  <c r="Y802" i="31" s="1"/>
  <c r="W811" i="31"/>
  <c r="Y811" i="31" s="1"/>
  <c r="W817" i="31"/>
  <c r="Y817" i="31" s="1"/>
  <c r="W820" i="31"/>
  <c r="Y820" i="31" s="1"/>
  <c r="W825" i="31"/>
  <c r="Y825" i="31" s="1"/>
  <c r="W62" i="31"/>
  <c r="Y62" i="31" s="1"/>
  <c r="W65" i="31"/>
  <c r="Y65" i="31" s="1"/>
  <c r="W71" i="31"/>
  <c r="Y71" i="31" s="1"/>
  <c r="W73" i="31"/>
  <c r="Y73" i="31" s="1"/>
  <c r="W76" i="31"/>
  <c r="Y76" i="31" s="1"/>
  <c r="W81" i="31"/>
  <c r="Y81" i="31" s="1"/>
  <c r="W88" i="31"/>
  <c r="Y88" i="31" s="1"/>
  <c r="W93" i="31"/>
  <c r="Y93" i="31" s="1"/>
  <c r="W95" i="31"/>
  <c r="Y95" i="31" s="1"/>
  <c r="W101" i="31"/>
  <c r="Y101" i="31" s="1"/>
  <c r="W107" i="31"/>
  <c r="Y107" i="31" s="1"/>
  <c r="W111" i="31"/>
  <c r="Y111" i="31" s="1"/>
  <c r="W116" i="31"/>
  <c r="Y116" i="31" s="1"/>
  <c r="W119" i="31"/>
  <c r="Y119" i="31" s="1"/>
  <c r="W125" i="31"/>
  <c r="Y125" i="31" s="1"/>
  <c r="W131" i="31"/>
  <c r="Y131" i="31" s="1"/>
  <c r="W134" i="31"/>
  <c r="Y134" i="31" s="1"/>
  <c r="W136" i="31"/>
  <c r="Y136" i="31" s="1"/>
  <c r="W138" i="31"/>
  <c r="Y138" i="31" s="1"/>
  <c r="W144" i="31"/>
  <c r="Y144" i="31" s="1"/>
  <c r="W166" i="31"/>
  <c r="Y166" i="31" s="1"/>
  <c r="W171" i="31"/>
  <c r="Y171" i="31" s="1"/>
  <c r="W184" i="31"/>
  <c r="Y184" i="31" s="1"/>
  <c r="W190" i="31"/>
  <c r="Y190" i="31" s="1"/>
  <c r="W193" i="31"/>
  <c r="Y193" i="31" s="1"/>
  <c r="W197" i="31"/>
  <c r="Y197" i="31" s="1"/>
  <c r="W203" i="31"/>
  <c r="Y203" i="31" s="1"/>
  <c r="W212" i="31"/>
  <c r="Y212" i="31" s="1"/>
  <c r="W214" i="31"/>
  <c r="Y214" i="31" s="1"/>
  <c r="W217" i="31"/>
  <c r="Y217" i="31" s="1"/>
  <c r="W223" i="31"/>
  <c r="Y223" i="31" s="1"/>
  <c r="W240" i="31"/>
  <c r="Y240" i="31" s="1"/>
  <c r="W250" i="31"/>
  <c r="Y250" i="31" s="1"/>
  <c r="W266" i="31"/>
  <c r="Y266" i="31" s="1"/>
  <c r="W288" i="31"/>
  <c r="Y288" i="31" s="1"/>
  <c r="W299" i="31"/>
  <c r="Y299" i="31" s="1"/>
  <c r="W314" i="31"/>
  <c r="Y314" i="31" s="1"/>
  <c r="W317" i="31"/>
  <c r="Y317" i="31" s="1"/>
  <c r="W320" i="31"/>
  <c r="Y320" i="31" s="1"/>
  <c r="W334" i="31"/>
  <c r="Y334" i="31" s="1"/>
  <c r="W341" i="31"/>
  <c r="Y341" i="31" s="1"/>
  <c r="W350" i="31"/>
  <c r="Y350" i="31" s="1"/>
  <c r="W354" i="31"/>
  <c r="Y354" i="31" s="1"/>
  <c r="W358" i="31"/>
  <c r="Y358" i="31" s="1"/>
  <c r="W361" i="31"/>
  <c r="Y361" i="31" s="1"/>
  <c r="W366" i="31"/>
  <c r="Y366" i="31" s="1"/>
  <c r="W370" i="31"/>
  <c r="Y370" i="31" s="1"/>
  <c r="W375" i="31"/>
  <c r="Y375" i="31" s="1"/>
  <c r="W384" i="31"/>
  <c r="Y384" i="31" s="1"/>
  <c r="W392" i="31"/>
  <c r="Y392" i="31" s="1"/>
  <c r="W400" i="31"/>
  <c r="Y400" i="31" s="1"/>
  <c r="W404" i="31"/>
  <c r="Y404" i="31" s="1"/>
  <c r="W410" i="31"/>
  <c r="Y410" i="31" s="1"/>
  <c r="W422" i="31"/>
  <c r="Y422" i="31" s="1"/>
  <c r="W427" i="31"/>
  <c r="Y427" i="31" s="1"/>
  <c r="W443" i="31"/>
  <c r="Y443" i="31" s="1"/>
  <c r="W446" i="31"/>
  <c r="Y446" i="31" s="1"/>
  <c r="W458" i="31"/>
  <c r="Y458" i="31" s="1"/>
  <c r="W461" i="31"/>
  <c r="Y461" i="31" s="1"/>
  <c r="W464" i="31"/>
  <c r="Y464" i="31" s="1"/>
  <c r="W469" i="31"/>
  <c r="Y469" i="31" s="1"/>
  <c r="W471" i="31"/>
  <c r="Y471" i="31" s="1"/>
  <c r="W474" i="31"/>
  <c r="Y474" i="31" s="1"/>
  <c r="W480" i="31"/>
  <c r="Y480" i="31" s="1"/>
  <c r="W483" i="31"/>
  <c r="Y483" i="31" s="1"/>
  <c r="W487" i="31"/>
  <c r="Y487" i="31" s="1"/>
  <c r="W491" i="31"/>
  <c r="Y491" i="31" s="1"/>
  <c r="W493" i="31"/>
  <c r="Y493" i="31" s="1"/>
  <c r="W495" i="31"/>
  <c r="Y495" i="31" s="1"/>
  <c r="W499" i="31"/>
  <c r="Y499" i="31" s="1"/>
  <c r="W508" i="31"/>
  <c r="Y508" i="31" s="1"/>
  <c r="W527" i="31"/>
  <c r="Y527" i="31" s="1"/>
  <c r="W530" i="31"/>
  <c r="Y530" i="31" s="1"/>
  <c r="W539" i="31"/>
  <c r="Y539" i="31" s="1"/>
  <c r="W545" i="31"/>
  <c r="Y545" i="31" s="1"/>
  <c r="W548" i="31"/>
  <c r="Y548" i="31" s="1"/>
  <c r="W553" i="31"/>
  <c r="Y553" i="31" s="1"/>
  <c r="W558" i="31"/>
  <c r="Y558" i="31" s="1"/>
  <c r="W564" i="31"/>
  <c r="Y564" i="31" s="1"/>
  <c r="W568" i="31"/>
  <c r="Y568" i="31" s="1"/>
  <c r="W574" i="31"/>
  <c r="Y574" i="31" s="1"/>
  <c r="W583" i="31"/>
  <c r="Y583" i="31" s="1"/>
  <c r="W586" i="31"/>
  <c r="Y586" i="31" s="1"/>
  <c r="W588" i="31"/>
  <c r="Y588" i="31" s="1"/>
  <c r="W591" i="31"/>
  <c r="Y591" i="31" s="1"/>
  <c r="W595" i="31"/>
  <c r="Y595" i="31" s="1"/>
  <c r="W611" i="31"/>
  <c r="Y611" i="31" s="1"/>
  <c r="W617" i="31"/>
  <c r="Y617" i="31" s="1"/>
  <c r="W626" i="31"/>
  <c r="Y626" i="31" s="1"/>
  <c r="W632" i="31"/>
  <c r="Y632" i="31" s="1"/>
  <c r="W635" i="31"/>
  <c r="Y635" i="31" s="1"/>
  <c r="W640" i="31"/>
  <c r="Y640" i="31" s="1"/>
  <c r="W645" i="31"/>
  <c r="Y645" i="31" s="1"/>
  <c r="W651" i="31"/>
  <c r="Y651" i="31" s="1"/>
  <c r="W655" i="31"/>
  <c r="Y655" i="31" s="1"/>
  <c r="W660" i="31"/>
  <c r="Y660" i="31" s="1"/>
  <c r="W675" i="31"/>
  <c r="Y675" i="31" s="1"/>
  <c r="W678" i="31"/>
  <c r="Y678" i="31" s="1"/>
  <c r="W683" i="31"/>
  <c r="Y683" i="31" s="1"/>
  <c r="W687" i="31"/>
  <c r="Y687" i="31" s="1"/>
  <c r="W692" i="31"/>
  <c r="Y692" i="31" s="1"/>
  <c r="W697" i="31"/>
  <c r="Y697" i="31" s="1"/>
  <c r="W700" i="31"/>
  <c r="Y700" i="31" s="1"/>
  <c r="W706" i="31"/>
  <c r="Y706" i="31" s="1"/>
  <c r="W715" i="31"/>
  <c r="Y715" i="31" s="1"/>
  <c r="W721" i="31"/>
  <c r="Y721" i="31" s="1"/>
  <c r="W724" i="31"/>
  <c r="Y724" i="31" s="1"/>
  <c r="W729" i="31"/>
  <c r="Y729" i="31" s="1"/>
  <c r="W733" i="31"/>
  <c r="Y733" i="31" s="1"/>
  <c r="W740" i="31"/>
  <c r="Y740" i="31" s="1"/>
  <c r="W748" i="31"/>
  <c r="Y748" i="31" s="1"/>
  <c r="W762" i="31"/>
  <c r="Y762" i="31" s="1"/>
  <c r="W766" i="31"/>
  <c r="Y766" i="31" s="1"/>
  <c r="W775" i="31"/>
  <c r="Y775" i="31" s="1"/>
  <c r="W782" i="31"/>
  <c r="Y782" i="31" s="1"/>
  <c r="W787" i="31"/>
  <c r="Y787" i="31" s="1"/>
  <c r="W792" i="31"/>
  <c r="Y792" i="31" s="1"/>
  <c r="W795" i="31"/>
  <c r="Y795" i="31" s="1"/>
  <c r="W810" i="31"/>
  <c r="Y810" i="31" s="1"/>
  <c r="W814" i="31"/>
  <c r="Y814" i="31" s="1"/>
  <c r="W816" i="31"/>
  <c r="Y816" i="31" s="1"/>
  <c r="W819" i="31"/>
  <c r="Y819" i="31" s="1"/>
  <c r="W823" i="31"/>
  <c r="Y823" i="31" s="1"/>
  <c r="W829" i="31"/>
  <c r="Y829" i="31" s="1"/>
  <c r="W832" i="31"/>
  <c r="Y832" i="31" s="1"/>
  <c r="W838" i="31"/>
  <c r="Y838" i="31" s="1"/>
  <c r="W842" i="31"/>
  <c r="Y842" i="31" s="1"/>
  <c r="W844" i="31"/>
  <c r="Y844" i="31" s="1"/>
  <c r="W848" i="31"/>
  <c r="Y848" i="31" s="1"/>
  <c r="W850" i="31"/>
  <c r="Y850" i="31" s="1"/>
  <c r="W852" i="31"/>
  <c r="Y852" i="31" s="1"/>
  <c r="W856" i="31"/>
  <c r="Y856" i="31" s="1"/>
  <c r="W858" i="31"/>
  <c r="Y858" i="31" s="1"/>
  <c r="W861" i="31"/>
  <c r="Y861" i="31" s="1"/>
  <c r="W865" i="31"/>
  <c r="Y865" i="31" s="1"/>
  <c r="W872" i="31"/>
  <c r="Y872" i="31" s="1"/>
  <c r="W878" i="31"/>
  <c r="Y878" i="31" s="1"/>
  <c r="W881" i="31"/>
  <c r="Y881" i="31" s="1"/>
  <c r="W885" i="31"/>
  <c r="Y885" i="31" s="1"/>
  <c r="W889" i="31"/>
  <c r="Y889" i="31" s="1"/>
  <c r="W891" i="31"/>
  <c r="Y891" i="31" s="1"/>
  <c r="W897" i="31"/>
  <c r="Y897" i="31" s="1"/>
  <c r="W906" i="31"/>
  <c r="Y906" i="31" s="1"/>
  <c r="W911" i="31"/>
  <c r="Y911" i="31" s="1"/>
  <c r="W916" i="31"/>
  <c r="Y916" i="31" s="1"/>
  <c r="W919" i="31"/>
  <c r="Y919" i="31" s="1"/>
  <c r="W922" i="31"/>
  <c r="Y922" i="31" s="1"/>
  <c r="W929" i="31"/>
  <c r="Y929" i="31" s="1"/>
  <c r="W931" i="31"/>
  <c r="Y931" i="31" s="1"/>
  <c r="W933" i="31"/>
  <c r="Y933" i="31" s="1"/>
  <c r="W936" i="31"/>
  <c r="Y936" i="31" s="1"/>
  <c r="W939" i="31"/>
  <c r="Y939" i="31" s="1"/>
  <c r="W942" i="31"/>
  <c r="Y942" i="31" s="1"/>
  <c r="W947" i="31"/>
  <c r="Y947" i="31" s="1"/>
  <c r="W949" i="31"/>
  <c r="Y949" i="31" s="1"/>
  <c r="W952" i="31"/>
  <c r="Y952" i="31" s="1"/>
  <c r="W958" i="31"/>
  <c r="Y958" i="31" s="1"/>
  <c r="W961" i="31"/>
  <c r="Y961" i="31" s="1"/>
  <c r="W965" i="31"/>
  <c r="Y965" i="31" s="1"/>
  <c r="W967" i="31"/>
  <c r="Y967" i="31" s="1"/>
  <c r="W969" i="31"/>
  <c r="Y969" i="31" s="1"/>
  <c r="W973" i="31"/>
  <c r="Y973" i="31" s="1"/>
  <c r="W975" i="31"/>
  <c r="Y975" i="31" s="1"/>
  <c r="W978" i="31"/>
  <c r="Y978" i="31" s="1"/>
  <c r="W982" i="31"/>
  <c r="Y982" i="31" s="1"/>
  <c r="W1001" i="31"/>
  <c r="Y1001" i="31" s="1"/>
  <c r="W1012" i="31"/>
  <c r="Y1012" i="31" s="1"/>
  <c r="W1022" i="31"/>
  <c r="Y1022" i="31" s="1"/>
  <c r="W1027" i="31"/>
  <c r="Y1027" i="31" s="1"/>
  <c r="W1032" i="31"/>
  <c r="Y1032" i="31" s="1"/>
  <c r="W1035" i="31"/>
  <c r="Y1035" i="31" s="1"/>
  <c r="W1038" i="31"/>
  <c r="Y1038" i="31" s="1"/>
  <c r="W1041" i="31"/>
  <c r="Y1041" i="31" s="1"/>
  <c r="W1044" i="31"/>
  <c r="Y1044" i="31" s="1"/>
  <c r="W1056" i="31"/>
  <c r="Y1056" i="31" s="1"/>
  <c r="W1059" i="31"/>
  <c r="Y1059" i="31" s="1"/>
  <c r="W1062" i="31"/>
  <c r="Y1062" i="31" s="1"/>
  <c r="W1067" i="31"/>
  <c r="Y1067" i="31" s="1"/>
  <c r="W1069" i="31"/>
  <c r="Y1069" i="31" s="1"/>
  <c r="W1072" i="31"/>
  <c r="Y1072" i="31" s="1"/>
  <c r="W1078" i="31"/>
  <c r="Y1078" i="31" s="1"/>
  <c r="W1081" i="31"/>
  <c r="Y1081" i="31" s="1"/>
  <c r="W1084" i="31"/>
  <c r="Y1084" i="31" s="1"/>
  <c r="W1093" i="31"/>
  <c r="Y1093" i="31" s="1"/>
  <c r="W1096" i="31"/>
  <c r="Y1096" i="31" s="1"/>
  <c r="W1099" i="31"/>
  <c r="Y1099" i="31" s="1"/>
  <c r="W1104" i="31"/>
  <c r="Y1104" i="31" s="1"/>
  <c r="W1106" i="31"/>
  <c r="Y1106" i="31" s="1"/>
  <c r="W1109" i="31"/>
  <c r="Y1109" i="31" s="1"/>
  <c r="W1115" i="31"/>
  <c r="Y1115" i="31" s="1"/>
  <c r="W1118" i="31"/>
  <c r="Y1118" i="31" s="1"/>
  <c r="W1121" i="31"/>
  <c r="Y1121" i="31" s="1"/>
  <c r="W1130" i="31"/>
  <c r="Y1130" i="31" s="1"/>
  <c r="W1133" i="31"/>
  <c r="Y1133" i="31" s="1"/>
  <c r="W1136" i="31"/>
  <c r="Y1136" i="31" s="1"/>
  <c r="W1141" i="31"/>
  <c r="Y1141" i="31" s="1"/>
  <c r="W1143" i="31"/>
  <c r="Y1143" i="31" s="1"/>
  <c r="W1146" i="31"/>
  <c r="Y1146" i="31" s="1"/>
  <c r="W1152" i="31"/>
  <c r="Y1152" i="31" s="1"/>
  <c r="W1155" i="31"/>
  <c r="Y1155" i="31" s="1"/>
  <c r="W1167" i="31"/>
  <c r="Y1167" i="31" s="1"/>
  <c r="W1170" i="31"/>
  <c r="Y1170" i="31" s="1"/>
  <c r="W1173" i="31"/>
  <c r="Y1173" i="31" s="1"/>
  <c r="W1178" i="31"/>
  <c r="Y1178" i="31" s="1"/>
  <c r="W1180" i="31"/>
  <c r="Y1180" i="31" s="1"/>
  <c r="W1183" i="31"/>
  <c r="Y1183" i="31" s="1"/>
  <c r="W1189" i="31"/>
  <c r="Y1189" i="31" s="1"/>
  <c r="W1192" i="31"/>
  <c r="Y1192" i="31" s="1"/>
  <c r="W1204" i="31"/>
  <c r="Y1204" i="31" s="1"/>
  <c r="W1207" i="31"/>
  <c r="Y1207" i="31" s="1"/>
  <c r="W1210" i="31"/>
  <c r="Y1210" i="31" s="1"/>
  <c r="W1215" i="31"/>
  <c r="Y1215" i="31" s="1"/>
  <c r="W1217" i="31"/>
  <c r="Y1217" i="31" s="1"/>
  <c r="W1220" i="31"/>
  <c r="Y1220" i="31" s="1"/>
  <c r="W1226" i="31"/>
  <c r="Y1226" i="31" s="1"/>
  <c r="W1229" i="31"/>
  <c r="Y1229" i="31" s="1"/>
  <c r="W1238" i="31"/>
  <c r="Y1238" i="31" s="1"/>
  <c r="W1247" i="31"/>
  <c r="Y1247" i="31" s="1"/>
  <c r="W1252" i="31"/>
  <c r="Y1252" i="31" s="1"/>
  <c r="W1259" i="31"/>
  <c r="Y1259" i="31" s="1"/>
  <c r="W1269" i="31"/>
  <c r="Y1269" i="31" s="1"/>
  <c r="W1273" i="31"/>
  <c r="Y1273" i="31" s="1"/>
  <c r="W1275" i="31"/>
  <c r="Y1275" i="31" s="1"/>
  <c r="W1281" i="31"/>
  <c r="Y1281" i="31" s="1"/>
  <c r="W1284" i="31"/>
  <c r="Y1284" i="31" s="1"/>
  <c r="W1293" i="31"/>
  <c r="Y1293" i="31" s="1"/>
  <c r="X1298" i="31"/>
  <c r="W1298" i="31"/>
  <c r="Y1298" i="31" s="1"/>
  <c r="W1311" i="31"/>
  <c r="Y1311" i="31" s="1"/>
  <c r="W1316" i="31"/>
  <c r="Y1316" i="31" s="1"/>
  <c r="W1326" i="31"/>
  <c r="Y1326" i="31" s="1"/>
  <c r="Y26" i="31"/>
  <c r="W34" i="31"/>
  <c r="Y34" i="31" s="1"/>
  <c r="W114" i="31"/>
  <c r="Y114" i="31" s="1"/>
  <c r="W121" i="31"/>
  <c r="Y121" i="31" s="1"/>
  <c r="W157" i="31"/>
  <c r="Y157" i="31" s="1"/>
  <c r="W167" i="31"/>
  <c r="Y167" i="31" s="1"/>
  <c r="W174" i="31"/>
  <c r="Y174" i="31" s="1"/>
  <c r="W185" i="31"/>
  <c r="Y185" i="31" s="1"/>
  <c r="W188" i="31"/>
  <c r="Y188" i="31" s="1"/>
  <c r="W205" i="31"/>
  <c r="Y205" i="31" s="1"/>
  <c r="W209" i="31"/>
  <c r="Y209" i="31" s="1"/>
  <c r="W232" i="31"/>
  <c r="Y232" i="31" s="1"/>
  <c r="W235" i="31"/>
  <c r="Y235" i="31" s="1"/>
  <c r="W252" i="31"/>
  <c r="Y252" i="31" s="1"/>
  <c r="W270" i="31"/>
  <c r="Y270" i="31" s="1"/>
  <c r="W276" i="31"/>
  <c r="Y276" i="31" s="1"/>
  <c r="W289" i="31"/>
  <c r="Y289" i="31" s="1"/>
  <c r="W323" i="31"/>
  <c r="Y323" i="31" s="1"/>
  <c r="W363" i="31"/>
  <c r="Y363" i="31" s="1"/>
  <c r="W386" i="31"/>
  <c r="Y386" i="31" s="1"/>
  <c r="W390" i="31"/>
  <c r="Y390" i="31" s="1"/>
  <c r="W424" i="31"/>
  <c r="Y424" i="31" s="1"/>
  <c r="W32" i="31"/>
  <c r="Y32" i="31" s="1"/>
  <c r="W36" i="31"/>
  <c r="Y36" i="31" s="1"/>
  <c r="W43" i="31"/>
  <c r="Y43" i="31" s="1"/>
  <c r="W48" i="31"/>
  <c r="Y48" i="31" s="1"/>
  <c r="W242" i="31"/>
  <c r="Y242" i="31" s="1"/>
  <c r="W247" i="31"/>
  <c r="Y247" i="31" s="1"/>
  <c r="W256" i="31"/>
  <c r="Y256" i="31" s="1"/>
  <c r="W284" i="31"/>
  <c r="Y284" i="31" s="1"/>
  <c r="W31" i="31"/>
  <c r="Y31" i="31" s="1"/>
  <c r="W35" i="31"/>
  <c r="Y35" i="31" s="1"/>
  <c r="W41" i="31"/>
  <c r="Y41" i="31" s="1"/>
  <c r="W47" i="31"/>
  <c r="Y47" i="31" s="1"/>
  <c r="W59" i="31"/>
  <c r="Y59" i="31" s="1"/>
  <c r="W64" i="31"/>
  <c r="Y64" i="31" s="1"/>
  <c r="W70" i="31"/>
  <c r="Y70" i="31" s="1"/>
  <c r="W75" i="31"/>
  <c r="Y75" i="31" s="1"/>
  <c r="W80" i="31"/>
  <c r="Y80" i="31" s="1"/>
  <c r="W86" i="31"/>
  <c r="Y86" i="31" s="1"/>
  <c r="W98" i="31"/>
  <c r="Y98" i="31" s="1"/>
  <c r="W100" i="31"/>
  <c r="Y100" i="31" s="1"/>
  <c r="W106" i="31"/>
  <c r="Y106" i="31" s="1"/>
  <c r="W118" i="31"/>
  <c r="Y118" i="31" s="1"/>
  <c r="W123" i="31"/>
  <c r="Y123" i="31" s="1"/>
  <c r="W130" i="31"/>
  <c r="Y130" i="31" s="1"/>
  <c r="W141" i="31"/>
  <c r="Y141" i="31" s="1"/>
  <c r="W148" i="31"/>
  <c r="Y148" i="31" s="1"/>
  <c r="W152" i="31"/>
  <c r="Y152" i="31" s="1"/>
  <c r="W158" i="31"/>
  <c r="Y158" i="31" s="1"/>
  <c r="W162" i="31"/>
  <c r="Y162" i="31" s="1"/>
  <c r="W169" i="31"/>
  <c r="Y169" i="31" s="1"/>
  <c r="W177" i="31"/>
  <c r="Y177" i="31" s="1"/>
  <c r="W186" i="31"/>
  <c r="Y186" i="31" s="1"/>
  <c r="W196" i="31"/>
  <c r="Y196" i="31" s="1"/>
  <c r="W199" i="31"/>
  <c r="Y199" i="31" s="1"/>
  <c r="W202" i="31"/>
  <c r="Y202" i="31" s="1"/>
  <c r="W206" i="31"/>
  <c r="Y206" i="31" s="1"/>
  <c r="W211" i="31"/>
  <c r="Y211" i="31" s="1"/>
  <c r="W213" i="31"/>
  <c r="Y213" i="31" s="1"/>
  <c r="W216" i="31"/>
  <c r="Y216" i="31" s="1"/>
  <c r="W225" i="31"/>
  <c r="Y225" i="31" s="1"/>
  <c r="W229" i="31"/>
  <c r="Y229" i="31" s="1"/>
  <c r="W233" i="31"/>
  <c r="Y233" i="31" s="1"/>
  <c r="W236" i="31"/>
  <c r="Y236" i="31" s="1"/>
  <c r="W249" i="31"/>
  <c r="Y249" i="31" s="1"/>
  <c r="W254" i="31"/>
  <c r="Y254" i="31" s="1"/>
  <c r="W265" i="31"/>
  <c r="Y265" i="31" s="1"/>
  <c r="W281" i="31"/>
  <c r="Y281" i="31" s="1"/>
  <c r="W294" i="31"/>
  <c r="Y294" i="31" s="1"/>
  <c r="W304" i="31"/>
  <c r="Y304" i="31" s="1"/>
  <c r="W313" i="31"/>
  <c r="Y313" i="31" s="1"/>
  <c r="W316" i="31"/>
  <c r="Y316" i="31" s="1"/>
  <c r="W319" i="31"/>
  <c r="Y319" i="31" s="1"/>
  <c r="W333" i="31"/>
  <c r="Y333" i="31" s="1"/>
  <c r="W340" i="31"/>
  <c r="Y340" i="31" s="1"/>
  <c r="W345" i="31"/>
  <c r="Y345" i="31" s="1"/>
  <c r="W349" i="31"/>
  <c r="Y349" i="31" s="1"/>
  <c r="W357" i="31"/>
  <c r="Y357" i="31" s="1"/>
  <c r="W360" i="31"/>
  <c r="Y360" i="31" s="1"/>
  <c r="W365" i="31"/>
  <c r="Y365" i="31" s="1"/>
  <c r="W369" i="31"/>
  <c r="Y369" i="31" s="1"/>
  <c r="W371" i="31"/>
  <c r="Y371" i="31" s="1"/>
  <c r="W374" i="31"/>
  <c r="Y374" i="31" s="1"/>
  <c r="W379" i="31"/>
  <c r="Y379" i="31" s="1"/>
  <c r="W383" i="31"/>
  <c r="Y383" i="31" s="1"/>
  <c r="W395" i="31"/>
  <c r="Y395" i="31" s="1"/>
  <c r="W405" i="31"/>
  <c r="Y405" i="31" s="1"/>
  <c r="W408" i="31"/>
  <c r="Y408" i="31" s="1"/>
  <c r="W413" i="31"/>
  <c r="Y413" i="31" s="1"/>
  <c r="W418" i="31"/>
  <c r="Y418" i="31" s="1"/>
  <c r="W421" i="31"/>
  <c r="Y421" i="31" s="1"/>
  <c r="W429" i="31"/>
  <c r="Y429" i="31" s="1"/>
  <c r="W434" i="31"/>
  <c r="Y434" i="31" s="1"/>
  <c r="W437" i="31"/>
  <c r="Y437" i="31" s="1"/>
  <c r="W442" i="31"/>
  <c r="Y442" i="31" s="1"/>
  <c r="W460" i="31"/>
  <c r="Y460" i="31" s="1"/>
  <c r="W463" i="31"/>
  <c r="Y463" i="31" s="1"/>
  <c r="W468" i="31"/>
  <c r="Y468" i="31" s="1"/>
  <c r="W473" i="31"/>
  <c r="Y473" i="31" s="1"/>
  <c r="W479" i="31"/>
  <c r="Y479" i="31" s="1"/>
  <c r="W482" i="31"/>
  <c r="Y482" i="31" s="1"/>
  <c r="W498" i="31"/>
  <c r="Y498" i="31" s="1"/>
  <c r="W507" i="31"/>
  <c r="Y507" i="31" s="1"/>
  <c r="W512" i="31"/>
  <c r="Y512" i="31" s="1"/>
  <c r="W517" i="31"/>
  <c r="Y517" i="31" s="1"/>
  <c r="W520" i="31"/>
  <c r="Y520" i="31" s="1"/>
  <c r="W526" i="31"/>
  <c r="Y526" i="31" s="1"/>
  <c r="W538" i="31"/>
  <c r="Y538" i="31" s="1"/>
  <c r="W542" i="31"/>
  <c r="Y542" i="31" s="1"/>
  <c r="W551" i="31"/>
  <c r="Y551" i="31" s="1"/>
  <c r="W571" i="31"/>
  <c r="Y571" i="31" s="1"/>
  <c r="W582" i="31"/>
  <c r="Y582" i="31" s="1"/>
  <c r="W585" i="31"/>
  <c r="Y585" i="31" s="1"/>
  <c r="W594" i="31"/>
  <c r="Y594" i="31" s="1"/>
  <c r="W599" i="31"/>
  <c r="Y599" i="31" s="1"/>
  <c r="W604" i="31"/>
  <c r="Y604" i="31" s="1"/>
  <c r="W607" i="31"/>
  <c r="Y607" i="31" s="1"/>
  <c r="W610" i="31"/>
  <c r="Y610" i="31" s="1"/>
  <c r="W614" i="31"/>
  <c r="Y614" i="31" s="1"/>
  <c r="W625" i="31"/>
  <c r="Y625" i="31" s="1"/>
  <c r="W629" i="31"/>
  <c r="Y629" i="31" s="1"/>
  <c r="W631" i="31"/>
  <c r="Y631" i="31" s="1"/>
  <c r="W638" i="31"/>
  <c r="Y638" i="31" s="1"/>
  <c r="W654" i="31"/>
  <c r="Y654" i="31" s="1"/>
  <c r="W668" i="31"/>
  <c r="Y668" i="31" s="1"/>
  <c r="W672" i="31"/>
  <c r="Y672" i="31" s="1"/>
  <c r="W674" i="31"/>
  <c r="Y674" i="31" s="1"/>
  <c r="W681" i="31"/>
  <c r="Y681" i="31" s="1"/>
  <c r="W691" i="31"/>
  <c r="Y691" i="31" s="1"/>
  <c r="W699" i="31"/>
  <c r="Y699" i="31" s="1"/>
  <c r="W714" i="31"/>
  <c r="Y714" i="31" s="1"/>
  <c r="W718" i="31"/>
  <c r="Y718" i="31" s="1"/>
  <c r="W727" i="31"/>
  <c r="Y727" i="31" s="1"/>
  <c r="W732" i="31"/>
  <c r="Y732" i="31" s="1"/>
  <c r="W734" i="31"/>
  <c r="Y734" i="31" s="1"/>
  <c r="W739" i="31"/>
  <c r="Y739" i="31" s="1"/>
  <c r="W744" i="31"/>
  <c r="Y744" i="31" s="1"/>
  <c r="W753" i="31"/>
  <c r="Y753" i="31" s="1"/>
  <c r="W757" i="31"/>
  <c r="Y757" i="31" s="1"/>
  <c r="W759" i="31"/>
  <c r="Y759" i="31" s="1"/>
  <c r="W761" i="31"/>
  <c r="Y761" i="31" s="1"/>
  <c r="W79" i="31"/>
  <c r="Y79" i="31" s="1"/>
  <c r="W103" i="31"/>
  <c r="Y103" i="31" s="1"/>
  <c r="W140" i="31"/>
  <c r="Y140" i="31" s="1"/>
  <c r="W146" i="31"/>
  <c r="Y146" i="31" s="1"/>
  <c r="W165" i="31"/>
  <c r="Y165" i="31" s="1"/>
  <c r="W181" i="31"/>
  <c r="Y181" i="31" s="1"/>
  <c r="W201" i="31"/>
  <c r="Y201" i="31" s="1"/>
  <c r="W245" i="31"/>
  <c r="Y245" i="31" s="1"/>
  <c r="W280" i="31"/>
  <c r="Y280" i="31" s="1"/>
  <c r="W315" i="31"/>
  <c r="Y315" i="31" s="1"/>
  <c r="W326" i="31"/>
  <c r="Y326" i="31" s="1"/>
  <c r="W336" i="31"/>
  <c r="Y336" i="31" s="1"/>
  <c r="W355" i="31"/>
  <c r="Y355" i="31" s="1"/>
  <c r="W382" i="31"/>
  <c r="Y382" i="31" s="1"/>
  <c r="W415" i="31"/>
  <c r="Y415" i="31" s="1"/>
  <c r="W420" i="31"/>
  <c r="Y420" i="31" s="1"/>
  <c r="W746" i="31"/>
  <c r="Y746" i="31" s="1"/>
  <c r="W750" i="31"/>
  <c r="Y750" i="31" s="1"/>
  <c r="W752" i="31"/>
  <c r="Y752" i="31" s="1"/>
  <c r="W755" i="31"/>
  <c r="Y755" i="31" s="1"/>
  <c r="W764" i="31"/>
  <c r="Y764" i="31" s="1"/>
  <c r="W767" i="31"/>
  <c r="Y767" i="31" s="1"/>
  <c r="W770" i="31"/>
  <c r="Y770" i="31" s="1"/>
  <c r="W773" i="31"/>
  <c r="Y773" i="31" s="1"/>
  <c r="W778" i="31"/>
  <c r="Y778" i="31" s="1"/>
  <c r="W791" i="31"/>
  <c r="Y791" i="31" s="1"/>
  <c r="W793" i="31"/>
  <c r="Y793" i="31" s="1"/>
  <c r="W797" i="31"/>
  <c r="Y797" i="31" s="1"/>
  <c r="W800" i="31"/>
  <c r="Y800" i="31" s="1"/>
  <c r="W812" i="31"/>
  <c r="Y812" i="31" s="1"/>
  <c r="W815" i="31"/>
  <c r="Y815" i="31" s="1"/>
  <c r="W818" i="31"/>
  <c r="Y818" i="31" s="1"/>
  <c r="W821" i="31"/>
  <c r="Y821" i="31" s="1"/>
  <c r="W840" i="31"/>
  <c r="Y840" i="31" s="1"/>
  <c r="W845" i="31"/>
  <c r="Y845" i="31" s="1"/>
  <c r="W854" i="31"/>
  <c r="Y854" i="31" s="1"/>
  <c r="W857" i="31"/>
  <c r="Y857" i="31" s="1"/>
  <c r="W860" i="31"/>
  <c r="Y860" i="31" s="1"/>
  <c r="W863" i="31"/>
  <c r="Y863" i="31" s="1"/>
  <c r="W868" i="31"/>
  <c r="Y868" i="31" s="1"/>
  <c r="W869" i="31"/>
  <c r="Y869" i="31" s="1"/>
  <c r="W874" i="31"/>
  <c r="Y874" i="31" s="1"/>
  <c r="W877" i="31"/>
  <c r="Y877" i="31" s="1"/>
  <c r="W883" i="31"/>
  <c r="Y883" i="31" s="1"/>
  <c r="W886" i="31"/>
  <c r="Y886" i="31" s="1"/>
  <c r="W895" i="31"/>
  <c r="Y895" i="31" s="1"/>
  <c r="W901" i="31"/>
  <c r="Y901" i="31" s="1"/>
  <c r="W904" i="31"/>
  <c r="Y904" i="31" s="1"/>
  <c r="W909" i="31"/>
  <c r="Y909" i="31" s="1"/>
  <c r="W920" i="31"/>
  <c r="Y920" i="31" s="1"/>
  <c r="W926" i="31"/>
  <c r="Y926" i="31" s="1"/>
  <c r="W935" i="31"/>
  <c r="Y935" i="31" s="1"/>
  <c r="W937" i="31"/>
  <c r="Y937" i="31" s="1"/>
  <c r="W944" i="31"/>
  <c r="Y944" i="31" s="1"/>
  <c r="W962" i="31"/>
  <c r="Y962" i="31" s="1"/>
  <c r="W971" i="31"/>
  <c r="Y971" i="31" s="1"/>
  <c r="W974" i="31"/>
  <c r="Y974" i="31" s="1"/>
  <c r="W977" i="31"/>
  <c r="Y977" i="31" s="1"/>
  <c r="W980" i="31"/>
  <c r="Y980" i="31" s="1"/>
  <c r="W985" i="31"/>
  <c r="Y985" i="31" s="1"/>
  <c r="W987" i="31"/>
  <c r="Y987" i="31" s="1"/>
  <c r="W990" i="31"/>
  <c r="Y990" i="31" s="1"/>
  <c r="W996" i="31"/>
  <c r="Y996" i="31" s="1"/>
  <c r="W1011" i="31"/>
  <c r="Y1011" i="31" s="1"/>
  <c r="W1017" i="31"/>
  <c r="Y1017" i="31" s="1"/>
  <c r="W1020" i="31"/>
  <c r="Y1020" i="31" s="1"/>
  <c r="W1025" i="31"/>
  <c r="Y1025" i="31" s="1"/>
  <c r="W1030" i="31"/>
  <c r="Y1030" i="31" s="1"/>
  <c r="W1036" i="31"/>
  <c r="Y1036" i="31" s="1"/>
  <c r="W1043" i="31"/>
  <c r="Y1043" i="31" s="1"/>
  <c r="W1047" i="31"/>
  <c r="Y1047" i="31" s="1"/>
  <c r="W1049" i="31"/>
  <c r="Y1049" i="31" s="1"/>
  <c r="W1051" i="31"/>
  <c r="Y1051" i="31" s="1"/>
  <c r="W1055" i="31"/>
  <c r="Y1055" i="31" s="1"/>
  <c r="W1057" i="31"/>
  <c r="Y1057" i="31" s="1"/>
  <c r="W1060" i="31"/>
  <c r="Y1060" i="31" s="1"/>
  <c r="W1064" i="31"/>
  <c r="Y1064" i="31" s="1"/>
  <c r="W1082" i="31"/>
  <c r="Y1082" i="31" s="1"/>
  <c r="W1086" i="31"/>
  <c r="Y1086" i="31" s="1"/>
  <c r="W1088" i="31"/>
  <c r="Y1088" i="31" s="1"/>
  <c r="W1091" i="31"/>
  <c r="Y1091" i="31" s="1"/>
  <c r="W1101" i="31"/>
  <c r="Y1101" i="31" s="1"/>
  <c r="W1119" i="31"/>
  <c r="Y1119" i="31" s="1"/>
  <c r="W1123" i="31"/>
  <c r="Y1123" i="31" s="1"/>
  <c r="W1125" i="31"/>
  <c r="Y1125" i="31" s="1"/>
  <c r="W1128" i="31"/>
  <c r="Y1128" i="31" s="1"/>
  <c r="W1134" i="31"/>
  <c r="Y1134" i="31" s="1"/>
  <c r="W1138" i="31"/>
  <c r="Y1138" i="31" s="1"/>
  <c r="W1156" i="31"/>
  <c r="Y1156" i="31" s="1"/>
  <c r="W1160" i="31"/>
  <c r="Y1160" i="31" s="1"/>
  <c r="W1162" i="31"/>
  <c r="Y1162" i="31" s="1"/>
  <c r="W1165" i="31"/>
  <c r="Y1165" i="31" s="1"/>
  <c r="W1168" i="31"/>
  <c r="Y1168" i="31" s="1"/>
  <c r="W1171" i="31"/>
  <c r="Y1171" i="31" s="1"/>
  <c r="W1175" i="31"/>
  <c r="Y1175" i="31" s="1"/>
  <c r="W1193" i="31"/>
  <c r="Y1193" i="31" s="1"/>
  <c r="W1197" i="31"/>
  <c r="Y1197" i="31" s="1"/>
  <c r="W1199" i="31"/>
  <c r="Y1199" i="31" s="1"/>
  <c r="W1202" i="31"/>
  <c r="Y1202" i="31" s="1"/>
  <c r="W1205" i="31"/>
  <c r="Y1205" i="31" s="1"/>
  <c r="W1212" i="31"/>
  <c r="Y1212" i="31" s="1"/>
  <c r="W1234" i="31"/>
  <c r="Y1234" i="31" s="1"/>
  <c r="W1239" i="31"/>
  <c r="Y1239" i="31" s="1"/>
  <c r="W1242" i="31"/>
  <c r="Y1242" i="31" s="1"/>
  <c r="W1245" i="31"/>
  <c r="Y1245" i="31" s="1"/>
  <c r="W1250" i="31"/>
  <c r="Y1250" i="31" s="1"/>
  <c r="W1265" i="31"/>
  <c r="Y1265" i="31" s="1"/>
  <c r="W1268" i="31"/>
  <c r="Y1268" i="31" s="1"/>
  <c r="W1277" i="31"/>
  <c r="Y1277" i="31" s="1"/>
  <c r="W1286" i="31"/>
  <c r="Y1286" i="31" s="1"/>
  <c r="W1291" i="31"/>
  <c r="Y1291" i="31" s="1"/>
  <c r="W1300" i="31"/>
  <c r="Y1300" i="31" s="1"/>
  <c r="W1306" i="31"/>
  <c r="Y1306" i="31" s="1"/>
  <c r="X1309" i="31"/>
  <c r="W1309" i="31"/>
  <c r="Y1309" i="31" s="1"/>
  <c r="W1312" i="31"/>
  <c r="Y1312" i="31" s="1"/>
  <c r="W1315" i="31"/>
  <c r="Y1315" i="31" s="1"/>
  <c r="W1321" i="31"/>
  <c r="Y1321" i="31" s="1"/>
  <c r="W1324" i="31"/>
  <c r="Y1324" i="31" s="1"/>
  <c r="X1330" i="31"/>
  <c r="W1330" i="31"/>
  <c r="Y1330" i="31" s="1"/>
  <c r="W1344" i="31"/>
  <c r="Y1344" i="31" s="1"/>
  <c r="W1349" i="31"/>
  <c r="Y1349" i="31" s="1"/>
  <c r="W1353" i="31"/>
  <c r="Y1353" i="31" s="1"/>
  <c r="X1356" i="31"/>
  <c r="W1356" i="31"/>
  <c r="Y1356" i="31" s="1"/>
  <c r="W1359" i="31"/>
  <c r="Y1359" i="31" s="1"/>
  <c r="W1362" i="31"/>
  <c r="Y1362" i="31" s="1"/>
  <c r="W1365" i="31"/>
  <c r="Y1365" i="31" s="1"/>
  <c r="W1371" i="31"/>
  <c r="Y1371" i="31" s="1"/>
  <c r="X1378" i="31"/>
  <c r="W1378" i="31"/>
  <c r="Y1378" i="31" s="1"/>
  <c r="W1380" i="31"/>
  <c r="Y1380" i="31" s="1"/>
  <c r="W1388" i="31"/>
  <c r="Y1388" i="31" s="1"/>
  <c r="W1393" i="31"/>
  <c r="Y1393" i="31" s="1"/>
  <c r="X1401" i="31"/>
  <c r="W1401" i="31"/>
  <c r="Y1401" i="31" s="1"/>
  <c r="W1414" i="31"/>
  <c r="Y1414" i="31" s="1"/>
  <c r="W1420" i="31"/>
  <c r="Y1420" i="31" s="1"/>
  <c r="W1425" i="31"/>
  <c r="Y1425" i="31" s="1"/>
  <c r="W1430" i="31"/>
  <c r="Y1430" i="31" s="1"/>
  <c r="W1433" i="31"/>
  <c r="Y1433" i="31" s="1"/>
  <c r="W1436" i="31"/>
  <c r="Y1436" i="31" s="1"/>
  <c r="W1439" i="31"/>
  <c r="Y1439" i="31" s="1"/>
  <c r="W1445" i="31"/>
  <c r="Y1445" i="31" s="1"/>
  <c r="X1452" i="31"/>
  <c r="W1452" i="31"/>
  <c r="Y1452" i="31" s="1"/>
  <c r="W1465" i="31"/>
  <c r="Y1465" i="31" s="1"/>
  <c r="W1471" i="31"/>
  <c r="Y1471" i="31" s="1"/>
  <c r="W1477" i="31"/>
  <c r="Y1477" i="31" s="1"/>
  <c r="W1481" i="31"/>
  <c r="Y1481" i="31" s="1"/>
  <c r="W1485" i="31"/>
  <c r="Y1485" i="31" s="1"/>
  <c r="X1487" i="31"/>
  <c r="W1487" i="31"/>
  <c r="Y1487" i="31" s="1"/>
  <c r="X1490" i="31"/>
  <c r="W1490" i="31"/>
  <c r="Y1490" i="31" s="1"/>
  <c r="W1494" i="31"/>
  <c r="Y1494" i="31" s="1"/>
  <c r="X1496" i="31"/>
  <c r="W1496" i="31"/>
  <c r="Y1496" i="31" s="1"/>
  <c r="W1509" i="31"/>
  <c r="Y1509" i="31" s="1"/>
  <c r="X1512" i="31"/>
  <c r="W1512" i="31"/>
  <c r="Y1512" i="31" s="1"/>
  <c r="W1515" i="31"/>
  <c r="Y1515" i="31" s="1"/>
  <c r="X1518" i="31"/>
  <c r="W1518" i="31"/>
  <c r="Y1518" i="31" s="1"/>
  <c r="W1521" i="31"/>
  <c r="Y1521" i="31" s="1"/>
  <c r="X1524" i="31"/>
  <c r="W1524" i="31"/>
  <c r="Y1524" i="31" s="1"/>
  <c r="W1527" i="31"/>
  <c r="Y1527" i="31" s="1"/>
  <c r="W1530" i="31"/>
  <c r="Y1530" i="31" s="1"/>
  <c r="W1536" i="31"/>
  <c r="Y1536" i="31" s="1"/>
  <c r="W1539" i="31"/>
  <c r="Y1539" i="31" s="1"/>
  <c r="W1545" i="31"/>
  <c r="Y1545" i="31" s="1"/>
  <c r="W1547" i="31"/>
  <c r="Y1547" i="31" s="1"/>
  <c r="W1550" i="31"/>
  <c r="Y1550" i="31" s="1"/>
  <c r="W1561" i="31"/>
  <c r="Y1561" i="31" s="1"/>
  <c r="X1567" i="31"/>
  <c r="W1567" i="31"/>
  <c r="Y1567" i="31" s="1"/>
  <c r="W1573" i="31"/>
  <c r="Y1573" i="31" s="1"/>
  <c r="W1576" i="31"/>
  <c r="Y1576" i="31" s="1"/>
  <c r="W1579" i="31"/>
  <c r="Y1579" i="31" s="1"/>
  <c r="W1585" i="31"/>
  <c r="Y1585" i="31" s="1"/>
  <c r="W1588" i="31"/>
  <c r="Y1588" i="31" s="1"/>
  <c r="W1594" i="31"/>
  <c r="Y1594" i="31" s="1"/>
  <c r="W1596" i="31"/>
  <c r="Y1596" i="31" s="1"/>
  <c r="W1599" i="31"/>
  <c r="Y1599" i="31" s="1"/>
  <c r="X1613" i="31"/>
  <c r="W1613" i="31"/>
  <c r="Y1613" i="31" s="1"/>
  <c r="W1624" i="31"/>
  <c r="Y1624" i="31" s="1"/>
  <c r="W765" i="31"/>
  <c r="Y765" i="31" s="1"/>
  <c r="W774" i="31"/>
  <c r="Y774" i="31" s="1"/>
  <c r="W779" i="31"/>
  <c r="Y779" i="31" s="1"/>
  <c r="W786" i="31"/>
  <c r="Y786" i="31" s="1"/>
  <c r="W794" i="31"/>
  <c r="Y794" i="31" s="1"/>
  <c r="W798" i="31"/>
  <c r="Y798" i="31" s="1"/>
  <c r="W801" i="31"/>
  <c r="Y801" i="31" s="1"/>
  <c r="W805" i="31"/>
  <c r="Y805" i="31" s="1"/>
  <c r="W807" i="31"/>
  <c r="Y807" i="31" s="1"/>
  <c r="W813" i="31"/>
  <c r="Y813" i="31" s="1"/>
  <c r="W822" i="31"/>
  <c r="Y822" i="31" s="1"/>
  <c r="W827" i="31"/>
  <c r="Y827" i="31" s="1"/>
  <c r="W837" i="31"/>
  <c r="Y837" i="31" s="1"/>
  <c r="W841" i="31"/>
  <c r="Y841" i="31" s="1"/>
  <c r="W855" i="31"/>
  <c r="Y855" i="31" s="1"/>
  <c r="W864" i="31"/>
  <c r="Y864" i="31" s="1"/>
  <c r="W884" i="31"/>
  <c r="Y884" i="31" s="1"/>
  <c r="W896" i="31"/>
  <c r="Y896" i="31" s="1"/>
  <c r="W899" i="31"/>
  <c r="Y899" i="31" s="1"/>
  <c r="W902" i="31"/>
  <c r="Y902" i="31" s="1"/>
  <c r="W905" i="31"/>
  <c r="Y905" i="31" s="1"/>
  <c r="W910" i="31"/>
  <c r="Y910" i="31" s="1"/>
  <c r="W912" i="31"/>
  <c r="Y912" i="31" s="1"/>
  <c r="W915" i="31"/>
  <c r="Y915" i="31" s="1"/>
  <c r="W921" i="31"/>
  <c r="Y921" i="31" s="1"/>
  <c r="W924" i="31"/>
  <c r="Y924" i="31" s="1"/>
  <c r="W938" i="31"/>
  <c r="Y938" i="31" s="1"/>
  <c r="W941" i="31"/>
  <c r="Y941" i="31" s="1"/>
  <c r="W946" i="31"/>
  <c r="Y946" i="31" s="1"/>
  <c r="W957" i="31"/>
  <c r="Y957" i="31" s="1"/>
  <c r="W960" i="31"/>
  <c r="Y960" i="31" s="1"/>
  <c r="W972" i="31"/>
  <c r="Y972" i="31" s="1"/>
  <c r="W981" i="31"/>
  <c r="Y981" i="31" s="1"/>
  <c r="W986" i="31"/>
  <c r="Y986" i="31" s="1"/>
  <c r="W991" i="31"/>
  <c r="Y991" i="31" s="1"/>
  <c r="W994" i="31"/>
  <c r="Y994" i="31" s="1"/>
  <c r="W1000" i="31"/>
  <c r="Y1000" i="31" s="1"/>
  <c r="W1003" i="31"/>
  <c r="Y1003" i="31" s="1"/>
  <c r="W1015" i="31"/>
  <c r="Y1015" i="31" s="1"/>
  <c r="W1018" i="31"/>
  <c r="Y1018" i="31" s="1"/>
  <c r="W1021" i="31"/>
  <c r="Y1021" i="31" s="1"/>
  <c r="W1026" i="31"/>
  <c r="Y1026" i="31" s="1"/>
  <c r="W1028" i="31"/>
  <c r="Y1028" i="31" s="1"/>
  <c r="W1031" i="31"/>
  <c r="Y1031" i="31" s="1"/>
  <c r="W1037" i="31"/>
  <c r="Y1037" i="31" s="1"/>
  <c r="W1040" i="31"/>
  <c r="Y1040" i="31" s="1"/>
  <c r="W1052" i="31"/>
  <c r="Y1052" i="31" s="1"/>
  <c r="W1058" i="31"/>
  <c r="Y1058" i="31" s="1"/>
  <c r="W1061" i="31"/>
  <c r="Y1061" i="31" s="1"/>
  <c r="W1066" i="31"/>
  <c r="Y1066" i="31" s="1"/>
  <c r="W1071" i="31"/>
  <c r="Y1071" i="31" s="1"/>
  <c r="W1077" i="31"/>
  <c r="Y1077" i="31" s="1"/>
  <c r="W1080" i="31"/>
  <c r="Y1080" i="31" s="1"/>
  <c r="W1083" i="31"/>
  <c r="Y1083" i="31" s="1"/>
  <c r="W1089" i="31"/>
  <c r="Y1089" i="31" s="1"/>
  <c r="W1095" i="31"/>
  <c r="Y1095" i="31" s="1"/>
  <c r="W1098" i="31"/>
  <c r="Y1098" i="31" s="1"/>
  <c r="W1103" i="31"/>
  <c r="Y1103" i="31" s="1"/>
  <c r="W1114" i="31"/>
  <c r="Y1114" i="31" s="1"/>
  <c r="W1117" i="31"/>
  <c r="Y1117" i="31" s="1"/>
  <c r="W1120" i="31"/>
  <c r="Y1120" i="31" s="1"/>
  <c r="W1126" i="31"/>
  <c r="Y1126" i="31" s="1"/>
  <c r="W1132" i="31"/>
  <c r="Y1132" i="31" s="1"/>
  <c r="W1135" i="31"/>
  <c r="Y1135" i="31" s="1"/>
  <c r="W1140" i="31"/>
  <c r="Y1140" i="31" s="1"/>
  <c r="W1151" i="31"/>
  <c r="Y1151" i="31" s="1"/>
  <c r="W1154" i="31"/>
  <c r="Y1154" i="31" s="1"/>
  <c r="W1157" i="31"/>
  <c r="Y1157" i="31" s="1"/>
  <c r="W1163" i="31"/>
  <c r="Y1163" i="31" s="1"/>
  <c r="W1166" i="31"/>
  <c r="Y1166" i="31" s="1"/>
  <c r="W1169" i="31"/>
  <c r="Y1169" i="31" s="1"/>
  <c r="W1172" i="31"/>
  <c r="Y1172" i="31" s="1"/>
  <c r="W1177" i="31"/>
  <c r="Y1177" i="31" s="1"/>
  <c r="W1182" i="31"/>
  <c r="Y1182" i="31" s="1"/>
  <c r="W1188" i="31"/>
  <c r="Y1188" i="31" s="1"/>
  <c r="W1191" i="31"/>
  <c r="Y1191" i="31" s="1"/>
  <c r="W1194" i="31"/>
  <c r="Y1194" i="31" s="1"/>
  <c r="W1200" i="31"/>
  <c r="Y1200" i="31" s="1"/>
  <c r="W1206" i="31"/>
  <c r="Y1206" i="31" s="1"/>
  <c r="W1209" i="31"/>
  <c r="Y1209" i="31" s="1"/>
  <c r="W1214" i="31"/>
  <c r="Y1214" i="31" s="1"/>
  <c r="W1225" i="31"/>
  <c r="Y1225" i="31" s="1"/>
  <c r="W1228" i="31"/>
  <c r="Y1228" i="31" s="1"/>
  <c r="W1232" i="31"/>
  <c r="Y1232" i="31" s="1"/>
  <c r="W1237" i="31"/>
  <c r="Y1237" i="31" s="1"/>
  <c r="W1246" i="31"/>
  <c r="Y1246" i="31" s="1"/>
  <c r="W1253" i="31"/>
  <c r="Y1253" i="31" s="1"/>
  <c r="W1258" i="31"/>
  <c r="Y1258" i="31" s="1"/>
  <c r="W1263" i="31"/>
  <c r="Y1263" i="31" s="1"/>
  <c r="W1272" i="31"/>
  <c r="Y1272" i="31" s="1"/>
  <c r="W1278" i="31"/>
  <c r="Y1278" i="31" s="1"/>
  <c r="W1280" i="31"/>
  <c r="Y1280" i="31" s="1"/>
  <c r="W1283" i="31"/>
  <c r="Y1283" i="31" s="1"/>
  <c r="W1287" i="31"/>
  <c r="Y1287" i="31" s="1"/>
  <c r="W1304" i="31"/>
  <c r="Y1304" i="31" s="1"/>
  <c r="W1310" i="31"/>
  <c r="Y1310" i="31" s="1"/>
  <c r="W1313" i="31"/>
  <c r="Y1313" i="31" s="1"/>
  <c r="W1319" i="31"/>
  <c r="Y1319" i="31" s="1"/>
  <c r="W1322" i="31"/>
  <c r="Y1322" i="31" s="1"/>
  <c r="W1325" i="31"/>
  <c r="Y1325" i="31" s="1"/>
  <c r="W1331" i="31"/>
  <c r="Y1331" i="31" s="1"/>
  <c r="X1338" i="31"/>
  <c r="W1338" i="31"/>
  <c r="Y1338" i="31" s="1"/>
  <c r="W1350" i="31"/>
  <c r="Y1350" i="31" s="1"/>
  <c r="W1357" i="31"/>
  <c r="Y1357" i="31" s="1"/>
  <c r="W1366" i="31"/>
  <c r="Y1366" i="31" s="1"/>
  <c r="W1374" i="31"/>
  <c r="Y1374" i="31" s="1"/>
  <c r="X1389" i="31"/>
  <c r="W1389" i="31"/>
  <c r="Y1389" i="31" s="1"/>
  <c r="W1394" i="31"/>
  <c r="Y1394" i="31" s="1"/>
  <c r="X1395" i="31"/>
  <c r="W1395" i="31"/>
  <c r="Y1395" i="31" s="1"/>
  <c r="W1397" i="31"/>
  <c r="Y1397" i="31" s="1"/>
  <c r="W1402" i="31"/>
  <c r="Y1402" i="31" s="1"/>
  <c r="W1406" i="31"/>
  <c r="Y1406" i="31" s="1"/>
  <c r="W1408" i="31"/>
  <c r="Y1408" i="31" s="1"/>
  <c r="W1411" i="31"/>
  <c r="Y1411" i="31" s="1"/>
  <c r="W1417" i="31"/>
  <c r="Y1417" i="31" s="1"/>
  <c r="W1423" i="31"/>
  <c r="Y1423" i="31" s="1"/>
  <c r="W1426" i="31"/>
  <c r="Y1426" i="31" s="1"/>
  <c r="W1431" i="31"/>
  <c r="Y1431" i="31" s="1"/>
  <c r="W1440" i="31"/>
  <c r="Y1440" i="31" s="1"/>
  <c r="X1446" i="31"/>
  <c r="W1446" i="31"/>
  <c r="Y1446" i="31" s="1"/>
  <c r="W1448" i="31"/>
  <c r="Y1448" i="31" s="1"/>
  <c r="W1453" i="31"/>
  <c r="Y1453" i="31" s="1"/>
  <c r="W1457" i="31"/>
  <c r="Y1457" i="31" s="1"/>
  <c r="W1459" i="31"/>
  <c r="Y1459" i="31" s="1"/>
  <c r="W1462" i="31"/>
  <c r="Y1462" i="31" s="1"/>
  <c r="W1466" i="31"/>
  <c r="Y1466" i="31" s="1"/>
  <c r="W1472" i="31"/>
  <c r="Y1472" i="31" s="1"/>
  <c r="W1482" i="31"/>
  <c r="Y1482" i="31" s="1"/>
  <c r="W1488" i="31"/>
  <c r="Y1488" i="31" s="1"/>
  <c r="W1491" i="31"/>
  <c r="Y1491" i="31" s="1"/>
  <c r="W1497" i="31"/>
  <c r="Y1497" i="31" s="1"/>
  <c r="X1502" i="31"/>
  <c r="W1502" i="31"/>
  <c r="Y1502" i="31" s="1"/>
  <c r="W1507" i="31"/>
  <c r="Y1507" i="31" s="1"/>
  <c r="W1513" i="31"/>
  <c r="Y1513" i="31" s="1"/>
  <c r="W1519" i="31"/>
  <c r="Y1519" i="31" s="1"/>
  <c r="W1525" i="31"/>
  <c r="Y1525" i="31" s="1"/>
  <c r="X1531" i="31"/>
  <c r="W1531" i="31"/>
  <c r="Y1531" i="31" s="1"/>
  <c r="W1534" i="31"/>
  <c r="Y1534" i="31" s="1"/>
  <c r="W1537" i="31"/>
  <c r="Y1537" i="31" s="1"/>
  <c r="W1540" i="31"/>
  <c r="Y1540" i="31" s="1"/>
  <c r="W1546" i="31"/>
  <c r="Y1546" i="31" s="1"/>
  <c r="W1551" i="31"/>
  <c r="Y1551" i="31" s="1"/>
  <c r="W1555" i="31"/>
  <c r="Y1555" i="31" s="1"/>
  <c r="W1558" i="31"/>
  <c r="Y1558" i="31" s="1"/>
  <c r="W1562" i="31"/>
  <c r="Y1562" i="31" s="1"/>
  <c r="W1568" i="31"/>
  <c r="Y1568" i="31" s="1"/>
  <c r="W1574" i="31"/>
  <c r="Y1574" i="31" s="1"/>
  <c r="X1580" i="31"/>
  <c r="W1580" i="31"/>
  <c r="Y1580" i="31" s="1"/>
  <c r="W1583" i="31"/>
  <c r="Y1583" i="31" s="1"/>
  <c r="W1586" i="31"/>
  <c r="Y1586" i="31" s="1"/>
  <c r="W1589" i="31"/>
  <c r="Y1589" i="31" s="1"/>
  <c r="W1595" i="31"/>
  <c r="Y1595" i="31" s="1"/>
  <c r="W1600" i="31"/>
  <c r="Y1600" i="31" s="1"/>
  <c r="W1604" i="31"/>
  <c r="Y1604" i="31" s="1"/>
  <c r="W1610" i="31"/>
  <c r="Y1610" i="31" s="1"/>
  <c r="W1618" i="31"/>
  <c r="Y1618" i="31" s="1"/>
  <c r="W1625" i="31"/>
  <c r="Y1625" i="31" s="1"/>
  <c r="W1632" i="31"/>
  <c r="Y1632" i="31" s="1"/>
  <c r="W1636" i="31"/>
  <c r="Y1636" i="31" s="1"/>
  <c r="W1639" i="31"/>
  <c r="Y1639" i="31" s="1"/>
  <c r="W1626" i="31"/>
  <c r="Y1626" i="31" s="1"/>
  <c r="X1631" i="31"/>
  <c r="W1631" i="31"/>
  <c r="Y1631" i="31" s="1"/>
  <c r="W1635" i="31"/>
  <c r="Y1635" i="31" s="1"/>
  <c r="W1638" i="31"/>
  <c r="Y1638" i="31" s="1"/>
  <c r="W828" i="31"/>
  <c r="Y828" i="31" s="1"/>
  <c r="W833" i="31"/>
  <c r="Y833" i="31" s="1"/>
  <c r="W836" i="31"/>
  <c r="Y836" i="31" s="1"/>
  <c r="W839" i="31"/>
  <c r="Y839" i="31" s="1"/>
  <c r="W853" i="31"/>
  <c r="Y853" i="31" s="1"/>
  <c r="W859" i="31"/>
  <c r="Y859" i="31" s="1"/>
  <c r="W862" i="31"/>
  <c r="Y862" i="31" s="1"/>
  <c r="W867" i="31"/>
  <c r="Y867" i="31" s="1"/>
  <c r="W870" i="31"/>
  <c r="Y870" i="31" s="1"/>
  <c r="W873" i="31"/>
  <c r="Y873" i="31" s="1"/>
  <c r="W879" i="31"/>
  <c r="Y879" i="31" s="1"/>
  <c r="W882" i="31"/>
  <c r="Y882" i="31" s="1"/>
  <c r="W894" i="31"/>
  <c r="Y894" i="31" s="1"/>
  <c r="W898" i="31"/>
  <c r="Y898" i="31" s="1"/>
  <c r="W903" i="31"/>
  <c r="Y903" i="31" s="1"/>
  <c r="W907" i="31"/>
  <c r="Y907" i="31" s="1"/>
  <c r="W925" i="31"/>
  <c r="Y925" i="31" s="1"/>
  <c r="W934" i="31"/>
  <c r="Y934" i="31" s="1"/>
  <c r="W943" i="31"/>
  <c r="Y943" i="31" s="1"/>
  <c r="W948" i="31"/>
  <c r="Y948" i="31" s="1"/>
  <c r="W953" i="31"/>
  <c r="Y953" i="31" s="1"/>
  <c r="W956" i="31"/>
  <c r="Y956" i="31" s="1"/>
  <c r="W970" i="31"/>
  <c r="Y970" i="31" s="1"/>
  <c r="W976" i="31"/>
  <c r="Y976" i="31" s="1"/>
  <c r="W979" i="31"/>
  <c r="Y979" i="31" s="1"/>
  <c r="W984" i="31"/>
  <c r="Y984" i="31" s="1"/>
  <c r="W995" i="31"/>
  <c r="Y995" i="31" s="1"/>
  <c r="W998" i="31"/>
  <c r="Y998" i="31" s="1"/>
  <c r="W1002" i="31"/>
  <c r="Y1002" i="31" s="1"/>
  <c r="W1006" i="31"/>
  <c r="Y1006" i="31" s="1"/>
  <c r="W1008" i="31"/>
  <c r="Y1008" i="31" s="1"/>
  <c r="W1010" i="31"/>
  <c r="Y1010" i="31" s="1"/>
  <c r="W1013" i="31"/>
  <c r="Y1013" i="31" s="1"/>
  <c r="W1016" i="31"/>
  <c r="Y1016" i="31" s="1"/>
  <c r="W1019" i="31"/>
  <c r="Y1019" i="31" s="1"/>
  <c r="W1023" i="31"/>
  <c r="Y1023" i="31" s="1"/>
  <c r="W1042" i="31"/>
  <c r="Y1042" i="31" s="1"/>
  <c r="W1045" i="31"/>
  <c r="Y1045" i="31" s="1"/>
  <c r="W1054" i="31"/>
  <c r="Y1054" i="31" s="1"/>
  <c r="W1063" i="31"/>
  <c r="Y1063" i="31" s="1"/>
  <c r="W1068" i="31"/>
  <c r="Y1068" i="31" s="1"/>
  <c r="W1073" i="31"/>
  <c r="Y1073" i="31" s="1"/>
  <c r="W1076" i="31"/>
  <c r="Y1076" i="31" s="1"/>
  <c r="W1085" i="31"/>
  <c r="Y1085" i="31" s="1"/>
  <c r="W1090" i="31"/>
  <c r="Y1090" i="31" s="1"/>
  <c r="W1100" i="31"/>
  <c r="Y1100" i="31" s="1"/>
  <c r="W1105" i="31"/>
  <c r="Y1105" i="31" s="1"/>
  <c r="W1110" i="31"/>
  <c r="Y1110" i="31" s="1"/>
  <c r="W1113" i="31"/>
  <c r="Y1113" i="31" s="1"/>
  <c r="W1122" i="31"/>
  <c r="Y1122" i="31" s="1"/>
  <c r="W1127" i="31"/>
  <c r="Y1127" i="31" s="1"/>
  <c r="W1137" i="31"/>
  <c r="Y1137" i="31" s="1"/>
  <c r="W1142" i="31"/>
  <c r="Y1142" i="31" s="1"/>
  <c r="W1147" i="31"/>
  <c r="Y1147" i="31" s="1"/>
  <c r="W1150" i="31"/>
  <c r="Y1150" i="31" s="1"/>
  <c r="W1159" i="31"/>
  <c r="Y1159" i="31" s="1"/>
  <c r="W1164" i="31"/>
  <c r="Y1164" i="31" s="1"/>
  <c r="W1174" i="31"/>
  <c r="Y1174" i="31" s="1"/>
  <c r="W1179" i="31"/>
  <c r="Y1179" i="31" s="1"/>
  <c r="W1184" i="31"/>
  <c r="Y1184" i="31" s="1"/>
  <c r="W1187" i="31"/>
  <c r="Y1187" i="31" s="1"/>
  <c r="W1196" i="31"/>
  <c r="Y1196" i="31" s="1"/>
  <c r="W1201" i="31"/>
  <c r="Y1201" i="31" s="1"/>
  <c r="W1211" i="31"/>
  <c r="Y1211" i="31" s="1"/>
  <c r="W1216" i="31"/>
  <c r="Y1216" i="31" s="1"/>
  <c r="W1221" i="31"/>
  <c r="Y1221" i="31" s="1"/>
  <c r="W1224" i="31"/>
  <c r="Y1224" i="31" s="1"/>
  <c r="W1230" i="31"/>
  <c r="Y1230" i="31" s="1"/>
  <c r="W1233" i="31"/>
  <c r="Y1233" i="31" s="1"/>
  <c r="W1241" i="31"/>
  <c r="Y1241" i="31" s="1"/>
  <c r="W1244" i="31"/>
  <c r="Y1244" i="31" s="1"/>
  <c r="W1249" i="31"/>
  <c r="Y1249" i="31" s="1"/>
  <c r="W1262" i="31"/>
  <c r="Y1262" i="31" s="1"/>
  <c r="W1264" i="31"/>
  <c r="Y1264" i="31" s="1"/>
  <c r="W1267" i="31"/>
  <c r="Y1267" i="31" s="1"/>
  <c r="W1270" i="31"/>
  <c r="Y1270" i="31" s="1"/>
  <c r="W1279" i="31"/>
  <c r="Y1279" i="31" s="1"/>
  <c r="W1282" i="31"/>
  <c r="Y1282" i="31" s="1"/>
  <c r="W1285" i="31"/>
  <c r="Y1285" i="31" s="1"/>
  <c r="W1294" i="31"/>
  <c r="Y1294" i="31" s="1"/>
  <c r="W1299" i="31"/>
  <c r="Y1299" i="31" s="1"/>
  <c r="W1303" i="31"/>
  <c r="Y1303" i="31" s="1"/>
  <c r="W1305" i="31"/>
  <c r="Y1305" i="31" s="1"/>
  <c r="W1308" i="31"/>
  <c r="Y1308" i="31" s="1"/>
  <c r="W1317" i="31"/>
  <c r="Y1317" i="31" s="1"/>
  <c r="X1320" i="31"/>
  <c r="W1320" i="31"/>
  <c r="Y1320" i="31" s="1"/>
  <c r="X1323" i="31"/>
  <c r="W1323" i="31"/>
  <c r="Y1323" i="31" s="1"/>
  <c r="W1327" i="31"/>
  <c r="Y1327" i="31" s="1"/>
  <c r="W1340" i="31"/>
  <c r="Y1340" i="31" s="1"/>
  <c r="W1346" i="31"/>
  <c r="Y1346" i="31" s="1"/>
  <c r="W1352" i="31"/>
  <c r="Y1352" i="31" s="1"/>
  <c r="W1355" i="31"/>
  <c r="Y1355" i="31" s="1"/>
  <c r="W1361" i="31"/>
  <c r="Y1361" i="31" s="1"/>
  <c r="W1364" i="31"/>
  <c r="Y1364" i="31" s="1"/>
  <c r="X1370" i="31"/>
  <c r="W1370" i="31"/>
  <c r="Y1370" i="31" s="1"/>
  <c r="W1387" i="31"/>
  <c r="Y1387" i="31" s="1"/>
  <c r="W1407" i="31"/>
  <c r="Y1407" i="31" s="1"/>
  <c r="W1413" i="31"/>
  <c r="Y1413" i="31" s="1"/>
  <c r="W1419" i="31"/>
  <c r="Y1419" i="31" s="1"/>
  <c r="W1429" i="31"/>
  <c r="Y1429" i="31" s="1"/>
  <c r="W1435" i="31"/>
  <c r="Y1435" i="31" s="1"/>
  <c r="W1438" i="31"/>
  <c r="Y1438" i="31" s="1"/>
  <c r="X1444" i="31"/>
  <c r="W1444" i="31"/>
  <c r="Y1444" i="31" s="1"/>
  <c r="W1458" i="31"/>
  <c r="Y1458" i="31" s="1"/>
  <c r="W1464" i="31"/>
  <c r="Y1464" i="31" s="1"/>
  <c r="W1467" i="31"/>
  <c r="Y1467" i="31" s="1"/>
  <c r="W1470" i="31"/>
  <c r="Y1470" i="31" s="1"/>
  <c r="W1473" i="31"/>
  <c r="Y1473" i="31" s="1"/>
  <c r="X1476" i="31"/>
  <c r="W1476" i="31"/>
  <c r="Y1476" i="31" s="1"/>
  <c r="W1479" i="31"/>
  <c r="Y1479" i="31" s="1"/>
  <c r="W1484" i="31"/>
  <c r="Y1484" i="31" s="1"/>
  <c r="W1493" i="31"/>
  <c r="Y1493" i="31" s="1"/>
  <c r="W1499" i="31"/>
  <c r="Y1499" i="31" s="1"/>
  <c r="W1504" i="31"/>
  <c r="Y1504" i="31" s="1"/>
  <c r="W1508" i="31"/>
  <c r="Y1508" i="31" s="1"/>
  <c r="W1511" i="31"/>
  <c r="Y1511" i="31" s="1"/>
  <c r="W1517" i="31"/>
  <c r="Y1517" i="31" s="1"/>
  <c r="W1523" i="31"/>
  <c r="Y1523" i="31" s="1"/>
  <c r="W1526" i="31"/>
  <c r="Y1526" i="31" s="1"/>
  <c r="W1529" i="31"/>
  <c r="Y1529" i="31" s="1"/>
  <c r="W1533" i="31"/>
  <c r="Y1533" i="31" s="1"/>
  <c r="X1535" i="31"/>
  <c r="W1535" i="31"/>
  <c r="Y1535" i="31" s="1"/>
  <c r="X1538" i="31"/>
  <c r="W1538" i="31"/>
  <c r="Y1538" i="31" s="1"/>
  <c r="W1542" i="31"/>
  <c r="Y1542" i="31" s="1"/>
  <c r="W1544" i="31"/>
  <c r="Y1544" i="31" s="1"/>
  <c r="X1549" i="31"/>
  <c r="W1549" i="31"/>
  <c r="Y1549" i="31" s="1"/>
  <c r="W1554" i="31"/>
  <c r="Y1554" i="31" s="1"/>
  <c r="X1560" i="31"/>
  <c r="W1560" i="31"/>
  <c r="Y1560" i="31" s="1"/>
  <c r="W1563" i="31"/>
  <c r="Y1563" i="31" s="1"/>
  <c r="W1566" i="31"/>
  <c r="Y1566" i="31" s="1"/>
  <c r="W1569" i="31"/>
  <c r="Y1569" i="31" s="1"/>
  <c r="W1572" i="31"/>
  <c r="Y1572" i="31" s="1"/>
  <c r="W1575" i="31"/>
  <c r="Y1575" i="31" s="1"/>
  <c r="W1578" i="31"/>
  <c r="Y1578" i="31" s="1"/>
  <c r="W1582" i="31"/>
  <c r="Y1582" i="31" s="1"/>
  <c r="X1584" i="31"/>
  <c r="W1584" i="31"/>
  <c r="Y1584" i="31" s="1"/>
  <c r="X1587" i="31"/>
  <c r="W1587" i="31"/>
  <c r="Y1587" i="31" s="1"/>
  <c r="W1591" i="31"/>
  <c r="Y1591" i="31" s="1"/>
  <c r="W1593" i="31"/>
  <c r="Y1593" i="31" s="1"/>
  <c r="X1598" i="31"/>
  <c r="W1598" i="31"/>
  <c r="Y1598" i="31" s="1"/>
  <c r="W1603" i="31"/>
  <c r="Y1603" i="31" s="1"/>
  <c r="W1607" i="31"/>
  <c r="Y1607" i="31" s="1"/>
  <c r="W1612" i="31"/>
  <c r="Y1612" i="31" s="1"/>
  <c r="X1620" i="31"/>
  <c r="W1620" i="31"/>
  <c r="Y1620" i="31" s="1"/>
  <c r="W1627" i="31"/>
  <c r="Y1627" i="31" s="1"/>
  <c r="X1634" i="31"/>
  <c r="W1634" i="31"/>
  <c r="Y1634" i="31" s="1"/>
  <c r="W1637" i="31"/>
  <c r="Y1637" i="31" s="1"/>
  <c r="W1334" i="31"/>
  <c r="Y1334" i="31" s="1"/>
  <c r="W1339" i="31"/>
  <c r="Y1339" i="31" s="1"/>
  <c r="W1343" i="31"/>
  <c r="Y1343" i="31" s="1"/>
  <c r="W1345" i="31"/>
  <c r="Y1345" i="31" s="1"/>
  <c r="W1348" i="31"/>
  <c r="Y1348" i="31" s="1"/>
  <c r="X1351" i="31"/>
  <c r="W1351" i="31"/>
  <c r="Y1351" i="31" s="1"/>
  <c r="W1358" i="31"/>
  <c r="Y1358" i="31" s="1"/>
  <c r="X1360" i="31"/>
  <c r="W1360" i="31"/>
  <c r="Y1360" i="31" s="1"/>
  <c r="X1363" i="31"/>
  <c r="W1363" i="31"/>
  <c r="Y1363" i="31" s="1"/>
  <c r="W1367" i="31"/>
  <c r="Y1367" i="31" s="1"/>
  <c r="W1381" i="31"/>
  <c r="Y1381" i="31" s="1"/>
  <c r="W1383" i="31"/>
  <c r="Y1383" i="31" s="1"/>
  <c r="W1385" i="31"/>
  <c r="Y1385" i="31" s="1"/>
  <c r="W1390" i="31"/>
  <c r="Y1390" i="31" s="1"/>
  <c r="W1403" i="31"/>
  <c r="Y1403" i="31" s="1"/>
  <c r="W1409" i="31"/>
  <c r="Y1409" i="31" s="1"/>
  <c r="X1412" i="31"/>
  <c r="W1412" i="31"/>
  <c r="Y1412" i="31" s="1"/>
  <c r="W1415" i="31"/>
  <c r="Y1415" i="31" s="1"/>
  <c r="W1421" i="31"/>
  <c r="Y1421" i="31" s="1"/>
  <c r="W1424" i="31"/>
  <c r="Y1424" i="31" s="1"/>
  <c r="W1428" i="31"/>
  <c r="Y1428" i="31" s="1"/>
  <c r="W1432" i="31"/>
  <c r="Y1432" i="31" s="1"/>
  <c r="X1434" i="31"/>
  <c r="W1434" i="31"/>
  <c r="Y1434" i="31" s="1"/>
  <c r="X1437" i="31"/>
  <c r="W1437" i="31"/>
  <c r="Y1437" i="31" s="1"/>
  <c r="W1441" i="31"/>
  <c r="Y1441" i="31" s="1"/>
  <c r="X1443" i="31"/>
  <c r="W1443" i="31"/>
  <c r="Y1443" i="31" s="1"/>
  <c r="W1454" i="31"/>
  <c r="Y1454" i="31" s="1"/>
  <c r="W1460" i="31"/>
  <c r="Y1460" i="31" s="1"/>
  <c r="X1463" i="31"/>
  <c r="W1463" i="31"/>
  <c r="Y1463" i="31" s="1"/>
  <c r="W1469" i="31"/>
  <c r="Y1469" i="31" s="1"/>
  <c r="W1475" i="31"/>
  <c r="Y1475" i="31" s="1"/>
  <c r="W1478" i="31"/>
  <c r="Y1478" i="31" s="1"/>
  <c r="X1483" i="31"/>
  <c r="W1483" i="31"/>
  <c r="Y1483" i="31" s="1"/>
  <c r="W1486" i="31"/>
  <c r="Y1486" i="31" s="1"/>
  <c r="W1489" i="31"/>
  <c r="Y1489" i="31" s="1"/>
  <c r="W1492" i="31"/>
  <c r="Y1492" i="31" s="1"/>
  <c r="W1498" i="31"/>
  <c r="Y1498" i="31" s="1"/>
  <c r="W1500" i="31"/>
  <c r="Y1500" i="31" s="1"/>
  <c r="W1503" i="31"/>
  <c r="Y1503" i="31" s="1"/>
  <c r="W1514" i="31"/>
  <c r="Y1514" i="31" s="1"/>
  <c r="W1520" i="31"/>
  <c r="Y1520" i="31" s="1"/>
  <c r="W1532" i="31"/>
  <c r="Y1532" i="31" s="1"/>
  <c r="W1541" i="31"/>
  <c r="Y1541" i="31" s="1"/>
  <c r="W1556" i="31"/>
  <c r="Y1556" i="31" s="1"/>
  <c r="W1559" i="31"/>
  <c r="Y1559" i="31" s="1"/>
  <c r="W1565" i="31"/>
  <c r="Y1565" i="31" s="1"/>
  <c r="W1571" i="31"/>
  <c r="Y1571" i="31" s="1"/>
  <c r="W1581" i="31"/>
  <c r="Y1581" i="31" s="1"/>
  <c r="W1590" i="31"/>
  <c r="Y1590" i="31" s="1"/>
  <c r="W1611" i="31"/>
  <c r="Y1611" i="31" s="1"/>
  <c r="X1614" i="31"/>
  <c r="W1614" i="31"/>
  <c r="Y1614" i="31" s="1"/>
  <c r="W1616" i="31"/>
  <c r="Y1616" i="31" s="1"/>
  <c r="W1619" i="31"/>
  <c r="Y1619" i="31" s="1"/>
  <c r="X1629" i="31"/>
  <c r="W1629" i="31"/>
  <c r="Y1629" i="31" s="1"/>
  <c r="W1633" i="31"/>
  <c r="Y1633" i="31" s="1"/>
  <c r="X246" i="31"/>
  <c r="X271" i="31"/>
  <c r="X277" i="31"/>
  <c r="X287" i="31"/>
  <c r="X324" i="31"/>
  <c r="X327" i="31"/>
  <c r="X353" i="31"/>
  <c r="X391" i="31"/>
  <c r="X399" i="31"/>
  <c r="X426" i="31"/>
  <c r="X454" i="31"/>
  <c r="X486" i="31"/>
  <c r="X489" i="31"/>
  <c r="X544" i="31"/>
  <c r="X547" i="31"/>
  <c r="X567" i="31"/>
  <c r="X634" i="31"/>
  <c r="X677" i="31"/>
  <c r="X720" i="31"/>
  <c r="X723" i="31"/>
  <c r="X747" i="31"/>
  <c r="X809" i="31"/>
  <c r="X831" i="31"/>
  <c r="X846" i="31"/>
  <c r="X887" i="31"/>
  <c r="X927" i="31"/>
  <c r="X951" i="31"/>
  <c r="X963" i="31"/>
  <c r="X1092" i="31"/>
  <c r="X1108" i="31"/>
  <c r="X1129" i="31"/>
  <c r="X1145" i="31"/>
  <c r="X1203" i="31"/>
  <c r="X1219" i="31"/>
  <c r="X1251" i="31"/>
  <c r="X1292" i="31"/>
  <c r="X27" i="31"/>
  <c r="X57" i="31"/>
  <c r="X183" i="31"/>
  <c r="X189" i="31"/>
  <c r="X22" i="31"/>
  <c r="X24" i="31"/>
  <c r="X40" i="31"/>
  <c r="X55" i="31"/>
  <c r="X97" i="31"/>
  <c r="X105" i="31"/>
  <c r="X161" i="31"/>
  <c r="X195" i="31"/>
  <c r="X228" i="31"/>
  <c r="X283" i="31"/>
  <c r="X286" i="31"/>
  <c r="X312" i="31"/>
  <c r="X332" i="31"/>
  <c r="X352" i="31"/>
  <c r="X368" i="31"/>
  <c r="X462" i="31"/>
  <c r="X485" i="31"/>
  <c r="X497" i="31"/>
  <c r="X525" i="31"/>
  <c r="X738" i="31"/>
  <c r="X803" i="31"/>
  <c r="X826" i="31"/>
  <c r="X914" i="31"/>
  <c r="X940" i="31"/>
  <c r="X999" i="31"/>
  <c r="X1014" i="31"/>
  <c r="X1094" i="31"/>
  <c r="X1097" i="31"/>
  <c r="X1131" i="31"/>
  <c r="X1208" i="31"/>
  <c r="X1231" i="31"/>
  <c r="X1236" i="31"/>
  <c r="X1257" i="31"/>
  <c r="X1271" i="31"/>
  <c r="X61" i="31"/>
  <c r="X115" i="31"/>
  <c r="X154" i="31"/>
  <c r="X85" i="31"/>
  <c r="X30" i="31"/>
  <c r="X58" i="31"/>
  <c r="X78" i="31"/>
  <c r="X120" i="31"/>
  <c r="X128" i="31"/>
  <c r="X132" i="31"/>
  <c r="X145" i="31"/>
  <c r="X160" i="31"/>
  <c r="X173" i="31"/>
  <c r="X204" i="31"/>
  <c r="X207" i="31"/>
  <c r="X227" i="31"/>
  <c r="X238" i="31"/>
  <c r="X251" i="31"/>
  <c r="X267" i="31"/>
  <c r="X269" i="31"/>
  <c r="X275" i="31"/>
  <c r="X311" i="31"/>
  <c r="X318" i="31"/>
  <c r="X322" i="31"/>
  <c r="X343" i="31"/>
  <c r="X346" i="31"/>
  <c r="X359" i="31"/>
  <c r="X362" i="31"/>
  <c r="X380" i="31"/>
  <c r="X389" i="31"/>
  <c r="X393" i="31"/>
  <c r="X423" i="31"/>
  <c r="X447" i="31"/>
  <c r="X515" i="31"/>
  <c r="X531" i="31"/>
  <c r="X565" i="31"/>
  <c r="X575" i="31"/>
  <c r="X584" i="31"/>
  <c r="X618" i="31"/>
  <c r="X707" i="31"/>
  <c r="X777" i="31"/>
  <c r="X900" i="31"/>
  <c r="X989" i="31"/>
  <c r="X1276" i="31"/>
  <c r="X1290" i="31"/>
  <c r="X67" i="31"/>
  <c r="X109" i="31"/>
  <c r="X221" i="31"/>
  <c r="X23" i="31"/>
  <c r="X25" i="31"/>
  <c r="X29" i="31"/>
  <c r="X127" i="31"/>
  <c r="X150" i="31"/>
  <c r="X155" i="31"/>
  <c r="X159" i="31"/>
  <c r="X178" i="31"/>
  <c r="X200" i="31"/>
  <c r="X226" i="31"/>
  <c r="X230" i="31"/>
  <c r="X234" i="31"/>
  <c r="X237" i="31"/>
  <c r="X272" i="31"/>
  <c r="X278" i="31"/>
  <c r="X295" i="31"/>
  <c r="X306" i="31"/>
  <c r="X310" i="31"/>
  <c r="X328" i="31"/>
  <c r="X387" i="31"/>
  <c r="X414" i="31"/>
  <c r="X419" i="31"/>
  <c r="X455" i="31"/>
  <c r="X501" i="31"/>
  <c r="X504" i="31"/>
  <c r="X669" i="31"/>
  <c r="X685" i="31"/>
  <c r="X768" i="31"/>
  <c r="X771" i="31"/>
  <c r="X780" i="31"/>
  <c r="X893" i="31"/>
  <c r="X1004" i="31"/>
  <c r="X1053" i="31"/>
  <c r="X1158" i="31"/>
  <c r="X1195" i="31"/>
  <c r="X1240" i="31"/>
  <c r="X1243" i="31"/>
  <c r="X1289" i="31"/>
  <c r="X213" i="31"/>
  <c r="X588" i="31"/>
  <c r="W18" i="31"/>
  <c r="Y18" i="31" s="1"/>
  <c r="X786" i="31"/>
  <c r="X223" i="31"/>
  <c r="X366" i="31"/>
  <c r="X819" i="31"/>
  <c r="X38" i="31"/>
  <c r="X256" i="31"/>
  <c r="X276" i="31"/>
  <c r="X558" i="31"/>
  <c r="X1468" i="31"/>
  <c r="X90" i="31"/>
  <c r="X218" i="31"/>
  <c r="X427" i="31"/>
  <c r="X487" i="31"/>
  <c r="X700" i="31"/>
  <c r="X591" i="31"/>
  <c r="X1060" i="31"/>
  <c r="X94" i="31"/>
  <c r="X209" i="31"/>
  <c r="X626" i="31"/>
  <c r="X631" i="31"/>
  <c r="X1470" i="31"/>
  <c r="X1608" i="31"/>
  <c r="X334" i="31"/>
  <c r="X125" i="31"/>
  <c r="X170" i="31"/>
  <c r="X354" i="31"/>
  <c r="X364" i="31"/>
  <c r="X755" i="31"/>
  <c r="X190" i="31"/>
  <c r="X350" i="31"/>
  <c r="X166" i="31"/>
  <c r="X377" i="31"/>
  <c r="X443" i="31"/>
  <c r="X473" i="31"/>
  <c r="X498" i="31"/>
  <c r="X32" i="31"/>
  <c r="X317" i="31"/>
  <c r="X392" i="31"/>
  <c r="X527" i="31"/>
  <c r="X661" i="31"/>
  <c r="X825" i="31"/>
  <c r="X1205" i="31"/>
  <c r="X1510" i="31"/>
  <c r="X1564" i="31"/>
  <c r="X1617" i="31"/>
  <c r="X1280" i="31"/>
  <c r="X1516" i="31"/>
  <c r="X713" i="31"/>
  <c r="X795" i="31"/>
  <c r="X937" i="31"/>
  <c r="X401" i="31"/>
  <c r="X459" i="31"/>
  <c r="X655" i="31"/>
  <c r="X188" i="31"/>
  <c r="X194" i="31"/>
  <c r="X231" i="31"/>
  <c r="X413" i="31"/>
  <c r="X524" i="31"/>
  <c r="X270" i="31"/>
  <c r="X444" i="31"/>
  <c r="X205" i="31"/>
  <c r="X315" i="31"/>
  <c r="X304" i="31"/>
  <c r="X653" i="31"/>
  <c r="X432" i="31"/>
  <c r="X610" i="31"/>
  <c r="X761" i="31"/>
  <c r="X778" i="31"/>
  <c r="X858" i="31"/>
  <c r="X970" i="31"/>
  <c r="X691" i="31"/>
  <c r="X730" i="31"/>
  <c r="X732" i="31"/>
  <c r="X751" i="31"/>
  <c r="X861" i="31"/>
  <c r="X872" i="31"/>
  <c r="X1168" i="31"/>
  <c r="X843" i="31"/>
  <c r="X1045" i="31"/>
  <c r="X1171" i="31"/>
  <c r="X903" i="31"/>
  <c r="X1084" i="31"/>
  <c r="X1041" i="31"/>
  <c r="X645" i="31"/>
  <c r="X729" i="31"/>
  <c r="X1057" i="31"/>
  <c r="X1134" i="31"/>
  <c r="X1497" i="31"/>
  <c r="X1573" i="31"/>
  <c r="X1182" i="31"/>
  <c r="X1635" i="31"/>
  <c r="X385" i="31"/>
  <c r="X409" i="31"/>
  <c r="X411" i="31"/>
  <c r="X657" i="31"/>
  <c r="X540" i="31"/>
  <c r="X602" i="31"/>
  <c r="X612" i="31"/>
  <c r="X440" i="31"/>
  <c r="X421" i="31"/>
  <c r="X674" i="31"/>
  <c r="X816" i="31"/>
  <c r="X1030" i="31"/>
  <c r="X1016" i="31"/>
  <c r="X975" i="31"/>
  <c r="X1166" i="31"/>
  <c r="X1071" i="31"/>
  <c r="X1019" i="31"/>
  <c r="X1121" i="31"/>
  <c r="X978" i="31"/>
  <c r="X1369" i="31"/>
  <c r="X1382" i="31"/>
  <c r="X1318" i="31"/>
  <c r="X1391" i="31"/>
  <c r="X1332" i="31"/>
  <c r="X1372" i="31"/>
  <c r="X1418" i="31"/>
  <c r="X1283" i="31"/>
  <c r="X1416" i="31"/>
  <c r="X1329" i="31"/>
  <c r="X1430" i="31"/>
  <c r="X1621" i="31"/>
  <c r="X1632" i="3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Hoja1" description="Conexión a la consulta 'Hoja1' en el libro." type="5" refreshedVersion="7" background="1" saveData="1">
    <dbPr connection="Provider=Microsoft.Mashup.OleDb.1;Data Source=$Workbook$;Location=Hoja1;Extended Properties=&quot;&quot;" command="SELECT * FROM [Hoja1]"/>
  </connection>
</connections>
</file>

<file path=xl/sharedStrings.xml><?xml version="1.0" encoding="utf-8"?>
<sst xmlns="http://schemas.openxmlformats.org/spreadsheetml/2006/main" count="23966" uniqueCount="1404">
  <si>
    <t>FORMATO</t>
  </si>
  <si>
    <t>Código: FOR-SIG-027</t>
  </si>
  <si>
    <t>INVENTARIO DE ACTIVIDADES</t>
  </si>
  <si>
    <t>Versión: 00</t>
  </si>
  <si>
    <t>Pagina: 1 de 1</t>
  </si>
  <si>
    <t>Área: Trackless</t>
  </si>
  <si>
    <t>Fecha de Elaboración: 28/07/2021</t>
  </si>
  <si>
    <t>Fecha de Actualización: 15/12/2022</t>
  </si>
  <si>
    <t>PROCESO</t>
  </si>
  <si>
    <t>SUBPROCESO</t>
  </si>
  <si>
    <t>ACTIVIDAD</t>
  </si>
  <si>
    <t>RUTINARIA (R) / NO RUTINARIA (NR)</t>
  </si>
  <si>
    <t>TAREA</t>
  </si>
  <si>
    <t>PUESTO DE TRABAJO</t>
  </si>
  <si>
    <t>MANTENIMIENTO DE EQUIPOS PESADOS  DE BAJO PERFIL</t>
  </si>
  <si>
    <t>INSPECCION GENERAL</t>
  </si>
  <si>
    <t>INSPECCION DE EQUIPOS DE TRACKLESS EN INTERIOR MINA (TALLER)</t>
  </si>
  <si>
    <t>R</t>
  </si>
  <si>
    <t>COORDINACION DE TRABAJO EN EQUIPO</t>
  </si>
  <si>
    <t>MECANICO,  AYUDANTE MECANICO Y TRAINING</t>
  </si>
  <si>
    <t>Protocolo COVID</t>
  </si>
  <si>
    <t>MECANICO Y AYUDANTE MECANICO</t>
  </si>
  <si>
    <t>INPECCIONAR EL AREA DE TRABAJO</t>
  </si>
  <si>
    <t>BLOQUEO (TACOS, CONOS Y LOCK OUT Y TAG OUT)</t>
  </si>
  <si>
    <t xml:space="preserve">INSPECCION DEL EQUIPO Y/O VERIFICA CONDICION </t>
  </si>
  <si>
    <t>DESBLOQUEO DE EQUIPO</t>
  </si>
  <si>
    <t>EVALUACION DE EQUIPO EN MOTOR ENCENDIDO</t>
  </si>
  <si>
    <t>VERIFICAR QUE EL EQUIPO NO PRESENTE(FUGAS DE ACEITE, PERNOS DAÑADOS, MANGUERAS,ETC)</t>
  </si>
  <si>
    <t>ORDEN Y LIMPIEZA</t>
  </si>
  <si>
    <t>INSPECCION DE EQUIPOS TRACKLESS EN SUPERFICIE (TALLER)</t>
  </si>
  <si>
    <t>POSICIONAMIENTO Y BLOQUEO (TACOS, CONOS Y LOCK OUT Y TAG OUT)</t>
  </si>
  <si>
    <t>EVALUACION DE EQUIPO EN MOTOR APAGADO</t>
  </si>
  <si>
    <t xml:space="preserve">INSTALACION DE BLOQUEOS MECANICOS </t>
  </si>
  <si>
    <t xml:space="preserve">INSPECCION DE EQUIPOS TRACKLES EN LABOR </t>
  </si>
  <si>
    <t xml:space="preserve">DESBLOQUEO DEL EQUIPO </t>
  </si>
  <si>
    <t>ENGRASE GENERAL</t>
  </si>
  <si>
    <t>ENGRASE DE EQUIPO TRACKLESS EN TALLER-MINA</t>
  </si>
  <si>
    <t>BLOQUEO (BLOQUEOS MECANICOS,TACOS, CONOS Y LOCK OUT Y TAG OUT)</t>
  </si>
  <si>
    <t>LIMPIEZA DEL EQUIPO</t>
  </si>
  <si>
    <t xml:space="preserve">ENGRASE DE  EQUIPO </t>
  </si>
  <si>
    <t>DESBLOQUEO DEL EQUIPO</t>
  </si>
  <si>
    <t>ENGRASE DE EQUIPO TRACKLESS EN LABOR</t>
  </si>
  <si>
    <t>INSPECCION DE ZONA DE TRABAJO</t>
  </si>
  <si>
    <t>ENGRASE DE EQUIPO</t>
  </si>
  <si>
    <t>APAGADO DE COMPRESORA</t>
  </si>
  <si>
    <t>ENGRASE DE PLANTA SHOTCRETE</t>
  </si>
  <si>
    <t>BLOQUEO DE PLANTA</t>
  </si>
  <si>
    <t>LIMPIEZA DE PLANTA</t>
  </si>
  <si>
    <t>DESBLOQUEO DEL PLANTA</t>
  </si>
  <si>
    <t>MANTENIMIENTO PROGRAMADO</t>
  </si>
  <si>
    <t>MANTENIMIENTO PREVENTIVO SCOOP</t>
  </si>
  <si>
    <t>MECANICO, AYUDANTE MECANICO Y OPERADOR DE EQUIPO</t>
  </si>
  <si>
    <t>COLOCAR BANDEJA</t>
  </si>
  <si>
    <t>SACAR TAPON DE DRENAJE DE ACEITE</t>
  </si>
  <si>
    <t>DRENAR EL ACEITE USADO</t>
  </si>
  <si>
    <t>EVACUAR EL ACEITE RESIDUAL</t>
  </si>
  <si>
    <t xml:space="preserve">REALIZAR CAMBIO DE FILTROS DE ADMISION, FILTROS DE COMBUSTIBLE, FILTROS DE ACEITE Y EMPAQUES </t>
  </si>
  <si>
    <t>COLOCAR TAPON DE DRENADO DE ACEITE</t>
  </si>
  <si>
    <t>LLENADO DE ACEITE NUEVO</t>
  </si>
  <si>
    <t xml:space="preserve">ENGRASE GENERAL </t>
  </si>
  <si>
    <t>MANTENIMIENTO PREVENTIVO DE SCOOP ELECTRICO</t>
  </si>
  <si>
    <t>ELECTRICISTA, MECANICO, AYUDANTE MECANICO Y OPERADOR DE EQUIPO</t>
  </si>
  <si>
    <t>INSPECCION,AJUSTES Y PULVERISADO DE LOS DISPOSITIVOS ELECTRICOS DEL SISTEMA POWER PACK</t>
  </si>
  <si>
    <t>EVACUAR EL ACEITE RECIDUAL</t>
  </si>
  <si>
    <t xml:space="preserve">REALIZAR CAMBIO DE FILTRO </t>
  </si>
  <si>
    <t>REALIZAR CAMBIO DE ACEITE</t>
  </si>
  <si>
    <t>MANTENIMIENTO PREVENTIVO DUMPER</t>
  </si>
  <si>
    <t>REALIZAR CAMBIO DE FILTROS DE ADMISION, FILTROS DE COMBUSTIBLE, FILTROS DE ACEITE</t>
  </si>
  <si>
    <t>MANTENIMIENTO PREVENTIVO EQUIPO DE PERFORACION (FRONTONERO, SIMBA Y EMPERNADOR)</t>
  </si>
  <si>
    <t>MANTENIMIENTO PREVENTIVO MINICARGADOR Y MANITOU</t>
  </si>
  <si>
    <t>MANTENIMIENTO PREVENTIVO  SCALER</t>
  </si>
  <si>
    <t>MANTENIMIENTO PREVENTIVO RETROEXCAVADORA</t>
  </si>
  <si>
    <t>MANTENIMIENTO PREVENTIVO PLANTA SHOTCRETE</t>
  </si>
  <si>
    <t>INSPECCIONAR LAS HERRAMIENTAS O EQUIPO</t>
  </si>
  <si>
    <t>REALIZAR AJUSTES DE PERNOS EN GENERAL</t>
  </si>
  <si>
    <t>REALIZAR CAMBIO DE ACEITE DE COMPRENSORA, AJUSTES, ETC</t>
  </si>
  <si>
    <t>ENGRASE GENERAL DE CHUMACERAS, POLEAS, ETC</t>
  </si>
  <si>
    <t>CORTE Y PRENSADO DE MANGUERAS HIDRAULICAS</t>
  </si>
  <si>
    <t>BLOQUEO LOCK OUT Y TAG OUT</t>
  </si>
  <si>
    <t>CORTE DE MANGUERAS</t>
  </si>
  <si>
    <t>RETIRAR MANGUERA DE LA MAQUINA</t>
  </si>
  <si>
    <t xml:space="preserve">INSTALAR LOS CONECTORES EN LA MANGUERA </t>
  </si>
  <si>
    <t>PRENSAR MANGUERA</t>
  </si>
  <si>
    <t>DESBLOQUEO LOCK OUT Y TAG OUT</t>
  </si>
  <si>
    <t>MANTENIMIENTO PREVENTIVO DE TABLEROS ELECTRICOS DE EQUIPOS</t>
  </si>
  <si>
    <t xml:space="preserve">LIMPIEZA DEL TABLERO ELECTRICO </t>
  </si>
  <si>
    <t>MANTENIMIENTO PREVENTIVO DE MOTORES ELECTRICOS</t>
  </si>
  <si>
    <t>LIMPIEZA DEL MOTOR ELECTRICO</t>
  </si>
  <si>
    <t>MANTENIMIENTO PREVENTIVO DE MEGADO DE CABLE ELECTRICO</t>
  </si>
  <si>
    <t>ELECTRICISTA Y AYUDANTE ELECTRICO</t>
  </si>
  <si>
    <t>MEDIR RESISTENCIA DEL CABLE ELECTRICO</t>
  </si>
  <si>
    <t>MANTENIMIENTO PREVENTIVO DE BATERIA</t>
  </si>
  <si>
    <t>INSPECCION DE HERRAMIENTAS</t>
  </si>
  <si>
    <t>LIMPIEZA DE LA BATERIA</t>
  </si>
  <si>
    <t xml:space="preserve">MEDICION DE CARGA </t>
  </si>
  <si>
    <t>MANTENIMIENTO PREVENTIVO DE ARRANCADORES</t>
  </si>
  <si>
    <t>LIMPIEZA</t>
  </si>
  <si>
    <t>DESARMADO ARRANCADOR</t>
  </si>
  <si>
    <t>CAMBIO DE REPUESTOS</t>
  </si>
  <si>
    <t>MANTENIMIENTO PREVENTIVO DE ALTERNADORES</t>
  </si>
  <si>
    <t>INSPECCION HERRAMIENTAS</t>
  </si>
  <si>
    <t>DESARMADO  DE  ALTERNADOR</t>
  </si>
  <si>
    <t>ARMADO DE ALTERNADOR</t>
  </si>
  <si>
    <t>SEGUIMIENTO Y MEDICION</t>
  </si>
  <si>
    <t>EVALUACION DE MOTOR DIESEL EN EQUIPOS  TRACKLESS</t>
  </si>
  <si>
    <t>DESARMADO DE MOTOR</t>
  </si>
  <si>
    <t xml:space="preserve">VERIFICAR DESGASTE COMPONENTES </t>
  </si>
  <si>
    <t xml:space="preserve">ARMADO DEL MOTOR </t>
  </si>
  <si>
    <t>PRUEBAS DEL EQUIPO EN MOVIMIENTO</t>
  </si>
  <si>
    <t>EVALUACION DE SISTEMAS HIDRAULICOS DE JUMBOS Y EMPERNADORES</t>
  </si>
  <si>
    <t xml:space="preserve">INSPECCIONAR LAS HERRAMIENTAS </t>
  </si>
  <si>
    <t xml:space="preserve">EVALUAR LAS FALLAS </t>
  </si>
  <si>
    <t xml:space="preserve">EVALUACION DE SISTEMAS HIDRAULICOS DE SCOOP </t>
  </si>
  <si>
    <t>PRUEBAS DE EQUIPO EN MOVIMIENTO</t>
  </si>
  <si>
    <t>EVALUACION DE SISTEMAS HIDRAULICOS DE DUMPER</t>
  </si>
  <si>
    <t>EVALUACION DE SISTEMAS HIDRAULICOS DE MIXKRETE</t>
  </si>
  <si>
    <t>EVALUACION DE SISTEMAS HIDRAULICOS DE ROBOT</t>
  </si>
  <si>
    <t>EVALUACION DE SISTEMAS HIDRAULICOS DE MANITOU</t>
  </si>
  <si>
    <t>CAMBIO Y REPARACIÓN DE NEUMATICOS</t>
  </si>
  <si>
    <t>CAMBIO DE NEUMÁTICO EN TALLER</t>
  </si>
  <si>
    <t>VULCANIZADOR Y AYUDANTE MECANICO</t>
  </si>
  <si>
    <t>INSPECCION DE HERRAMIENTA Y EQUIPO</t>
  </si>
  <si>
    <t>EVALUACION DE NEUMATICO</t>
  </si>
  <si>
    <t xml:space="preserve">POSICIONAMIENTO DE LAS GATAS HIDRAULICAS </t>
  </si>
  <si>
    <t xml:space="preserve">RETIRO DE TUERCAS </t>
  </si>
  <si>
    <t>DESMONTAJE DEL NEUMATICO</t>
  </si>
  <si>
    <t>MONTAJE DEL NEUMATICO</t>
  </si>
  <si>
    <t xml:space="preserve">INSTALACION DE TUERCAS </t>
  </si>
  <si>
    <t xml:space="preserve">RETIRO DE GATAS HIDRAULICAS </t>
  </si>
  <si>
    <t>DESBLOQUE DEL EQUIPO</t>
  </si>
  <si>
    <t>CAMBIO DE NEUMÁTICO EN LABOR</t>
  </si>
  <si>
    <t>INSPECCION DE HERRAMIENTAS Y EQUIPO</t>
  </si>
  <si>
    <t>DESMONTAJE DE NEUMATICO</t>
  </si>
  <si>
    <t>TRASLADO DE NEUMATICO</t>
  </si>
  <si>
    <t>REPARACIÓN DE NEUMATICO  CON ENLLANTADORA</t>
  </si>
  <si>
    <t>ENCENDIDO DE DESLLANTADORA</t>
  </si>
  <si>
    <t xml:space="preserve">UBICACIÓN  DE NEUMATICO </t>
  </si>
  <si>
    <t>DESARMADO DEL NEUMATICO</t>
  </si>
  <si>
    <t>REPARACION DEL NEUMATICO</t>
  </si>
  <si>
    <t xml:space="preserve">ARMADO DE NEUMATICO </t>
  </si>
  <si>
    <t>CAMBIO DE COMPONENTES PESADOS</t>
  </si>
  <si>
    <t>CAMBIO DE CAJA DE TRANSMISON DE JUMBOS Y EMPERNADORES</t>
  </si>
  <si>
    <t>PROTOCOLO COVID</t>
  </si>
  <si>
    <t>BLOQUEO DE EQUIPO (TACOS, CONOS Y LOCK OUT Y TAG OUT)</t>
  </si>
  <si>
    <t xml:space="preserve">INSPECCION DE HERRAMIENTAS </t>
  </si>
  <si>
    <t>DESMONTAJE DE CAJA DE TRANSMISION</t>
  </si>
  <si>
    <t>TRASLADO DE CAJA DE TRANSMISION</t>
  </si>
  <si>
    <t>MONTAJE DE CAJA DE TRANSMISION</t>
  </si>
  <si>
    <t>CAMBIO DE CAJA DE TRANSMISION  DE SCOOP</t>
  </si>
  <si>
    <t>CAMBIO DE CAJA DE TRANSMISION  DE DUMPER</t>
  </si>
  <si>
    <t>CAMBIO DE CAJA DE TRANSMISION  DE ROBOT</t>
  </si>
  <si>
    <t>CAMBIO DE CAJA DE TRANSMISION  DE MANITOU</t>
  </si>
  <si>
    <t>CAMBIO DE CAJA DE TRANSMISION  DE MIXKRET</t>
  </si>
  <si>
    <t>CAMBIO DE MOTOR DIESEL  DE JUMBOS Y EMPERNADORES</t>
  </si>
  <si>
    <t>DEESMONATJE DE MOTOR DIESEL</t>
  </si>
  <si>
    <t>TRASLADO DE MOTOR DIESEL</t>
  </si>
  <si>
    <t>MONTAJE DE MOTOR DIESEL</t>
  </si>
  <si>
    <t>CAMBIO DE MOTOR DIESEL  DE SCOOP</t>
  </si>
  <si>
    <t>DESMONTAJE DE MOTOR DIESEL DE SCOOP</t>
  </si>
  <si>
    <t>TRASLADO DE MOTOR DIESEL DE SCOOP</t>
  </si>
  <si>
    <t>MONTAJE DE MOTOR DIESEL DE SCOOP</t>
  </si>
  <si>
    <t>CAMBIO DE MOTOR DIESEL  DE DUMPER</t>
  </si>
  <si>
    <t>DESMONTAJE DE MOTOR DIESEL DE DUMPER</t>
  </si>
  <si>
    <t>TRASLADO DE MOTOR DIESEL DE DUMPER</t>
  </si>
  <si>
    <t>MONTAJE DE MOTOR DIESEL DE DUMPER</t>
  </si>
  <si>
    <t>CAMBIO DE MOTOR DIESEL  DE ROBOT</t>
  </si>
  <si>
    <t>DESMONTAJE DE MOTOR DIESEL DE ROBOT</t>
  </si>
  <si>
    <t>TRASLADO DE MOTOR DIESEL DE ROBOT</t>
  </si>
  <si>
    <t>MONTAJE DE MOTOR DIESEL DE ROBOT</t>
  </si>
  <si>
    <t>CAMBIO DE MOTOR DIESEL  DE MANITOU</t>
  </si>
  <si>
    <t>DESMONTAJE DE MOTOR DIESEL DE MANITOU</t>
  </si>
  <si>
    <t>TRASLADO DE MOTOR DIESEL DE MANITOU</t>
  </si>
  <si>
    <t>MONTAJE DE MOTOR DIESEL DE MANITOU</t>
  </si>
  <si>
    <t>CAMBIO DE MOTOR DIESEL DE MIXKRET</t>
  </si>
  <si>
    <t>DESMONTAJE DE MOTOR DIESEL DE MIXKRET</t>
  </si>
  <si>
    <t>TRASLADO DE MOTOR DIESEL DE MIXKRET</t>
  </si>
  <si>
    <t>MONTAJE DE MOTOR DIESEL DE MIXKRET</t>
  </si>
  <si>
    <t>CAMBIO DE CILINDROS HIDRAULICOS JUMBOS</t>
  </si>
  <si>
    <t>DESMONTAJE DE CILINDROS HIDRAULICO DE JUMBOS</t>
  </si>
  <si>
    <t>TRASLADO DE CILINDROS HIDRAULICO DE JUMBOS</t>
  </si>
  <si>
    <t>MONTAJE DE CILINDROS HIDRAULICO DE JUMBOS</t>
  </si>
  <si>
    <t xml:space="preserve">CAMBIO DE CILINDROS HIDRAULICOS DE SCOOP </t>
  </si>
  <si>
    <t>DESMONTAJE DE CILINDROS HIDRAULICO DE SCOOP</t>
  </si>
  <si>
    <t>TRASLADO DE CILINDROS HIDRAULICO DE SCOOP</t>
  </si>
  <si>
    <t>MONTAJE DE CILINDROS HIDRAULICO DE SCOOP</t>
  </si>
  <si>
    <t>CAMBIO DE CILINDROS HIDRAULICOS DE DUMPER</t>
  </si>
  <si>
    <t>DESMONTAJE DE CILINDROS HIDRAULICO DE DUMPER</t>
  </si>
  <si>
    <t>TRASLADO DE CILINDROS HIDRAULICO DE DUMPER</t>
  </si>
  <si>
    <t>MONTAJE DE CILINDROS HIDRAULICO DE DUMPER</t>
  </si>
  <si>
    <t>CAMBIO DE CILINDROS HIDRAULICOS DE MIXKRET</t>
  </si>
  <si>
    <t>DESMONTAJE DE CILINDROS HIDRAULICO DE MIXKRET</t>
  </si>
  <si>
    <t>TRASLADO DE CILINDROS HIDRAULICO DE MIXKRET</t>
  </si>
  <si>
    <t>MONTAJE DE CILINDROS HIDRAULICO DE MIXKRET</t>
  </si>
  <si>
    <t>CAMBIO DE CILINDROS HIDRAULICOS DE MANITOU</t>
  </si>
  <si>
    <t>DESMONTAJE DE CILINDROS HIDRAULICO</t>
  </si>
  <si>
    <t>TRASLADO DE CILINDROS HIDRAULICO</t>
  </si>
  <si>
    <t>MONTAJE DE CILINDROS HIDRAULICO</t>
  </si>
  <si>
    <t>CAMBIO DE CILINDROS HIDRAULICOS DE PLANTA SHOTCRETE</t>
  </si>
  <si>
    <t>DESMONTAJE DE CILINDROS NEUMATICO DE PLANTA SHOTCRETE</t>
  </si>
  <si>
    <t>TRASLADO DE CILINDROS NEUMATICO DE PLANTA SHOTCRETE</t>
  </si>
  <si>
    <t>MONTAJE DE CILINDROS NEUMATICO DE PLANTA SHOTCRETE</t>
  </si>
  <si>
    <t>CAMBIO DE RADIADOR EQUIPO PESADO TRACKLESS</t>
  </si>
  <si>
    <t xml:space="preserve">DESMONTAJE DE RADIADOR </t>
  </si>
  <si>
    <t>TRASLADO DE RADIADOR</t>
  </si>
  <si>
    <t>MONTAJE RADIADOR</t>
  </si>
  <si>
    <t xml:space="preserve">CAMBIO DE BRAZO DE JUMBO Y EMPERNADOR </t>
  </si>
  <si>
    <t>DESMONTAJE DE BRAZO DE JUMBO Y EMPERADOR</t>
  </si>
  <si>
    <t>TRASLADO DE BRAZO DE JUMBO Y EMPERADOR</t>
  </si>
  <si>
    <t>MONTAJE DE BRAZO DE JUMBO Y EMPERADOR</t>
  </si>
  <si>
    <t>CAMBIO DE CARRUSEL DE EQUIPO SIMBA</t>
  </si>
  <si>
    <t>DESMONTAJE DE CARRUSEL DE EQUIPO SIMBA</t>
  </si>
  <si>
    <t>TRASLADO DE CARRUSEL DE EQUIPO SIMBA</t>
  </si>
  <si>
    <t>MONTAJE DE CARRUSEL DE EQUIPO SIMBA</t>
  </si>
  <si>
    <t>CAMBIO DE BRAZO DE ROBOT</t>
  </si>
  <si>
    <t>DESMONTAJE DE BRAZO DE ROBOT</t>
  </si>
  <si>
    <t>TRASLADO DE BRAZO DE ROBOT</t>
  </si>
  <si>
    <t>MONTAJE DE BRAZO DE ROBOT</t>
  </si>
  <si>
    <t>CAMBIO DE PERFORADORAS</t>
  </si>
  <si>
    <t>DESMONTAJE DE PERFORADORA</t>
  </si>
  <si>
    <t>TRASLADO DE PERFORADORA</t>
  </si>
  <si>
    <t>MONTAJE DE PERFPORADORA</t>
  </si>
  <si>
    <t>CAMBIO DE TOLVA</t>
  </si>
  <si>
    <t>DESMONTAJE DE TOLVA</t>
  </si>
  <si>
    <t>TRASLADO DE TOLVA</t>
  </si>
  <si>
    <t>MONTAJE DE TOLVA</t>
  </si>
  <si>
    <t>CAMBIO DE MANDOS FINALES DE EQUIPOS PESADOS TRACKLESS</t>
  </si>
  <si>
    <t>DESMONTAJE DE MANDOS FINALES</t>
  </si>
  <si>
    <t>TRASLADO DE MANDOS FINALES</t>
  </si>
  <si>
    <t>MONTAJE DE MANDOS FIALES</t>
  </si>
  <si>
    <t>CAMBIO DE DIFERENCIALES DE EQUIPOS PESADOS TRACKLESS</t>
  </si>
  <si>
    <t>DESMONTAJE DE DIFERENCIALES</t>
  </si>
  <si>
    <t>TRASLADO DE DIFERENCIALES</t>
  </si>
  <si>
    <t>MONTAJE DE DIFERENCIALES</t>
  </si>
  <si>
    <t>CAMBIO DE CUCHARA SCOOP</t>
  </si>
  <si>
    <t>DESMONTAJE DE CUCHARA</t>
  </si>
  <si>
    <t>TRASLADO DEL CUCHARA</t>
  </si>
  <si>
    <t>MONTAJE DEL CUCHARA</t>
  </si>
  <si>
    <t>CAMBIO DE COMPONENTES LIVIANOS</t>
  </si>
  <si>
    <t xml:space="preserve">CAMBIO DE TURBO EN MOTORES </t>
  </si>
  <si>
    <t>DESMONTAJE DEL TURBO</t>
  </si>
  <si>
    <t>MONTAJE DEL TURBO</t>
  </si>
  <si>
    <t>CAMBIO  DE INYECTORES  DE MOTORES</t>
  </si>
  <si>
    <t>DESMONTAJE DE INYECTORES</t>
  </si>
  <si>
    <t>MONTAJE DE INYECTORES</t>
  </si>
  <si>
    <t>CAMBIO DE CABLE DE AVANCE Y RETORNO EN JUMBOS</t>
  </si>
  <si>
    <t>DESMONTAJE DE CABLE DE AVANCE Y RETORNO</t>
  </si>
  <si>
    <t>MONTAJE DE CABLE DE AVANCE Y RETORNO</t>
  </si>
  <si>
    <t>CAMBIO DE POSTIZOS  DE JUMBOS</t>
  </si>
  <si>
    <t>DESMONTAJE DE POSTIZOS</t>
  </si>
  <si>
    <t>MONTAJE DE POSTIZO</t>
  </si>
  <si>
    <t>CAMBIO DE BOMBA HIDRAULICA  DE EQUIPOS LHD</t>
  </si>
  <si>
    <t>DESMONTAJE BOMBA HIDRAULICA</t>
  </si>
  <si>
    <t>MONTAJE DE BOMBA HIDRAULICA</t>
  </si>
  <si>
    <t>CAMBIO DE BOMBA HIDRAULICA  DE EQUIPOS DE PERFORACION</t>
  </si>
  <si>
    <t>DESMONTAJE DE BOMBA HIDRAULICA</t>
  </si>
  <si>
    <t>CAMBIO DE MANGUERAS HIDRAULICAS DE EQUIPOS LHD</t>
  </si>
  <si>
    <t>DESMONTAJE DE MANGUERA HIDRAULICA</t>
  </si>
  <si>
    <t>MONTAJE DE MAGUERA HIDRAULICA</t>
  </si>
  <si>
    <t>CAMBIO DE MANGUERAS HIDRAULICAS DE EQUIPOS DE PERFORACION</t>
  </si>
  <si>
    <t>MONTAJE DE MANGUERA HIDRAULICA</t>
  </si>
  <si>
    <t>MANTENIMIENTO CORRECTIVO DE SISTEMAS ELECTRICOS</t>
  </si>
  <si>
    <t xml:space="preserve">ATENCION DEL CIRCUITO ELECTRICO DE CONTROL Y FUERZA </t>
  </si>
  <si>
    <t xml:space="preserve">BLOQUEO DE SWITCH MASTER </t>
  </si>
  <si>
    <t>INTERVENCION Y EVALUACION  DEL EQUIPO</t>
  </si>
  <si>
    <t>CORRECTIVOS EN EL EQUIPO</t>
  </si>
  <si>
    <t>DESBLOQUEO DEL  EQUIPO</t>
  </si>
  <si>
    <t>ENCARRETADO DE CABLE DE ALIMENTACION 440 V</t>
  </si>
  <si>
    <t>REPARACION DE COMPONENTES</t>
  </si>
  <si>
    <t>REPARACION DE EJE DIFERENCIAL EQUIPOS TRACKLESS</t>
  </si>
  <si>
    <t xml:space="preserve">DESMONTAJE DE DIFERENCIAL </t>
  </si>
  <si>
    <t>DESARMADO DEL DIFERENCIAL</t>
  </si>
  <si>
    <t>REPARACION DEL DIFERENCIAL</t>
  </si>
  <si>
    <t>MONTAJE DE DIFERENCIAL</t>
  </si>
  <si>
    <t>REPARACION DE CILINDROS HIDRAULICOS</t>
  </si>
  <si>
    <t>DESMONTAJE DE CILINDROS HIDRAULICOS</t>
  </si>
  <si>
    <t>DESARMADO DE CILINDROS HIDRAULICOS</t>
  </si>
  <si>
    <t>MONTAJE DE CILINDROS HIDRAULICOS</t>
  </si>
  <si>
    <t>REPARACION DE CAJA DE TRASMISION</t>
  </si>
  <si>
    <t>DESARMADO DE CAJA DE TRASMISION</t>
  </si>
  <si>
    <t>REPARACION DE PERFORADORAS</t>
  </si>
  <si>
    <t>DESMONTAJE DE PERFORADORAS</t>
  </si>
  <si>
    <t>DESARMADO DE PERFORADORAS</t>
  </si>
  <si>
    <t>MONTAJE DE PERFORADORAS</t>
  </si>
  <si>
    <t>TRASLADO DE EQUIPO</t>
  </si>
  <si>
    <t>TRASLADO DE COMPONENTES PESADOS</t>
  </si>
  <si>
    <t>BLOQUEO EL AREA DE TRABAJO</t>
  </si>
  <si>
    <t>INSPECCIONAR EL COMPONENTES PESADO</t>
  </si>
  <si>
    <t>CARGA DE COMPONENTE PESADO</t>
  </si>
  <si>
    <t>DESBLOQUEAR EL EQUIPO</t>
  </si>
  <si>
    <t>TRASLADO  COMPONENTE  PESADO</t>
  </si>
  <si>
    <t>DESCARGAR EL COMPONENTE</t>
  </si>
  <si>
    <t>REMOLQUE DE EQUIPOS A INTERIOR MINA</t>
  </si>
  <si>
    <t>Coordinacion de trabajo en equipo</t>
  </si>
  <si>
    <t>EVALUAR EL AREA</t>
  </si>
  <si>
    <t>BLOQUEAR EL AREA DE TRABAJO</t>
  </si>
  <si>
    <t>VERIFICAR EL ESTADO DE EQUIPO QUE REALIZA EL REMOLQUE.</t>
  </si>
  <si>
    <t>LIBERAR PAQUETE DE FRENO</t>
  </si>
  <si>
    <t>AJUSTE DE CADENA O ESLINGA  AL EQUIPO</t>
  </si>
  <si>
    <t>DESBLOAQUEAR EL AREA DE TRABAJO PARA EL TRASLADO</t>
  </si>
  <si>
    <t>TRASLADO DEL EQUIPO CON OTRO EQUIPO</t>
  </si>
  <si>
    <t>ESCOLTAR EL EQUIPO</t>
  </si>
  <si>
    <t xml:space="preserve">RETIRAR LAS ESLINGAS O CADENA </t>
  </si>
  <si>
    <t>BLOQUEAR EL EQUIPO</t>
  </si>
  <si>
    <t>REMOLQUE DE EQUIPOS EN SUPERFICIE</t>
  </si>
  <si>
    <t>VERIFICAR EL ESTADO DE EQUIPO</t>
  </si>
  <si>
    <t>DESBLOQUEAR EL AREA DE TRABAJO PARA EL TRASLADO</t>
  </si>
  <si>
    <t xml:space="preserve">RETIRAR LOS LAS ESLINGAS O CADENA </t>
  </si>
  <si>
    <t>TRASLADO DE SCOOP POR INCLINADO</t>
  </si>
  <si>
    <t>DESARTICULACION DEL EQUIPO</t>
  </si>
  <si>
    <t>INSTALACION DE TECLES EN LOS PUNTOS DE APOYO</t>
  </si>
  <si>
    <t xml:space="preserve">CARGADO DE EQUIPO POR A LA PLATAFORMA </t>
  </si>
  <si>
    <t>ASEGURAR EL EQUIPO EN LA PLATAFORMA</t>
  </si>
  <si>
    <t xml:space="preserve">IZAJE DEL EQUIPO POR INCLINADO </t>
  </si>
  <si>
    <t>TRASLADO DEL EQUIPO A UNA ZONA SEGURA</t>
  </si>
  <si>
    <t>DESMONTAJE DEL EQUIPO DE LA PLATAFORMA</t>
  </si>
  <si>
    <t>ARMADO DEL EQUIPO</t>
  </si>
  <si>
    <t>TRASLADO DE CAMION DUMPER POR GALERIA</t>
  </si>
  <si>
    <t>IZAJE DEL EQUIPO POR GALERIA</t>
  </si>
  <si>
    <t>TRASLADO DE SCOOP POR GALERIA</t>
  </si>
  <si>
    <t>2 MECANICO, 2 AYUDANTES MECANICOS, SUPERVISOR Y OPERADOR DE EQUIPO</t>
  </si>
  <si>
    <t>TRASLADO DE JUMBO POR INCLINADO</t>
  </si>
  <si>
    <t>2 MECANICO, 2 AYUDANTES MECANICOS, SUPERVISOR Y OPERADOR DE EQUIPO Y TRAINING</t>
  </si>
  <si>
    <t>TRASLADO DE JUMBO POR GALERIA</t>
  </si>
  <si>
    <t>GESTIÓN ADMINISTRATIVA</t>
  </si>
  <si>
    <t>REUNION  Y COORDINACIÓN</t>
  </si>
  <si>
    <t>ASISTENTE DE JEFE AREA -TRAINING</t>
  </si>
  <si>
    <t xml:space="preserve">ASISTENTE DE JEFE AREA </t>
  </si>
  <si>
    <t>CONVOCAR CON ANTELACION SUFICIENTE A LOS ASISTENTES.</t>
  </si>
  <si>
    <t>DEDICAR LOS PRIMEROS MINUTOS PARA ACLARAR LOS PUNTOS FUNDAMENTALES.</t>
  </si>
  <si>
    <t>SEGUIR EL DESARROLLO PREVISTO EN EL PLAN.</t>
  </si>
  <si>
    <t>DEJAR UN TIEMPO AL FINAL PARA QUE LOS PARTICIPANTES EXPONGAN DUDAS</t>
  </si>
  <si>
    <t>SINTETIZAR LAS CONCLUSIONES ESENCIALES.</t>
  </si>
  <si>
    <t>AGRADECER LA PARTICIPACION DE LOS ASISTENTES.</t>
  </si>
  <si>
    <t xml:space="preserve">RECECPCION E INGRESO DE EQUIPO PESADO </t>
  </si>
  <si>
    <t xml:space="preserve">COORDINACION CON LOGISTICA </t>
  </si>
  <si>
    <t xml:space="preserve">JEFE DE AREA </t>
  </si>
  <si>
    <t xml:space="preserve">RECPCION  E INSPECCION DEL EQUIPO </t>
  </si>
  <si>
    <t xml:space="preserve">SUPERVISOR Y TECNICO </t>
  </si>
  <si>
    <t xml:space="preserve">CODIFICACION Y  REGISTRO EN EL SAP </t>
  </si>
  <si>
    <t xml:space="preserve">PLANEAMIENTO </t>
  </si>
  <si>
    <t xml:space="preserve">INFORME DE RECECPCION </t>
  </si>
  <si>
    <t>ELABORACIÓN DE INFORMES Y REPORTES</t>
  </si>
  <si>
    <t>COMPARAR LOS PARÁMETROS TÉCNICOS CON EL MANUAL PARA TOMA DE DECISIONES</t>
  </si>
  <si>
    <t>REVISAR EL CUADRO DE REPORTE Y BLACKLOG</t>
  </si>
  <si>
    <t>REALIZAR EL INFORME</t>
  </si>
  <si>
    <t>PRESENTAR AL JEFE ENCARGADO</t>
  </si>
  <si>
    <t>GESTIÓN OPERATIVA</t>
  </si>
  <si>
    <t>TRASLADOS DE MATERIALES DE ALMACEN GENERAL - BODEGA TRACKLESS SUPERFICIE</t>
  </si>
  <si>
    <t>INSPECCION DE AREA DONDE SE UBICA EL MATERIAL</t>
  </si>
  <si>
    <t>BODEGERO Y CONDUCTOR DE CAMIONETA, CANTER O MONTACARGA</t>
  </si>
  <si>
    <t>INSPECCION DE TIPO DE MATERIAL A TRASLADAR</t>
  </si>
  <si>
    <t>CARGAR EL MATERIAL</t>
  </si>
  <si>
    <t>TRASLADO  MATERIAL</t>
  </si>
  <si>
    <t>DESCARGAR EL MATERIAL</t>
  </si>
  <si>
    <t>TRASLADOS DE MATERIALES DE BODEGA TRACKLESS SUPERFICIE - BODEGA TRACKLES NV10</t>
  </si>
  <si>
    <t>BODEGERO Y CONDUCTOR DE CAMIONETA, CANTER O MONTACARGA Y TRAINING</t>
  </si>
  <si>
    <t>APROBADO POR:</t>
  </si>
  <si>
    <t>JEYSON MEJIA CERVANTES</t>
  </si>
  <si>
    <t>MILTHON RIVERA CARREÑO</t>
  </si>
  <si>
    <t>Fecha: 08/04/2023</t>
  </si>
  <si>
    <t>Column1</t>
  </si>
  <si>
    <t>SA</t>
  </si>
  <si>
    <t>SE</t>
  </si>
  <si>
    <t>MA</t>
  </si>
  <si>
    <t>ASPECTO</t>
  </si>
  <si>
    <t>Columna1</t>
  </si>
  <si>
    <t>DETALLE</t>
  </si>
  <si>
    <t>IMPACTO</t>
  </si>
  <si>
    <t>CONSECUENCIAS</t>
  </si>
  <si>
    <t>DERRAME DE LUBRICANTE</t>
  </si>
  <si>
    <t>Aceites, grasas, otros</t>
  </si>
  <si>
    <t>Contaminación del agua</t>
  </si>
  <si>
    <t>Afectación a la calidad ambiental del recuso agua.
Posible impacto a la vida y salud humanas.
Afectación a microfauna acuática.
Potencial incumplimiento de Estándares de Calidad Ambiental (ECA) para agua.</t>
  </si>
  <si>
    <t>DERRAME DE COMBUSTIBLE</t>
  </si>
  <si>
    <t>Gasolina, petroleo, Diesel, otros</t>
  </si>
  <si>
    <t>DERRAME DE CONCENTRADO</t>
  </si>
  <si>
    <t>Plata, Cobre, Zinc.</t>
  </si>
  <si>
    <t>DERRAME DE AGUAS RESIDUALES DOMÉSTICAS</t>
  </si>
  <si>
    <t>Efluente de cocina, efluente de campamentos y oficinas</t>
  </si>
  <si>
    <t>Contaminación del suelo</t>
  </si>
  <si>
    <t>Afectación a la calidad ambiental del recurso suelo.
Posible impacto a la vida y salud humanas.
Afectación a microfauna terrestre.
Potencial incumplimiento de Estándares de Calidad Ambiental (ECA) para suelo.</t>
  </si>
  <si>
    <t>DERRAME DE AGUAS RESIDUALES INDUSTRIALES</t>
  </si>
  <si>
    <t>Efluentes de talleres, efluentes del proceso metalúrgico, efluentes de operación minera</t>
  </si>
  <si>
    <t>DERRAME DE SUSTANCIAS QUÍMICAS</t>
  </si>
  <si>
    <t>Floculantes, coagulantes, reactivos de flotación, otros</t>
  </si>
  <si>
    <t>GENERACIÓN DE SOLUCIONES QUÍMICAS</t>
  </si>
  <si>
    <t>Lechada de cal, Solución de cloro, otros</t>
  </si>
  <si>
    <t>Contaminación del agua y suelo</t>
  </si>
  <si>
    <t>Afectación a la calidad ambiental del recuso agua.
Afectación a la calidad ambiental del recurso suelo.
Posible impacto a la vida y salud humanas.
Afectación a microfauna acuática y terrestre.
Potencial incumplimiento de Estándares de Calidad Ambiental (ECA) para agua y para suelo.</t>
  </si>
  <si>
    <t>GENERACIÓN DE SOLUCIONES CON SEDIMENTOS</t>
  </si>
  <si>
    <t>Agua de contacto, efluente de perforación, otros</t>
  </si>
  <si>
    <t>DERRAME DE PULPA</t>
  </si>
  <si>
    <t>DERRAME DE AGUA DE PROCESO</t>
  </si>
  <si>
    <t>Agua recirculada o fresca que ingresa al proceso</t>
  </si>
  <si>
    <t>CONSUMO DE LUBRICANTES</t>
  </si>
  <si>
    <t>Agotamiento de recursos naturales</t>
  </si>
  <si>
    <t>Afectación de ecosistemas.
Afectación de generaciones futuras.
Disminución de disponibilidad de recursos naturales.
Afectación a fauna o flora.</t>
  </si>
  <si>
    <t>CONSUMO DE COMBUSTIBLES</t>
  </si>
  <si>
    <t>CONSUMO DE PAPEL</t>
  </si>
  <si>
    <t>Papel bond</t>
  </si>
  <si>
    <t>CONSUMO DE ENERGÍA ELÉCTRICA</t>
  </si>
  <si>
    <t>CONSUMO DE AGUA</t>
  </si>
  <si>
    <t>Potable, fresca sin tratar</t>
  </si>
  <si>
    <t>EMISIÓN DE GASES</t>
  </si>
  <si>
    <t>De combustión, de soldadura, del proceso metalúrgico, refrigerantes, otros</t>
  </si>
  <si>
    <t>Contaminación del aire</t>
  </si>
  <si>
    <t>Potencial incumplimiento de Estándares de Calidad Ambiental (ECA) para aire.
Potencial afectación a la vida y salud humana.
Generación de efecto invernadero.
Daño a la capa de Ozono.</t>
  </si>
  <si>
    <t>EMISIÓN DE MATERIAL PARTICULADO</t>
  </si>
  <si>
    <t>De combustión, de soldadura, del proceso metalúrgico, de erosión del suelo, otros</t>
  </si>
  <si>
    <t>GENERACIÓN DE RESIDUOS SÓLIDOS NO PELIGROSOS</t>
  </si>
  <si>
    <t>Restos de comida, restos de madera, residuos generales, papel, cartón, vidrio, plástico, latas</t>
  </si>
  <si>
    <t>Contaminación visual
Contaminación del suelo y aire</t>
  </si>
  <si>
    <t>Generación de vectores.
Alteración de la calidad paisajística.
Generación de lixiviados.
Generaciones de emisiones
Afectación a la calidad ambiental del recurso suelo.</t>
  </si>
  <si>
    <t>GENERACIÓN DE RESIDUOS SÓLIDOS PELIGROSOS</t>
  </si>
  <si>
    <t>Lubricantes y combustibles, materiales contaminados, contenedores de sustancias químicas, contenedores de aceites o lubricantes, chatarras, cartones de explosivos, desmonte, RAEEs, otros</t>
  </si>
  <si>
    <t>Alteración de la calidad paisajística.
Generación de lixiviados.
Generaciones de emisiones.
Afectación a la calidad ambiental del recurso suelo.
Potencial afectación a la calidad ambiental del recurso agua.</t>
  </si>
  <si>
    <t>GENERACIÓN DE RUIDO</t>
  </si>
  <si>
    <t>Por exploción, por equipos estacionarios, por equipos móviles, otros</t>
  </si>
  <si>
    <t>Contaminación sonora</t>
  </si>
  <si>
    <t>Afectación a la fauna terrestre.
Potencial afectación a la calidad ambiental del recurso agua.</t>
  </si>
  <si>
    <t>PELIGRO</t>
  </si>
  <si>
    <t>PERDIDA DE EQUILIBRIO</t>
  </si>
  <si>
    <t>TRABAJOS EN ALTURA</t>
  </si>
  <si>
    <t>INESTABILIDAD DE ESTRUCTURA</t>
  </si>
  <si>
    <t>INESTABILIDAD DEL MACIZO ROCOSO</t>
  </si>
  <si>
    <t>INESTABILIDAD DE SUELOS</t>
  </si>
  <si>
    <t xml:space="preserve">PÉRDIDA DE CONTROL DE VEHICULOS Y EQUIPOS </t>
  </si>
  <si>
    <t>CONTACTO CON PARTES MOVILES DE MAQUINAS Y HERRAMIENTAS</t>
  </si>
  <si>
    <t xml:space="preserve">PERDIDA DE CONTENSIÓN DE SUSTANCIAS QUIMICAS </t>
  </si>
  <si>
    <t>LIBERACIÓN INTEMPESTIVA DE ENERGIA POR EXPLOSIVOS</t>
  </si>
  <si>
    <t>CONTACTO CON ENERGIA ELECTRICA</t>
  </si>
  <si>
    <t>EXPOSICIÓN A TEMPERATURAS EXTREMAS</t>
  </si>
  <si>
    <t>EXPOSICION A RADIACION NO IONZANTE</t>
  </si>
  <si>
    <t>EXPOSICION A RADIACION IONZANTE</t>
  </si>
  <si>
    <t>EXPOSICION A RUIDO</t>
  </si>
  <si>
    <t>EXPOSICION A VIBRACION</t>
  </si>
  <si>
    <t xml:space="preserve">CONTACTO CON AGENTES INFECCIOSOS </t>
  </si>
  <si>
    <t xml:space="preserve">CONTACTO CON RESIDUOS SOLIDOS </t>
  </si>
  <si>
    <t xml:space="preserve">CONTACTO CON FLUIDOS CORPORALES </t>
  </si>
  <si>
    <t>MANIPULACIÓN DE CARGAS</t>
  </si>
  <si>
    <t xml:space="preserve">MOVIMIENTOS REPETITIVOS </t>
  </si>
  <si>
    <t xml:space="preserve">POSTURA </t>
  </si>
  <si>
    <t xml:space="preserve">ACOSO LABORAL </t>
  </si>
  <si>
    <t>ACOSO SEXUAL</t>
  </si>
  <si>
    <t>INUNDACIÓN</t>
  </si>
  <si>
    <t xml:space="preserve">FLUIDO EN DETRITOS </t>
  </si>
  <si>
    <t>SISMO</t>
  </si>
  <si>
    <t>TORMENTAS ELECTRICAS</t>
  </si>
  <si>
    <t>Otros</t>
  </si>
  <si>
    <t>Piso en mal estado/ irregular</t>
  </si>
  <si>
    <t>Uso de escaleras portátiles en mal estado</t>
  </si>
  <si>
    <t>Techos/muros inestables</t>
  </si>
  <si>
    <t>Roca suelta</t>
  </si>
  <si>
    <t xml:space="preserve">Altura de talud </t>
  </si>
  <si>
    <t>Velocidad excesiva en la conducción de equipos/vehiculos</t>
  </si>
  <si>
    <t>Exposición de partes del cuerpo a elementos moviles</t>
  </si>
  <si>
    <t xml:space="preserve">Fuga de sustancias asfixiantes (gases y vapores) en el ambiente </t>
  </si>
  <si>
    <t>Iniciación de accesorios de voladura por fuego</t>
  </si>
  <si>
    <t>Reacciones quimicas que producen energia continua</t>
  </si>
  <si>
    <t xml:space="preserve">Manipulación de fluidos o sustancias a altas temperaturas </t>
  </si>
  <si>
    <t>Trabajos a la intemperie</t>
  </si>
  <si>
    <t>Exposición a Fuentes Radioactivas / ionizantes</t>
  </si>
  <si>
    <t>Cercania a maquinas y/o herramientas con fuentes de ruido por encima de 85 db</t>
  </si>
  <si>
    <t>Exposición a vibración por operación de equipos y herramientas</t>
  </si>
  <si>
    <t xml:space="preserve">Contacto con Virus </t>
  </si>
  <si>
    <t xml:space="preserve">Manipulación de residuos solidos </t>
  </si>
  <si>
    <t xml:space="preserve">Manipulacion de fluidos corporales </t>
  </si>
  <si>
    <t>Traslados de objetos pesados mayor a 25KG por persona varon no entrenada</t>
  </si>
  <si>
    <t>Conducción de vehiculos y/o equipos prolongado</t>
  </si>
  <si>
    <t xml:space="preserve">Trabajos sentado por horas prolongadas </t>
  </si>
  <si>
    <t>Agresión verbal</t>
  </si>
  <si>
    <t>Llamadas telefonicas extralaborales con contenido sexual</t>
  </si>
  <si>
    <t xml:space="preserve">Llluvias torrenciales prolongadas </t>
  </si>
  <si>
    <t xml:space="preserve">Caida de huaycos en instalaciones </t>
  </si>
  <si>
    <t>Movimiento telurico mayor a 4.5 grados de magnitud (Richter)</t>
  </si>
  <si>
    <t xml:space="preserve">Trabajos en la interperie </t>
  </si>
  <si>
    <t>Objetos y materiales en el suelo</t>
  </si>
  <si>
    <t>Uso de escaleras portátiles no aseguradas</t>
  </si>
  <si>
    <t xml:space="preserve">Calidad de los materiales </t>
  </si>
  <si>
    <t>Calidad de roca mala</t>
  </si>
  <si>
    <t xml:space="preserve">Calidad del suelo </t>
  </si>
  <si>
    <t xml:space="preserve">Vias con espacios reducidos </t>
  </si>
  <si>
    <t>Mala ubicación de equipos o maquinarias.</t>
  </si>
  <si>
    <t>Mala manipulación de sustancias quimicas</t>
  </si>
  <si>
    <t>Iniciación de accesorios de voladura por golpe</t>
  </si>
  <si>
    <t xml:space="preserve">Cables electricos expuestos </t>
  </si>
  <si>
    <t>Manipulación de fluidos o sustancias a bajas temperaturas</t>
  </si>
  <si>
    <t>Trabajos con fuentes de generación de radiación UV</t>
  </si>
  <si>
    <t>Exposición a ruidos por fuga de aire comprimido</t>
  </si>
  <si>
    <t>Exposición a vibración por traslado en vehiculos.</t>
  </si>
  <si>
    <t xml:space="preserve">Contacto con hongos </t>
  </si>
  <si>
    <t xml:space="preserve">Clasificacion de los residuos solidos </t>
  </si>
  <si>
    <t xml:space="preserve">Traslado de fluidos corporales </t>
  </si>
  <si>
    <t>Traslados de objetos pesados mayor a 15KG por persona mujer no entrenada</t>
  </si>
  <si>
    <t>Trabajos de digitación prolongada</t>
  </si>
  <si>
    <t>Trabajos en mobiliario no ergonomico</t>
  </si>
  <si>
    <t>Sobrecarga de trabajo</t>
  </si>
  <si>
    <t>Mensajes de texto extralaborales con contenido sexual.</t>
  </si>
  <si>
    <t>Sobrecarga de fuentes de agua</t>
  </si>
  <si>
    <t xml:space="preserve">Trabajos con equipos conductores </t>
  </si>
  <si>
    <t>INESTABILIDAD DE IZAJE DE CARGAS</t>
  </si>
  <si>
    <t xml:space="preserve">Liquidos en el suelo </t>
  </si>
  <si>
    <t>Uso de escaleras fijas en mal estado</t>
  </si>
  <si>
    <t>Paredes con rajaduras</t>
  </si>
  <si>
    <t>Presencia de estructuras geologicas</t>
  </si>
  <si>
    <t xml:space="preserve">Saturación de agua </t>
  </si>
  <si>
    <t>Mal estado de las vias</t>
  </si>
  <si>
    <t>Herramientas y maquinas en mal estado</t>
  </si>
  <si>
    <t>Fuga de sustancias corrosivas</t>
  </si>
  <si>
    <t>Iniciación de accesorios de voladura por electricidad estatica</t>
  </si>
  <si>
    <t>Manipulación de lineas y/equipos electricos</t>
  </si>
  <si>
    <t>Altas temperaturas del ambiente</t>
  </si>
  <si>
    <t>Exposición a ruidos producidos por explosiones</t>
  </si>
  <si>
    <t>Exposición a vibración por contacto indirecto con equipos vibratorios.</t>
  </si>
  <si>
    <t xml:space="preserve">Contacto con parasitos </t>
  </si>
  <si>
    <t xml:space="preserve">Traslado de residuos solidos </t>
  </si>
  <si>
    <t xml:space="preserve">Disposición de fluidos corporales </t>
  </si>
  <si>
    <t>Traslados de objetos pesados mayor a 40KG en persona varon entrenada</t>
  </si>
  <si>
    <t>Manipulación de herramientas manuales.</t>
  </si>
  <si>
    <t>Trabajos en espacios reducidos</t>
  </si>
  <si>
    <t>Amenazas</t>
  </si>
  <si>
    <t>Piropos sexistas</t>
  </si>
  <si>
    <t xml:space="preserve">Aumento de caudal de aguas subterránea </t>
  </si>
  <si>
    <t>Equipos energizados por descarga de rayo</t>
  </si>
  <si>
    <t>Superficie resbalosa</t>
  </si>
  <si>
    <t>Uso de escaleras fijas no aseguradas</t>
  </si>
  <si>
    <t>Postes inclinados</t>
  </si>
  <si>
    <t xml:space="preserve">Filtración de aguas </t>
  </si>
  <si>
    <t xml:space="preserve">Mala calidad del material del suelo </t>
  </si>
  <si>
    <t>Velocidad fuera de los limites</t>
  </si>
  <si>
    <t>Diseño inadecuado de maquinarias y herramientas.</t>
  </si>
  <si>
    <t>Reacciones quimicas</t>
  </si>
  <si>
    <t>Iniciación de accesorios de voladura por simpatia</t>
  </si>
  <si>
    <t>Manipulación de instalaciones eléctricas energizadas.</t>
  </si>
  <si>
    <t>Bajas temperaturas del ambiente</t>
  </si>
  <si>
    <t xml:space="preserve">Contacto con bacterias </t>
  </si>
  <si>
    <t>Disposicion de residuos solidos</t>
  </si>
  <si>
    <t>Traslados de objetos pesados mayor a 24KG en persona mujer entrenada</t>
  </si>
  <si>
    <t>Actividades manuales prolongadas.</t>
  </si>
  <si>
    <t>Levantar cargas con espalda encorvada</t>
  </si>
  <si>
    <t>Asignar actividades fuera de la función sin orden</t>
  </si>
  <si>
    <t>Gestos sexuales</t>
  </si>
  <si>
    <t>Superficies de trabajo en mal estado</t>
  </si>
  <si>
    <t>Uso de andamios y plataforma no nivelados</t>
  </si>
  <si>
    <t>Postes flexionados</t>
  </si>
  <si>
    <t xml:space="preserve">Espacios abiertos </t>
  </si>
  <si>
    <t>Excavaciones sin diseño</t>
  </si>
  <si>
    <t xml:space="preserve">Vias con visibilidad reducida </t>
  </si>
  <si>
    <t>Explosion de contenedores de sustancias</t>
  </si>
  <si>
    <t>Iniciación de explosivos por explosión de accesorio de voladura</t>
  </si>
  <si>
    <t>Manipulación de tableros electricos energizados</t>
  </si>
  <si>
    <t>Manipulacion de objetos calientes</t>
  </si>
  <si>
    <t>Objeto que no tiene punto de sujecion</t>
  </si>
  <si>
    <t>Trabajos con posturas inadecuadas o forzadas</t>
  </si>
  <si>
    <t>Trato discriminatorio</t>
  </si>
  <si>
    <t>Tocamientos indebidos</t>
  </si>
  <si>
    <t xml:space="preserve">Pisos mojados </t>
  </si>
  <si>
    <t xml:space="preserve">Escalamiento a estructuras, equipos sin equipo anti caida </t>
  </si>
  <si>
    <t>Postes pandeados</t>
  </si>
  <si>
    <t xml:space="preserve">Direccion de las estructuras </t>
  </si>
  <si>
    <t>Pila de material inestable</t>
  </si>
  <si>
    <t>Fatiga/cansacio de operador/conductor</t>
  </si>
  <si>
    <t>Fuga de líquidos inflamables</t>
  </si>
  <si>
    <t>Corto circuito</t>
  </si>
  <si>
    <t>Levantamiento y transporte inadecuado de carga.</t>
  </si>
  <si>
    <t xml:space="preserve">Trabajos de pie por horas prolongadas </t>
  </si>
  <si>
    <t>Ignorar o exluir de las actividades propias de la función</t>
  </si>
  <si>
    <t>Chantaje sexual</t>
  </si>
  <si>
    <t>Ambientes reducidos</t>
  </si>
  <si>
    <t xml:space="preserve">Uso de andamios y plataformas no asegurados </t>
  </si>
  <si>
    <t xml:space="preserve">Vigas Fatigadas </t>
  </si>
  <si>
    <t>Relleno de las estructuras de mala calidad</t>
  </si>
  <si>
    <t>Materiales y/o objetos obstaculizando las vías</t>
  </si>
  <si>
    <t>Rotura de contenedor de sustancias inflamables</t>
  </si>
  <si>
    <t>Descargas atmosfericas</t>
  </si>
  <si>
    <t>Postura inadecuado durante el traslado de carga</t>
  </si>
  <si>
    <t>Espacios reducidos de trabajo</t>
  </si>
  <si>
    <t>Ambiente sin iluminación/deficiente</t>
  </si>
  <si>
    <t>Uso de andamios y plataforma en mal estado</t>
  </si>
  <si>
    <t>Vigas flexionadas</t>
  </si>
  <si>
    <t>Acumulación de esfuerzos</t>
  </si>
  <si>
    <t>Fallas Mecánicas de los  vehículos y equipos</t>
  </si>
  <si>
    <t>Inducción electromagnetica</t>
  </si>
  <si>
    <t xml:space="preserve">PERDIDA DE CONTENSIÓN / CONTACTO DE SUSTANCIAS QUIMICAS </t>
  </si>
  <si>
    <t>Calzado no ajustado a la talla/pasadores sueltos</t>
  </si>
  <si>
    <t>Trabajos en muro o talud inestables</t>
  </si>
  <si>
    <t>Columnas fatigadas</t>
  </si>
  <si>
    <t>Condiciones climáticas adveras (neblina, nieve, lluvia)</t>
  </si>
  <si>
    <t>Manipulación de elementos cargados electrostaticamente</t>
  </si>
  <si>
    <t xml:space="preserve">Calzado deteriorado </t>
  </si>
  <si>
    <t xml:space="preserve">Trabajos con sintema anti caida en malas condicones </t>
  </si>
  <si>
    <t>Columnas flexionadas</t>
  </si>
  <si>
    <t>CONTACTO_CON ENERGIA_ELECTRICA</t>
  </si>
  <si>
    <t>Trabajos sin sistema anti caida</t>
  </si>
  <si>
    <t xml:space="preserve">Columnas corroidas </t>
  </si>
  <si>
    <t>Izaje de personal en elevadores y/o canastilla sin sistema anti caida</t>
  </si>
  <si>
    <t>Manipulación de objetos y herramientas en altura</t>
  </si>
  <si>
    <t xml:space="preserve">Uso de soportes y/o andamios (Madera/Metálicos) en malas condiciones </t>
  </si>
  <si>
    <t xml:space="preserve">Izaje de materaiales sin sistema anti caida </t>
  </si>
  <si>
    <t>Ascenso a postes/ torres metálicas sin sistema anti caida</t>
  </si>
  <si>
    <t xml:space="preserve">Subir/bajar escaleras sin utilizar 3 puntos de apoyo. </t>
  </si>
  <si>
    <t>Subir/bajar escaleras sin asegurar</t>
  </si>
  <si>
    <t>Subir/bajar escaleras con peldaños con desgaste.</t>
  </si>
  <si>
    <t>Trabajos en taladros largos sin sistema anti caida</t>
  </si>
  <si>
    <t xml:space="preserve">Trabajos de levantamiento sin sistema anti caida </t>
  </si>
  <si>
    <t>Trabajos en chimeneas sin sistema anti caida</t>
  </si>
  <si>
    <t xml:space="preserve">Trabajos en chimenas con sistema anti caida en mal estado </t>
  </si>
  <si>
    <t>Trabajos en Raise Boring sin sistema anti caida</t>
  </si>
  <si>
    <t xml:space="preserve">Trabajos en Raise Boring con sistema anti caida en mal estado </t>
  </si>
  <si>
    <t>Trabajos en Inclinados sin sistema anti caida</t>
  </si>
  <si>
    <t xml:space="preserve">Trabajos en Inclinados con sistema anti caida en malas condiciones </t>
  </si>
  <si>
    <t>Trabajos en Piques sin sistema anti caida</t>
  </si>
  <si>
    <t>CONTACTO CON ELEMENTOS PUNZO CORTANTES</t>
  </si>
  <si>
    <t xml:space="preserve">Trabajos en Piques con sistema anti caida en malas condciones </t>
  </si>
  <si>
    <t>OTROS</t>
  </si>
  <si>
    <t>Trabajos en Taludes sin sistema anti caida</t>
  </si>
  <si>
    <t xml:space="preserve">Trabajos en Taludes con sistema anti caida en malas condciones </t>
  </si>
  <si>
    <t>Trabajos de lanzado de tuberia en Raise Boring sin sistema anti caida</t>
  </si>
  <si>
    <t xml:space="preserve">Trabajos de lanzado de tuberia en Raise Boring con sistema anti caida en mal estado </t>
  </si>
  <si>
    <t>Trabajos de encofrado y desencofrado a alturas mayores de 1.80m</t>
  </si>
  <si>
    <t>Trabajos de habilitacion y armado de aceros a alturas mayores de 1.80m</t>
  </si>
  <si>
    <t>Trabajos de desmontaje de techos, cielo raso y tejas andina</t>
  </si>
  <si>
    <t>SUB PROCESO</t>
  </si>
  <si>
    <t>PUESTO</t>
  </si>
  <si>
    <t xml:space="preserve">R </t>
  </si>
  <si>
    <t>DESMONTAJE DE MOTOR DIESEL</t>
  </si>
  <si>
    <t>GESTION OPERATIVA</t>
  </si>
  <si>
    <t/>
  </si>
  <si>
    <t>SISTEMA DE GESTIÓN INTEGRADO MASST</t>
  </si>
  <si>
    <t>CÓDIGO:</t>
  </si>
  <si>
    <t>ALP-SG-EGE 19-FOR 02</t>
  </si>
  <si>
    <t>MATRIZ DE IDENTIFICACIÓN DE PELIGROS / ASPECTOS , EVALUACIÓN DE RIESGOS / IMPACTOS Y MEDIDAS DE CONTROL- LÍNEA BASE</t>
  </si>
  <si>
    <t>VERSIÓN:</t>
  </si>
  <si>
    <t>01</t>
  </si>
  <si>
    <t>FECHA:</t>
  </si>
  <si>
    <t>27/11/2022</t>
  </si>
  <si>
    <t>GERENCIA</t>
  </si>
  <si>
    <t>MANTENIMIENTO</t>
  </si>
  <si>
    <t>EQUIPO EVALUADOR</t>
  </si>
  <si>
    <t>JERARQUIA DE CONTROLES</t>
  </si>
  <si>
    <t>AREA/ECM</t>
  </si>
  <si>
    <t>TRACKLESS</t>
  </si>
  <si>
    <t>SUPERVISION</t>
  </si>
  <si>
    <t>SEGURIDAD:</t>
  </si>
  <si>
    <t>Eliminación</t>
  </si>
  <si>
    <t>SALUD OCUPACIONAL:</t>
  </si>
  <si>
    <t>Sustitución</t>
  </si>
  <si>
    <t>PROCESO:</t>
  </si>
  <si>
    <t>MEDIO AMBIENTE:</t>
  </si>
  <si>
    <t>Ingeniería / Aislamiento</t>
  </si>
  <si>
    <t>RELACIONES COMUNITARIAS:</t>
  </si>
  <si>
    <t>Control Administrativo (Capacitación, Normal, PET, Certificación, Manuales Técnico, etc.)</t>
  </si>
  <si>
    <t>TRABAJADORES:</t>
  </si>
  <si>
    <t>Equipo de protección personal</t>
  </si>
  <si>
    <t xml:space="preserve"> </t>
  </si>
  <si>
    <t>TIPO</t>
  </si>
  <si>
    <t>CONDICION DE LA ACTIVIDAD (rutinario, no rutiinario, normal, anormal y de emergencia)</t>
  </si>
  <si>
    <t xml:space="preserve">Peligro / Aspecto </t>
  </si>
  <si>
    <t>Detalle</t>
  </si>
  <si>
    <t xml:space="preserve">Riesgo / Impacto </t>
  </si>
  <si>
    <t>Consecuencia</t>
  </si>
  <si>
    <t>EVALUACIÓN INICIAL</t>
  </si>
  <si>
    <t>REEVALUACIÓN</t>
  </si>
  <si>
    <t>ACCION DE MEJORA</t>
  </si>
  <si>
    <t>RESPONSABLE</t>
  </si>
  <si>
    <t xml:space="preserve">TABLAS </t>
  </si>
  <si>
    <t>Nivel Probabilidad</t>
  </si>
  <si>
    <t>Nivel de Severidad</t>
  </si>
  <si>
    <t>Clasificación de riesgo</t>
  </si>
  <si>
    <t>% M</t>
  </si>
  <si>
    <t>Ingeniería o Aislamiento</t>
  </si>
  <si>
    <t>Eficacia</t>
  </si>
  <si>
    <t>Control Administrativo</t>
  </si>
  <si>
    <t>Equipo de Protección Personal (EPP)</t>
  </si>
  <si>
    <t>Mitigacion</t>
  </si>
  <si>
    <t>Riesgo residual</t>
  </si>
  <si>
    <t>Acción</t>
  </si>
  <si>
    <t>N</t>
  </si>
  <si>
    <t>ALTO</t>
  </si>
  <si>
    <t xml:space="preserve">ACOSO_LABORAL </t>
  </si>
  <si>
    <t>C</t>
  </si>
  <si>
    <r>
      <t>Capacitacion en SAFESTART  (Prisa,  Frustacion, Fatiga, Exceso de confianza)
Charla de Roles y Funciones del Trabajador 
Cumplimiento de las normas sobre hostigamiento sexual,</t>
    </r>
    <r>
      <rPr>
        <sz val="11"/>
        <color rgb="FF000000"/>
        <rFont val="Mikro Light"/>
        <family val="3"/>
      </rPr>
      <t xml:space="preserve">
Realizar pausas activas por lo menos 2 veces al dia con una duracion de 5 a 10 minutos</t>
    </r>
  </si>
  <si>
    <t>SUPERVISOR/JEFE DE MANTTO</t>
  </si>
  <si>
    <t>NR</t>
  </si>
  <si>
    <t>AN</t>
  </si>
  <si>
    <t>BAJO</t>
  </si>
  <si>
    <t>CONSUMO_DE_PAPEL</t>
  </si>
  <si>
    <t>Papel y cartón</t>
  </si>
  <si>
    <t>Agotamiento de recurso natural</t>
  </si>
  <si>
    <t xml:space="preserve">Afectación de ecosistemas // Afectación de generaciones futuras // Disminución de disponibilidad de recursos naturales </t>
  </si>
  <si>
    <t>A</t>
  </si>
  <si>
    <t>Capacitacion en el resiclaje de papel y carton
Realizar campaña general de recolección de papel y cartón
Capacitación en segregación de residuos en la fuente.
Capacitación en la NTP 900.058.2019 " Codigo de Colores"
Campaña de reciclaje de papel y carton</t>
  </si>
  <si>
    <t>ACOSO_SEXUAL</t>
  </si>
  <si>
    <t>Charla de Roles y Funciones del Trabajador 
Cumplimiento de las normas sobre hostigamiento sexual, agregar los temas de prohibicion de acoso, dentro del programa de induccion
Sensibilización sobre prohibicion del acoso</t>
  </si>
  <si>
    <t>SARS_COV_2</t>
  </si>
  <si>
    <t>Contagio de Sars-Cov-2</t>
  </si>
  <si>
    <t xml:space="preserve">Infección Respiratoria </t>
  </si>
  <si>
    <t>Contar con dosis completa de vacuna covid-19</t>
  </si>
  <si>
    <t>Capacitación del protocolo de COVID -19 , Seguridad e IPERC COVID-19(ALP-SG-EST 47).
Boletines Informativos: (Lavado de manos y desinfección).
Campaña de sensibilización en manejo  y prevención de Riesgos Psicosociales producidos por el virus SARS CoV- 2 (COVID-19).
En caso de tener sintomas (estornudar o tos constante, fiebre) acudair al topico</t>
  </si>
  <si>
    <t>uso de mascarilla de 3 pliegues o KN95 en caso de tener sintomasrespiratorios</t>
  </si>
  <si>
    <t>EM</t>
  </si>
  <si>
    <t>PERDIDA_DE_EQUILIBRIO</t>
  </si>
  <si>
    <t>Contunsion/Fractura</t>
  </si>
  <si>
    <r>
      <t>Cumplimiento del</t>
    </r>
    <r>
      <rPr>
        <b/>
        <sz val="11"/>
        <color rgb="FF000000"/>
        <rFont val="Mikro Light"/>
        <family val="3"/>
      </rPr>
      <t xml:space="preserve"> PETS-MAN-TR-012 </t>
    </r>
    <r>
      <rPr>
        <sz val="11"/>
        <color rgb="FF000000"/>
        <rFont val="Mikro Light"/>
        <family val="3"/>
      </rPr>
      <t>inspeccion general de equipos Trackless
Capacitacion en Orden y limpieza antes durante y despues de la labor
Señalizacion y bloqueo de zona de trabajo
Instalacion de iluminacion artificial</t>
    </r>
  </si>
  <si>
    <t>CONTACTO_CON_PARTES_MOVILES_DE_MAQUINAS_Y_HERRAMIENTAS</t>
  </si>
  <si>
    <t>Heridas/Amputación/Contusión/Fractura</t>
  </si>
  <si>
    <t>Aplicar estándar de  "Observación Planeada de Trabajo" e  Inspección Diaria Equipos Trackless
Inspeccionar y verificar la señalizacion trimestral de herramientas según el color que corresponda
Aislamiento y delimitacion de zona de trabajo
Señalizacion y bloqueo de zona de trabajo
Limpieza de componentes, herramientas y zona de trabajo</t>
  </si>
  <si>
    <t>Exposición de partes del cuerpo a elementos móviles</t>
  </si>
  <si>
    <t>Inspección del "Sistema de candado y tarjetas de seguridad (lock-out/tag-out)".Inspeccionar y verificar la señalizacion trimestral de herramientas según el color que corresponda
Aislamiento y delimitacion de zona de trabajo
Señalizacion y bloqueo de zona de trabajo
Limpieza de componentes, herramientas y zona de trabajo</t>
  </si>
  <si>
    <r>
      <t>Cumplimiento del</t>
    </r>
    <r>
      <rPr>
        <b/>
        <sz val="11"/>
        <color rgb="FF000000"/>
        <rFont val="Mikro Light"/>
        <family val="3"/>
      </rPr>
      <t xml:space="preserve"> PETS-MAN-TR-012 </t>
    </r>
    <r>
      <rPr>
        <sz val="11"/>
        <color rgb="FF000000"/>
        <rFont val="Mikro Light"/>
        <family val="3"/>
      </rPr>
      <t>inspeccion general de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</si>
  <si>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>uso obligatorio de  Casco protector, lentes de seguridad, respirador, correa de seguridad, overol con cinta reflectiva, botas de seguridad. Doble protección auditiva (tapones y orejeras), lampara, respirador media cara</t>
  </si>
  <si>
    <t>EXPOSICION_A_VIBRACION</t>
  </si>
  <si>
    <t>Charlas de seguridad exponerse a peligros de vibracion y ruido en equipos 
Cumplimiento del programa de monitoreo dehigiene ocupacional</t>
  </si>
  <si>
    <t>Uso de casco, respirador, barbijo,y  pedilubio.</t>
  </si>
  <si>
    <t>Capacitacion en uso correcto y cuidado de las herramientas
Inspeccion de las herramientas con el color del trimestre
Inspeccionar y verificar la señalizacion trimestral de herramientas según el color que corresponda
Aislamiento y delimitacion de zona de trabajo
Señalizacion y bloqueo de zona de trabajo
Limpieza de componentes, herramientas y zona de trabajo</t>
  </si>
  <si>
    <t>B</t>
  </si>
  <si>
    <t>Capacitacion de Ergonomia en salud ocupacional
Realizar pausas activas por lo menos 2 veces al dia con una duracion de 5 a 10 minutos
Cumplir con el monitoreo de higiene ocupacional</t>
  </si>
  <si>
    <t>EXPOSICION_A_RUIDO</t>
  </si>
  <si>
    <t>Cercanía a maquinas y/o herramientas con fuentes de ruido por encima de 85 db</t>
  </si>
  <si>
    <t>Reductores de sonidos y silincenciadores incorporados en los equipos.</t>
  </si>
  <si>
    <t>Capacitacion en proteccion auditiva Inspeccion de EPPs  y Señalización de zonas donde el ruido supera los LMP.
Cumplir con el programa de monitoreo de higiene ocupacional</t>
  </si>
  <si>
    <t>PERDIDA_DE_CONTENSIÓN_DE_SUSTANCIAS_QUIMICAS</t>
  </si>
  <si>
    <t>Exposición a Gases Toxicos</t>
  </si>
  <si>
    <t>Usar aditivos en combustibles para minimizar la emanación de CO. Utilización de ventiladores y mangas de ventilación en las zonas de trabajo. Cambiar catalizador PTX en mal estado.</t>
  </si>
  <si>
    <t xml:space="preserve">Registro y seguimiento a Monitoreo de gases </t>
  </si>
  <si>
    <t>EMISIÓN_DE_GASES</t>
  </si>
  <si>
    <t>Vehículos, equipos, motores, grupos electrógenos, y otros</t>
  </si>
  <si>
    <t>Monitroreos de caalidad de aire y ruido
Inspección de equipos (Check List) 
Programa de Mantto de equipos y vehículos.
Mantenimiento preventivo de equipos.</t>
  </si>
  <si>
    <t>POTENCIAL_DERRAME_DE_HIDROCARBUROS_LUBRICANTES</t>
  </si>
  <si>
    <t>Lubricantes, aceites y grasas</t>
  </si>
  <si>
    <t>Sistema de contención para control de fluidos
Mantenimiento preventivo de equipos</t>
  </si>
  <si>
    <t>Cumplimiento de Uso de bandeja a todos los equipos cuando estos estén inoperativos. 
Capacitacion en Residuos Solidos E- Learning
Capacitación en la NTP 900.058.2019 " Codigo de Colores
Capacitación en ALP-SG-PRE 09 Protocolo - Hidrocarburos
Capacitación en ALP-SG-PPE Plan de Preparación y Respuesta a Emergencias.</t>
  </si>
  <si>
    <t>DERRAME_DE_HIDROCARBUROS_LUBRICANTES</t>
  </si>
  <si>
    <t xml:space="preserve"> Inspección de equipos (Check List)
 Capacitación el uso responsable de combustible
Mantenimiento preventivo</t>
  </si>
  <si>
    <t>Iluminacion artificial</t>
  </si>
  <si>
    <t>CONTACTO_CON_ELEMENTOS_PUNZO_CORTANTE</t>
  </si>
  <si>
    <t>Manipulacion de elementos punzocortantes</t>
  </si>
  <si>
    <t xml:space="preserve">Uso de herramientas certificadas </t>
  </si>
  <si>
    <t>Charla de seguridad  "yo cuido mis mano"-
Capacitacion en manejo y/o manipulacion de materiales y herramientas
Inspeccionar, verificar y realizar check list de inspeccion de herramiemntas según el color que corresponda
Aislamiento y delimitacion de zona de trabajo
Señalizacion y bloqueo de zona de trabajo
Limpieza de componentes, herramientas y zona de trabajo</t>
  </si>
  <si>
    <t>GENERACIÓN_DE_RESIDUOS_SÓLIDOS_PELIGROSOS</t>
  </si>
  <si>
    <t>Residuos en contacto con hidrocarburos</t>
  </si>
  <si>
    <t>Capacitación en ALP-SG-PRE 09 Protocolo - Hidrocarburos
Capacitación en segregación de residuos en la fuente.
Capacitación en la NTP 900.058.2019 " Codigo de Colores
Capacitacion en Residuos Solidos E- Learning. 
Colocar los residuos en los centros de acopio según corresponda</t>
  </si>
  <si>
    <t>Charla de Roles y Funciones del Trabajador 
Cumplimiento de las normas sobre hostigamiento sexual, agregar los temas de prohibicion de acoso, dentro del programa de induccion
Sensibilizaci{on sobre prohibicion del acoso</t>
  </si>
  <si>
    <t>Infección Respiratoria</t>
  </si>
  <si>
    <t>GENERACIÓN_DE_RESIDUOS_SÓLIDOS_PELIGROSOS_BIOCONTAMINADOS</t>
  </si>
  <si>
    <t>Residuos COVID-19 (mascarillas, guantes)</t>
  </si>
  <si>
    <r>
      <t xml:space="preserve">Capacitacion de </t>
    </r>
    <r>
      <rPr>
        <b/>
        <sz val="11"/>
        <color rgb="FF000000"/>
        <rFont val="Mikro Light"/>
        <family val="3"/>
      </rPr>
      <t>PET-MAN-TR-012</t>
    </r>
    <r>
      <rPr>
        <sz val="11"/>
        <color rgb="FF000000"/>
        <rFont val="Mikro Light"/>
        <family val="3"/>
      </rPr>
      <t xml:space="preserve"> Inspeccion general de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</si>
  <si>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>Usar aditivos en combustibles para minimizar la emanación de CO.. Cambiar catalizador PTX en mal estado.</t>
  </si>
  <si>
    <t>uso obligatorio de Epps, casco protector, lentes de seguridad, respirador media cara, correa de seguridad, overol con cinta reflectiva, botas de seguridad y lampara</t>
  </si>
  <si>
    <t xml:space="preserve">Falta de sistema de ventilación </t>
  </si>
  <si>
    <t xml:space="preserve"> Utilización de ventiladores y mangas de ventilación en las zonas de trabajo</t>
  </si>
  <si>
    <t>Cumplimiennto de monitorea de gases</t>
  </si>
  <si>
    <t>INESTABILIDAD_DEL_MACIZO_ROCOSO</t>
  </si>
  <si>
    <t>Realizar el desate de rocas sueltas, Cumplir con la recomendación geomecanica en sostenimiento</t>
  </si>
  <si>
    <t>CAPACITAR EN ALP-GM-EST-54 ESTANDAR DEDESATADO MANUAL DE ROCAS</t>
  </si>
  <si>
    <r>
      <t>Cumplimiento del</t>
    </r>
    <r>
      <rPr>
        <b/>
        <sz val="11"/>
        <color rgb="FF000000"/>
        <rFont val="Mikro Light"/>
        <family val="3"/>
      </rPr>
      <t xml:space="preserve"> PETS-MAN-TR-012 </t>
    </r>
    <r>
      <rPr>
        <sz val="11"/>
        <color rgb="FF000000"/>
        <rFont val="Mikro Light"/>
        <family val="3"/>
      </rPr>
      <t>inspeccion general de equipos Trackless. Aislamiento y delimitacion de zona de trabajo.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</si>
  <si>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>Diesel, gasolina y otros</t>
  </si>
  <si>
    <t>Uso de kit antiderrames, mediante las recomedaciones de la hojas MSDS /Capacitacion en Residuos Solidos E- Learning
Capacitación en la NTP 900.058.2019 " Codigo de Colores
Capacitación en ALP-SG-PRE 09 Protocolo - Hidrocarburos.
Capacitación en ALP-SG-PPE Plan de Preparación y Respuesta a Emergencias.</t>
  </si>
  <si>
    <t>Capacitacion en proteccion auditiva Inspeccion de EPPs  y Señalización de zonas donde el ruido supera los LMP.
Cumplir con el programa de monitoreo de higione ocupacional</t>
  </si>
  <si>
    <t>Capacitacion en Residuos Solidos E- Learning
Capacitación en segregación de residuos en la fuente.
Capacitación en la NTP 900.058.2019 " Codigo de Colores
Colocar los residuos en los centros de acopio según corresponda</t>
  </si>
  <si>
    <r>
      <t>Cumplimiento del</t>
    </r>
    <r>
      <rPr>
        <b/>
        <sz val="11"/>
        <color rgb="FF000000"/>
        <rFont val="Mikro Light"/>
        <family val="3"/>
      </rPr>
      <t xml:space="preserve"> PETS-MAN-TR-013 </t>
    </r>
    <r>
      <rPr>
        <sz val="11"/>
        <color rgb="FF000000"/>
        <rFont val="Mikro Light"/>
        <family val="3"/>
      </rPr>
      <t>engrase general de equipos Trackless
Capacitacion de orden y limpieza antes durante y despues de la labor
Señalizacion y bloqueo de zona de trabajo
Instalacion de iluminacion artificial</t>
    </r>
  </si>
  <si>
    <t>CONSUMO_DE_COMBUSTIBLE_LUBRICANTES</t>
  </si>
  <si>
    <r>
      <t>Cumplimiento del</t>
    </r>
    <r>
      <rPr>
        <b/>
        <sz val="11"/>
        <color rgb="FF000000"/>
        <rFont val="Mikro Light"/>
        <family val="3"/>
      </rPr>
      <t xml:space="preserve"> PETS-MAN-TR-013 </t>
    </r>
    <r>
      <rPr>
        <sz val="11"/>
        <color rgb="FF000000"/>
        <rFont val="Mikro Light"/>
        <family val="3"/>
      </rPr>
      <t>engrase general de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</si>
  <si>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 xml:space="preserve">MOVIMIENTOS_REPETITIVOS </t>
  </si>
  <si>
    <t>CONTACTO_CON_ENERGIA_ELECTRICA</t>
  </si>
  <si>
    <t>Manipulación de líneas y/equipos eléctricos</t>
  </si>
  <si>
    <t>Quemadura/Amputación</t>
  </si>
  <si>
    <t>Elementos de bloqueo (tarjeta y candado de bloqueo) Cajas electricas con linea a tierra</t>
  </si>
  <si>
    <r>
      <t>Cumplimiento del</t>
    </r>
    <r>
      <rPr>
        <b/>
        <sz val="11"/>
        <color rgb="FF000000"/>
        <rFont val="Mikro Light"/>
        <family val="3"/>
      </rPr>
      <t xml:space="preserve"> PETS-MAN-TR-013 </t>
    </r>
    <r>
      <rPr>
        <sz val="11"/>
        <color rgb="FF000000"/>
        <rFont val="Mikro Light"/>
        <family val="3"/>
      </rPr>
      <t>engrase general de equipos Trackless
Capacitacion de orden y limpieza antes durante y despues de la labor</t>
    </r>
  </si>
  <si>
    <t xml:space="preserve">Ambiente con particulas de polvo por encima de los LMP </t>
  </si>
  <si>
    <r>
      <t>Cumplimiento del</t>
    </r>
    <r>
      <rPr>
        <b/>
        <sz val="11"/>
        <color rgb="FF000000"/>
        <rFont val="Mikro Light"/>
        <family val="3"/>
      </rPr>
      <t xml:space="preserve"> PETS-MAN-TR-015 </t>
    </r>
    <r>
      <rPr>
        <sz val="11"/>
        <color rgb="FF000000"/>
        <rFont val="Mikro Light"/>
        <family val="3"/>
      </rPr>
      <t>Mantenimiento preventivo de scoop y dumper diesel
Capacitacion de orden y limpieza antes durante y despues de la labor
Señalizacion y bloqueo de zona de trabajo
Instalacion de iluminacion artificial</t>
    </r>
  </si>
  <si>
    <t>MANIPULACIÓN_DE_CARGAS</t>
  </si>
  <si>
    <t>Traslados de objetos pesados mayor a 25KG por persona varón no entrenada</t>
  </si>
  <si>
    <t>Uso de Equipos( Montacarga/apiladora hidraulica)  y/o tecles para manipular la carga.</t>
  </si>
  <si>
    <t>Capacitacion 'No cargas mas de 25 kg por persona" Inspección de tecles, eslingas.
Pórtico y tecle  certificado. Capacitacion en sistema de izaje.</t>
  </si>
  <si>
    <t>Filtros de aceite, Filtros de combustible, mangueras hidráulicas</t>
  </si>
  <si>
    <r>
      <t>Cumplimiento del</t>
    </r>
    <r>
      <rPr>
        <b/>
        <sz val="11"/>
        <color rgb="FF000000"/>
        <rFont val="Mikro Light"/>
        <family val="3"/>
      </rPr>
      <t xml:space="preserve"> PETS-MAN-TR-015 </t>
    </r>
    <r>
      <rPr>
        <sz val="11"/>
        <color rgb="FF000000"/>
        <rFont val="Mikro Light"/>
        <family val="3"/>
      </rPr>
      <t>Mantenimiento preventivo de scoop y dumper diesel</t>
    </r>
  </si>
  <si>
    <t>Charla de capacitacion 'No cargas mas de 25 kg por persona" Inspección de tecles, eslingas.
Pórtico y tecle  certificado. Capacitacion en sistema de izaje.</t>
  </si>
  <si>
    <r>
      <t>Cumplimiento del</t>
    </r>
    <r>
      <rPr>
        <b/>
        <sz val="11"/>
        <color rgb="FF000000"/>
        <rFont val="Mikro Light"/>
        <family val="3"/>
      </rPr>
      <t xml:space="preserve"> PETS GMI-MAN-PET-515 </t>
    </r>
    <r>
      <rPr>
        <sz val="11"/>
        <color rgb="FF000000"/>
        <rFont val="Mikro Light"/>
        <family val="3"/>
      </rPr>
      <t>Mantenimiento preventivo de scoop y dumper diesel</t>
    </r>
  </si>
  <si>
    <r>
      <t>Cumplimiento del</t>
    </r>
    <r>
      <rPr>
        <b/>
        <sz val="11"/>
        <color rgb="FF000000"/>
        <rFont val="Mikro Light"/>
        <family val="3"/>
      </rPr>
      <t xml:space="preserve"> PETS GMI-MAN-PET-516 </t>
    </r>
    <r>
      <rPr>
        <sz val="11"/>
        <color rgb="FF000000"/>
        <rFont val="Mikro Light"/>
        <family val="3"/>
      </rPr>
      <t>Mantenimiento preventivo de equipos de perforacion
Capacitacion de orden y limpieza antes durante y despues de la labor
Señalizacion y bloqueo de zona de trabajo
Instalacion de iluminacion artificial</t>
    </r>
  </si>
  <si>
    <t>EXPOSICIÓN_A_TEMPERATURAS_EXTREMAS</t>
  </si>
  <si>
    <t>Contacto con vapores a altas temperaturas</t>
  </si>
  <si>
    <t>Cumplir con el GMI-MAN-PET-516 "Mantenimiento preventivo de equipo de perforacion", Capacitacion manual de "Mantenimiento preventivo en equipos trackless",Esperar que baje la temperatura del motor</t>
  </si>
  <si>
    <t>Señaletica, Botiquin de primeros auxilios, implementacion de ducha y lavaojos
Señalizacion y bloqueo de zona de trabajo
Instalacion de iluminacion artificial</t>
  </si>
  <si>
    <t>Cumplir con el GMI-MAN-PET-516 "Mantenimiento preventivo de equipo de perforacion", Capacitacion manual de "Mantenimiento preventivo en equipos trackless",Esperar que baje la temperatura del motor
Señaletica, Botiquin de primeros auxilios, implementacion de ducha y lavaojos</t>
  </si>
  <si>
    <r>
      <t>Cumplimiento del</t>
    </r>
    <r>
      <rPr>
        <b/>
        <sz val="11"/>
        <color rgb="FF000000"/>
        <rFont val="Mikro Light"/>
        <family val="3"/>
      </rPr>
      <t xml:space="preserve"> PETS GMI-MAN-PET-516 </t>
    </r>
    <r>
      <rPr>
        <sz val="11"/>
        <color rgb="FF000000"/>
        <rFont val="Mikro Light"/>
        <family val="3"/>
      </rPr>
      <t>Mantenimiento preventivo de equipos de perforacion</t>
    </r>
  </si>
  <si>
    <t>Señaletica, Botiquin de primeros auxilios, implementacion de ducha y lavaojos
Inspeccionar y verificar la señalizacion trimestral de herramientas según el color que corresponda
Aislamiento y delimitacion de zona de trabajo
Señalizacion y bloqueo de zona de trabajo
Limpieza de componentes, herramientas y zona de trabajo</t>
  </si>
  <si>
    <t>GENERACIÓN_DE_RESIDUOS_SÓLIDOS_METÁLICOS</t>
  </si>
  <si>
    <t>Chatarra liviana (pernos de sostenimiento,restos de clavos, alambres, etc.)</t>
  </si>
  <si>
    <t>CONSUMO_DE_ENERGÍA_ELÉCTRICA</t>
  </si>
  <si>
    <t>Capacitacion de "Uso responsable de la energia electrica"
Mantener el area señalizada, ordenada e iluminada
Señalizacion y bloqueo de zona de trabajo
Instalacion de iluminacion artificial</t>
  </si>
  <si>
    <t>Uso de epp(zapatos de seguridad)</t>
  </si>
  <si>
    <t>Riesgo Disergonomico</t>
  </si>
  <si>
    <t>Partes rotatorios móviles sin guarda</t>
  </si>
  <si>
    <t>Atrapamiento</t>
  </si>
  <si>
    <t>Capacitación Eficiencia Energética 
Capacitacion de "Uso responsable de la energia electrica"
Señalizacion y bloqueo de zona de trabajo
Instalacion de iluminacion artificial</t>
  </si>
  <si>
    <t xml:space="preserve">PERDIDA DE CONTENSIÓN/CONTACTO DE SUSTANCIAS QUIMICAS </t>
  </si>
  <si>
    <t>Manipulacion de aceites / grasas sin EPPs</t>
  </si>
  <si>
    <t>Contacto con aceite/grasa</t>
  </si>
  <si>
    <t>Dermatitis / Quemaduras</t>
  </si>
  <si>
    <t>Manipulación de objetos calientes</t>
  </si>
  <si>
    <t>Heridas 1ero, 2do y 3er grado</t>
  </si>
  <si>
    <t>Lumbalgia/Dorsalgia.</t>
  </si>
  <si>
    <t>Manipulación de sustancias quimicas (aditivo, pintura, otros)</t>
  </si>
  <si>
    <t>Exposición a salpicadura</t>
  </si>
  <si>
    <t>Contusión/Perdidad de la vista</t>
  </si>
  <si>
    <t>Pintura, aerosoles</t>
  </si>
  <si>
    <t>Trapos industriales</t>
  </si>
  <si>
    <r>
      <t>Cumplimiento del</t>
    </r>
    <r>
      <rPr>
        <b/>
        <sz val="11"/>
        <color rgb="FF000000"/>
        <rFont val="Mikro Light"/>
        <family val="3"/>
      </rPr>
      <t xml:space="preserve"> PETS-MAN-TR-022 </t>
    </r>
    <r>
      <rPr>
        <sz val="11"/>
        <color rgb="FF000000"/>
        <rFont val="Mikro Light"/>
        <family val="3"/>
      </rPr>
      <t>Evaluacion y reparacion de motores diesel
Capacitacion de orden y limpieza antes durante y despues de la labor</t>
    </r>
  </si>
  <si>
    <t>GENERACIÓN_DE_RUIDO</t>
  </si>
  <si>
    <t>Monitoreo de Ruido Ambiental    
Monitoreos de Ruido 
Uso de Check list de equipo</t>
  </si>
  <si>
    <r>
      <t>Cumplimiento del</t>
    </r>
    <r>
      <rPr>
        <b/>
        <sz val="11"/>
        <color rgb="FF000000"/>
        <rFont val="Mikro Light"/>
        <family val="3"/>
      </rPr>
      <t xml:space="preserve"> PETS-MAN-TR-023 </t>
    </r>
    <r>
      <rPr>
        <sz val="11"/>
        <color rgb="FF000000"/>
        <rFont val="Mikro Light"/>
        <family val="3"/>
      </rPr>
      <t>Evaluacion y reparacion de sistemas hidraulicos en equipos trackless
Capacitacion de orden y limpieza antes durante y despues de la labor</t>
    </r>
  </si>
  <si>
    <t>SALPICADURA</t>
  </si>
  <si>
    <t>Exposición a energía hidráulica</t>
  </si>
  <si>
    <t xml:space="preserve">Impacto por fluido a alta presión </t>
  </si>
  <si>
    <t>Cortes/Quemadura</t>
  </si>
  <si>
    <t>Despresurización de sitema hidráulico antes de la intervención.</t>
  </si>
  <si>
    <r>
      <t xml:space="preserve">Capacitación en el </t>
    </r>
    <r>
      <rPr>
        <b/>
        <sz val="11"/>
        <color rgb="FF000000"/>
        <rFont val="Mikro Light"/>
        <family val="3"/>
      </rPr>
      <t>PETS GMI-MAN-PET-540</t>
    </r>
    <r>
      <rPr>
        <sz val="11"/>
        <color rgb="FF000000"/>
        <rFont val="Mikro Light"/>
        <family val="3"/>
      </rPr>
      <t xml:space="preserve"> Cambio de mangueras hidraúlicas de equipos LHD</t>
    </r>
  </si>
  <si>
    <t>Energia Electrica</t>
  </si>
  <si>
    <t>Capacitación en interveción segura de sistemas hidráulicos</t>
  </si>
  <si>
    <t>Capacitacion en SAFESTART  (Prisa,  Frustacion, Fatiga, Exceso de confianza)
Charla de Roles y Funciones del Trabajador 
Cumplimiento de las normas sobre hostigamiento sexual, agregar los temas de prohibicion de acoso, dentro del programa de induccion
Sensibilizaci{on sobre prohibicion del acoso</t>
  </si>
  <si>
    <t>ma</t>
  </si>
  <si>
    <t>Usar correctamente el tapon auditivo y orejeras</t>
  </si>
  <si>
    <t>INESTABILIDAD_DE_IZAJE_DE_CARGAS</t>
  </si>
  <si>
    <t>Exposición a la linea de fuego</t>
  </si>
  <si>
    <t xml:space="preserve">
uso de herramientas de izaje en buen estado, uso de herramientas certificadas y con el color del trimestre</t>
  </si>
  <si>
    <t xml:space="preserve">Capacitar en el uso correcto y cuidado  de las herramientas
Uso de check list de inspeccion de equipos y herramientas de izaje. </t>
  </si>
  <si>
    <t>GENERACIÓN_DE_RESIDUOS_SÓLIDOS_NO_PELIGROSOS</t>
  </si>
  <si>
    <t>Residuos no aprovechables (generales), llantas</t>
  </si>
  <si>
    <r>
      <t>Cumplimiento del</t>
    </r>
    <r>
      <rPr>
        <b/>
        <sz val="11"/>
        <color rgb="FF000000"/>
        <rFont val="Mikro Light"/>
        <family val="3"/>
      </rPr>
      <t xml:space="preserve"> PETS-MAN-TR-004 </t>
    </r>
    <r>
      <rPr>
        <sz val="11"/>
        <color rgb="FF000000"/>
        <rFont val="Mikro Light"/>
        <family val="3"/>
      </rPr>
      <t>cambio de caja de transmision de jumbos y emperador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</si>
  <si>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PETS-MAN-TR-004 </t>
    </r>
    <r>
      <rPr>
        <sz val="11"/>
        <color rgb="FF000000"/>
        <rFont val="Mikro Light"/>
        <family val="3"/>
      </rPr>
      <t>cambio de caja de transmision de jumbos y emperador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</si>
  <si>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PETS-MAN-TR-026 </t>
    </r>
    <r>
      <rPr>
        <sz val="11"/>
        <color rgb="FF000000"/>
        <rFont val="Mikro Light"/>
        <family val="3"/>
      </rPr>
      <t>cambio de caja de transmision en equipos pesados LHD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</si>
  <si>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PETS-MAN-TR-026 </t>
    </r>
    <r>
      <rPr>
        <sz val="11"/>
        <color rgb="FF000000"/>
        <rFont val="Mikro Light"/>
        <family val="3"/>
      </rPr>
      <t>cambio de caja de transmision en equipos pesados LHD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</si>
  <si>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PETS-MAN-TR-029 </t>
    </r>
    <r>
      <rPr>
        <sz val="11"/>
        <color rgb="FF000000"/>
        <rFont val="Mikro Light"/>
        <family val="3"/>
      </rPr>
      <t>cambio de motor diesel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</si>
  <si>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PETS-MAN-TR-029 </t>
    </r>
    <r>
      <rPr>
        <sz val="11"/>
        <color rgb="FF000000"/>
        <rFont val="Mikro Light"/>
        <family val="3"/>
      </rPr>
      <t>cambio de motor diesel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</si>
  <si>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PETS-MAN-TR-030 </t>
    </r>
    <r>
      <rPr>
        <sz val="11"/>
        <color rgb="FF000000"/>
        <rFont val="Mikro Light"/>
        <family val="3"/>
      </rPr>
      <t>cambio de cilindro hidraulicos en equipos de perforacion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</si>
  <si>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PETS-MAN-TR-030 </t>
    </r>
    <r>
      <rPr>
        <sz val="11"/>
        <color rgb="FF000000"/>
        <rFont val="Mikro Light"/>
        <family val="3"/>
      </rPr>
      <t>cambio de cilindro hidraulicos en equipos de perforacion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</si>
  <si>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PETS-MAN-TR-031 </t>
    </r>
    <r>
      <rPr>
        <sz val="11"/>
        <color rgb="FF000000"/>
        <rFont val="Mikro Light"/>
        <family val="3"/>
      </rPr>
      <t>cambio de cilindro hidraulicos en equipos LHD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</si>
  <si>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PETS-MAN-TR-031 </t>
    </r>
    <r>
      <rPr>
        <sz val="11"/>
        <color rgb="FF000000"/>
        <rFont val="Mikro Light"/>
        <family val="3"/>
      </rPr>
      <t>cambio de cilindro hidraulicos en equipos LHD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</si>
  <si>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PETS-MAN-TR-005 </t>
    </r>
    <r>
      <rPr>
        <sz val="11"/>
        <color rgb="FF000000"/>
        <rFont val="Mikro Light"/>
        <family val="3"/>
      </rPr>
      <t>cambio de brazo de jumbo y empernador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</si>
  <si>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PETS-MAN-TR-005 </t>
    </r>
    <r>
      <rPr>
        <sz val="11"/>
        <color rgb="FF000000"/>
        <rFont val="Mikro Light"/>
        <family val="3"/>
      </rPr>
      <t>cambio de brazo de jumbo y empernador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</si>
  <si>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PETS-MAN-TR-035 </t>
    </r>
    <r>
      <rPr>
        <sz val="11"/>
        <color rgb="FF000000"/>
        <rFont val="Mikro Light"/>
        <family val="3"/>
      </rPr>
      <t>cambio de perforadora en equipos de perforacion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</si>
  <si>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PETS-MAN-TR-035 </t>
    </r>
    <r>
      <rPr>
        <sz val="11"/>
        <color rgb="FF000000"/>
        <rFont val="Mikro Light"/>
        <family val="3"/>
      </rPr>
      <t>cambio de perforadora en equipos de perforacion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</si>
  <si>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PETS-MAN-TR-036 </t>
    </r>
    <r>
      <rPr>
        <sz val="11"/>
        <color rgb="FF000000"/>
        <rFont val="Mikro Light"/>
        <family val="3"/>
      </rPr>
      <t>cambio de tolva de dumper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</si>
  <si>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PETS-MAN-TR-036 </t>
    </r>
    <r>
      <rPr>
        <sz val="11"/>
        <color rgb="FF000000"/>
        <rFont val="Mikro Light"/>
        <family val="3"/>
      </rPr>
      <t>cambio de tolva de dumper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</si>
  <si>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PETS-MAN-TR-037 </t>
    </r>
    <r>
      <rPr>
        <sz val="11"/>
        <color rgb="FF000000"/>
        <rFont val="Mikro Light"/>
        <family val="3"/>
      </rPr>
      <t>cambio de mandos finales de equipos pesados trackless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</si>
  <si>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PETS-MAN-TR-037 </t>
    </r>
    <r>
      <rPr>
        <sz val="11"/>
        <color rgb="FF000000"/>
        <rFont val="Mikro Light"/>
        <family val="3"/>
      </rPr>
      <t>cambio de mandos finales de equipos pesados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</si>
  <si>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PETS-MAN-TR-007 </t>
    </r>
    <r>
      <rPr>
        <sz val="11"/>
        <color rgb="FF000000"/>
        <rFont val="Mikro Light"/>
        <family val="3"/>
      </rPr>
      <t>cambio de ejes diferencial e equipos pesados trackless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</si>
  <si>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PETS-MAN-TR-007 </t>
    </r>
    <r>
      <rPr>
        <sz val="11"/>
        <color rgb="FF000000"/>
        <rFont val="Mikro Light"/>
        <family val="3"/>
      </rPr>
      <t>cambio de ejes diferencial e equipos pesados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</si>
  <si>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PETS-MAN-TR-038 </t>
    </r>
    <r>
      <rPr>
        <sz val="11"/>
        <color rgb="FF000000"/>
        <rFont val="Mikro Light"/>
        <family val="3"/>
      </rPr>
      <t>cambio de cuchara de scooptrams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</si>
  <si>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PETS-MAN-TR-038 </t>
    </r>
    <r>
      <rPr>
        <sz val="11"/>
        <color rgb="FF000000"/>
        <rFont val="Mikro Light"/>
        <family val="3"/>
      </rPr>
      <t>cambio de cuchara de scooptrams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</si>
  <si>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PETS-MAN-TR-029 </t>
    </r>
    <r>
      <rPr>
        <sz val="11"/>
        <color rgb="FF000000"/>
        <rFont val="Mikro Light"/>
        <family val="3"/>
      </rPr>
      <t>cambio de motor diesel en equipos trackless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</si>
  <si>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 xml:space="preserve">PETS-MAN-TR-029 </t>
    </r>
    <r>
      <rPr>
        <sz val="11"/>
        <color rgb="FF000000"/>
        <rFont val="Mikro Light"/>
        <family val="3"/>
      </rPr>
      <t>cambio de motor diesel en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</si>
  <si>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>PETS-MAN-TR-035</t>
    </r>
    <r>
      <rPr>
        <sz val="11"/>
        <color rgb="FF000000"/>
        <rFont val="Mikro Light"/>
        <family val="3"/>
      </rPr>
      <t xml:space="preserve"> cambio de perforadora en equipos de perforacion
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</si>
  <si>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>PETS-MAN-TR-035</t>
    </r>
    <r>
      <rPr>
        <sz val="11"/>
        <color rgb="FF000000"/>
        <rFont val="Mikro Light"/>
        <family val="3"/>
      </rPr>
      <t xml:space="preserve"> cambio de perforadora en equipos de perforacion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</si>
  <si>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>PETS-MAN-TR-039</t>
    </r>
    <r>
      <rPr>
        <sz val="11"/>
        <color rgb="FF000000"/>
        <rFont val="Mikro Light"/>
        <family val="3"/>
      </rPr>
      <t xml:space="preserve"> cambio de postizos en jumbos. Capacitacion de orden y limpieza antes durante y despues de la labor</t>
    </r>
  </si>
  <si>
    <r>
      <t xml:space="preserve">Cumplimiento del </t>
    </r>
    <r>
      <rPr>
        <b/>
        <sz val="11"/>
        <color rgb="FF000000"/>
        <rFont val="Mikro Light"/>
        <family val="3"/>
      </rPr>
      <t>PETS-MAN-TR-039</t>
    </r>
    <r>
      <rPr>
        <sz val="11"/>
        <color rgb="FF000000"/>
        <rFont val="Mikro Light"/>
        <family val="3"/>
      </rPr>
      <t xml:space="preserve"> cambio de postizos en jumbos.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</si>
  <si>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Cumplimiento del </t>
    </r>
    <r>
      <rPr>
        <b/>
        <sz val="11"/>
        <color rgb="FF000000"/>
        <rFont val="Mikro Light"/>
        <family val="3"/>
      </rPr>
      <t>PETS-MAN-TR-039</t>
    </r>
    <r>
      <rPr>
        <sz val="11"/>
        <color rgb="FF000000"/>
        <rFont val="Mikro Light"/>
        <family val="3"/>
      </rPr>
      <t xml:space="preserve"> cambio de postizos en jumbos.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</si>
  <si>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PETS-MAN-TR-008</t>
    </r>
    <r>
      <rPr>
        <sz val="11"/>
        <color rgb="FF000000"/>
        <rFont val="Mikro Light"/>
        <family val="3"/>
      </rPr>
      <t xml:space="preserve"> cambio de bomba hidraulica de LHD       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</si>
  <si>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PETS-MAN-TR-008</t>
    </r>
    <r>
      <rPr>
        <sz val="11"/>
        <color rgb="FF000000"/>
        <rFont val="Mikro Light"/>
        <family val="3"/>
      </rPr>
      <t xml:space="preserve"> cambio de bomba hidraulica de LHD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</si>
  <si>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>Capacitacion y/o sensibilizacion en Riesgos Disergonomicos 
Realizar pausas activas por lo menos 2 veces al dia con una duracion de 5 a 10 minutos</t>
  </si>
  <si>
    <r>
      <t>Cumplimiento del</t>
    </r>
    <r>
      <rPr>
        <b/>
        <sz val="11"/>
        <color rgb="FF000000"/>
        <rFont val="Mikro Light"/>
        <family val="3"/>
      </rPr>
      <t xml:space="preserve"> PETS-MAN-TR-009</t>
    </r>
    <r>
      <rPr>
        <sz val="11"/>
        <color rgb="FF000000"/>
        <rFont val="Mikro Light"/>
        <family val="3"/>
      </rPr>
      <t xml:space="preserve"> cambio de bomba hidraulica de jumbos y empernadores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</si>
  <si>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PETS-MAN-TR-009</t>
    </r>
    <r>
      <rPr>
        <sz val="11"/>
        <color rgb="FF000000"/>
        <rFont val="Mikro Light"/>
        <family val="3"/>
      </rPr>
      <t xml:space="preserve"> cambio de bomba hidraulica de jumbos y empernadores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</si>
  <si>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PETS-MAN-TR-040 </t>
    </r>
    <r>
      <rPr>
        <sz val="11"/>
        <color rgb="FF000000"/>
        <rFont val="Mikro Light"/>
        <family val="3"/>
      </rPr>
      <t>cambio de mangueras hidraulicas en equipos LHD  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</si>
  <si>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PETS-MAN-TR-040 </t>
    </r>
    <r>
      <rPr>
        <sz val="11"/>
        <color rgb="FF000000"/>
        <rFont val="Mikro Light"/>
        <family val="3"/>
      </rPr>
      <t>cambio de mangueras hidraulicas en equipos LHD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</si>
  <si>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PETS-MAN-TR-041 </t>
    </r>
    <r>
      <rPr>
        <sz val="11"/>
        <color rgb="FF000000"/>
        <rFont val="Mikro Light"/>
        <family val="3"/>
      </rPr>
      <t>cambio de mangueras hidraulicas en equipos de perforacion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</si>
  <si>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PETS-MAN-TR-041 </t>
    </r>
    <r>
      <rPr>
        <sz val="11"/>
        <color rgb="FF000000"/>
        <rFont val="Mikro Light"/>
        <family val="3"/>
      </rPr>
      <t>cambio de mangueras hidraulicas en equipos de perforacion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</si>
  <si>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 xml:space="preserve">Capacitacion del Pets </t>
    </r>
    <r>
      <rPr>
        <b/>
        <sz val="11"/>
        <color rgb="FF000000"/>
        <rFont val="Mikro Light"/>
        <family val="3"/>
      </rPr>
      <t>GMI-MAN-PET-570</t>
    </r>
    <r>
      <rPr>
        <sz val="11"/>
        <color rgb="FF000000"/>
        <rFont val="Mikro Light"/>
        <family val="3"/>
      </rPr>
      <t xml:space="preserve"> Megado de Cable electrico 
Capacitacion de orden y limpieza antes durante y despues de la labor</t>
    </r>
  </si>
  <si>
    <r>
      <t xml:space="preserve">Capacitacion en </t>
    </r>
    <r>
      <rPr>
        <b/>
        <sz val="11"/>
        <color rgb="FF000000"/>
        <rFont val="Mikro Light"/>
        <family val="3"/>
      </rPr>
      <t xml:space="preserve">GMI-MAN-PET-570 </t>
    </r>
    <r>
      <rPr>
        <sz val="11"/>
        <color rgb="FF000000"/>
        <rFont val="Mikro Light"/>
        <family val="3"/>
      </rPr>
      <t>Megado de Cable electrico
Capacitacion de orden y limpieza antes durante y despues de la labor</t>
    </r>
  </si>
  <si>
    <t xml:space="preserve">Golpes </t>
  </si>
  <si>
    <t>GENERACIÓN_DE_RESIDUOS_DE_APARATOS_ELÉCTRICOS_Y_ELECTRÓNICOS_RAEE</t>
  </si>
  <si>
    <t xml:space="preserve">Aparatos electrónicos (computadoras, teclados, lavadoras, horno microondas, etc.) </t>
  </si>
  <si>
    <r>
      <t>Cumplimiento del</t>
    </r>
    <r>
      <rPr>
        <b/>
        <sz val="11"/>
        <color rgb="FF000000"/>
        <rFont val="Mikro Light"/>
        <family val="3"/>
      </rPr>
      <t xml:space="preserve"> PETS-MAN-TR-007 </t>
    </r>
    <r>
      <rPr>
        <sz val="11"/>
        <color rgb="FF000000"/>
        <rFont val="Mikro Light"/>
        <family val="3"/>
      </rPr>
      <t>Cambio de diferencial en equipos trackless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</si>
  <si>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PETS-MAN-TR-007 </t>
    </r>
    <r>
      <rPr>
        <sz val="11"/>
        <color rgb="FF000000"/>
        <rFont val="Mikro Light"/>
        <family val="3"/>
      </rPr>
      <t>Cambio de diferencial en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</si>
  <si>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PETS-MAN-TR-023 </t>
    </r>
    <r>
      <rPr>
        <sz val="11"/>
        <color rgb="FF000000"/>
        <rFont val="Mikro Light"/>
        <family val="3"/>
      </rPr>
      <t>Evaluacion y reparacion de sistemas hidraulicos en equipos trackless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</si>
  <si>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PETS-MAN-TR-047 </t>
    </r>
    <r>
      <rPr>
        <sz val="11"/>
        <color rgb="FF000000"/>
        <rFont val="Mikro Light"/>
        <family val="3"/>
      </rPr>
      <t>levantamiento de traslado de componentes pesado y materiales con scoop.
Capacitacion de orden y limpieza antes durante y despues de la labor</t>
    </r>
  </si>
  <si>
    <r>
      <t>Cumplimiento del</t>
    </r>
    <r>
      <rPr>
        <b/>
        <sz val="11"/>
        <color rgb="FF000000"/>
        <rFont val="Mikro Light"/>
        <family val="3"/>
      </rPr>
      <t xml:space="preserve"> PETS-MAN-TR-047 </t>
    </r>
    <r>
      <rPr>
        <sz val="11"/>
        <color rgb="FF000000"/>
        <rFont val="Mikro Light"/>
        <family val="3"/>
      </rPr>
      <t>levantamiento de traslado de componentes pesado y materiales con scoop.
Inspeccionar y verificar la señalizacion trimestral de herramientas según el color que corresponda
Aislamiento y delimitacion de zona de trabajo
Señalizacion y bloqueo de zona de trabajo
Limpieza de componentes, herramientas y zona de trabajo</t>
    </r>
  </si>
  <si>
    <t xml:space="preserve">Líquidos en el suelo </t>
  </si>
  <si>
    <r>
      <t>Cumplimiento del</t>
    </r>
    <r>
      <rPr>
        <b/>
        <sz val="11"/>
        <color rgb="FF000000"/>
        <rFont val="Mikro Light"/>
        <family val="3"/>
      </rPr>
      <t xml:space="preserve"> PETS-MAN-TR-012 </t>
    </r>
    <r>
      <rPr>
        <sz val="11"/>
        <color rgb="FF000000"/>
        <rFont val="Mikro Light"/>
        <family val="3"/>
      </rPr>
      <t>inspeccion general de equipos Trackless
Capacitacion de orden y limpieza antes durante y despues de la labor</t>
    </r>
  </si>
  <si>
    <t xml:space="preserve">Cumplimiento del PETS-MAN-TR-047 levantamiento de traslado de componentes pesado y materiales con scoop.
Uso de check list de inspeccion de equipos y herramientas de izaje. </t>
  </si>
  <si>
    <t>Pantalla de visualización para de datos</t>
  </si>
  <si>
    <t>Inspección del área de trabajo.
Capacitación en LAS 5s "Orden y limpieza". 
Realizar pausas activas por lo menos 2 veces al dia con una duracion de 5 a 10 minutos</t>
  </si>
  <si>
    <t>Trabajos en mobiliario no ergonómico</t>
  </si>
  <si>
    <t>Capacitacion de orden y limpieza antes durante y despues de la labor
Señalizacion y bloqueo de zona de trabajo
Instalacion de iluminacion artificial</t>
  </si>
  <si>
    <t>Señalizacion y bloqueo de zona de trabajo</t>
  </si>
  <si>
    <t>Instalacion de iluminacion artificial</t>
  </si>
  <si>
    <t>Diesel, gasolina, lubricantes y otros</t>
  </si>
  <si>
    <t>PERDIDA_DE_CONTROL_DE_VEHICULO</t>
  </si>
  <si>
    <t>Exposicion a Fallas Mecánicas de los  vehículos y equipos</t>
  </si>
  <si>
    <t>Atropello</t>
  </si>
  <si>
    <t>Contusión/Fractura</t>
  </si>
  <si>
    <t xml:space="preserve">Verificar correcto estacionamiento con tacos y conos de seguridad y se encuentre con el motor apagado el vehiculo
</t>
  </si>
  <si>
    <t>uso obligatorio de Epps, casco protector, lentes de seguridad, respirador media cara, correa de seguridad, overol con cinta reflectiva, botas de seguridad y lampara, guantes badana</t>
  </si>
  <si>
    <t>FECHA DE  ACTUALIZACIÒN:</t>
  </si>
  <si>
    <t>FECHA DE  REVISION:</t>
  </si>
  <si>
    <t>SEVERIDAD
(SEGURIDAD)</t>
  </si>
  <si>
    <t>MATRIZ DE EVALUACION DE RIESGOS</t>
  </si>
  <si>
    <t>CATASTROFICO</t>
  </si>
  <si>
    <t>MORTALIDAD</t>
  </si>
  <si>
    <t>PERMANENTE</t>
  </si>
  <si>
    <t>TEMPORAL</t>
  </si>
  <si>
    <t>MENOR</t>
  </si>
  <si>
    <t>D</t>
  </si>
  <si>
    <t>E</t>
  </si>
  <si>
    <t>COMUN</t>
  </si>
  <si>
    <t>HA SUCEDIDO</t>
  </si>
  <si>
    <t>PODRIA SUCEDER</t>
  </si>
  <si>
    <t>RARO QUE SUCEDA</t>
  </si>
  <si>
    <t>PRACTICAMENTE IMPOSIBLE QUE SUCEDA</t>
  </si>
  <si>
    <t>PROBABILIDAD</t>
  </si>
  <si>
    <t xml:space="preserve">EVALUACIÓN DE RIESGO DE SEGURIDAD </t>
  </si>
  <si>
    <t>SEVERIDAD</t>
  </si>
  <si>
    <t>DESCRIPCIÓN</t>
  </si>
  <si>
    <t>Naturaleza del incidente (lesion)</t>
  </si>
  <si>
    <t>Naturaleza de los daños a la propiedad</t>
  </si>
  <si>
    <t>Naturaleza del daño al proceso</t>
  </si>
  <si>
    <t>Reacción de las autoridades / público</t>
  </si>
  <si>
    <t>Múltiples muertes</t>
  </si>
  <si>
    <t>Pérdidas de propiedad devastadoras por un monto mayor a US$ 100,000</t>
  </si>
  <si>
    <t>Paralización del proceso de más de 1 mes o paralización definitiva.</t>
  </si>
  <si>
    <t>Prensa internacional y/o proceso</t>
  </si>
  <si>
    <t>Muerte o gran número de incidentes serios / incapacitantes</t>
  </si>
  <si>
    <t>Pérdidas de propiedad serias / muy extendidas por un monto entre  US$ 10,001 y  US$ 100,000</t>
  </si>
  <si>
    <t>Paralización del proceso de más de 1 semana y menos de 1 mes</t>
  </si>
  <si>
    <t>Prensa nacional / local y/o multa elevada</t>
  </si>
  <si>
    <t>Uno o más incidentes serios / incapacitantes</t>
  </si>
  <si>
    <t>Pérdidas de propiedad significativas /calculables por un monto entre US$ 5,001 y  US$ 10,000</t>
  </si>
  <si>
    <t>Paralización del proceso de más de 1 día hasta 1 semana.</t>
  </si>
  <si>
    <t>Reclamo de la comunidad y/o multa no elevada</t>
  </si>
  <si>
    <t>Lesiones leves</t>
  </si>
  <si>
    <t>Pérdidas de propiedad menores por monto mayor o igual a US$ 1,000 y menor a US$ 5,000</t>
  </si>
  <si>
    <t>Paralización de 1 día.</t>
  </si>
  <si>
    <t>Reclamo individual y/o no conformidad legal</t>
  </si>
  <si>
    <t>Atención de primeros auxilios</t>
  </si>
  <si>
    <t>Pérdidas de propiedad menores, pérdidas aisladas  por monto menor a US$ 1,000</t>
  </si>
  <si>
    <t>Paralización menor de 1 día.</t>
  </si>
  <si>
    <t>Potencial de reclamo y/o no conformidad con el estándar</t>
  </si>
  <si>
    <t>No. de ocurrencias</t>
  </si>
  <si>
    <t>Frecuencia de exposición</t>
  </si>
  <si>
    <t>Índice de recurrencia</t>
  </si>
  <si>
    <t xml:space="preserve">COMUN </t>
  </si>
  <si>
    <t>Más de 5 veces al año</t>
  </si>
  <si>
    <t>Muchas (6 o más) personas expuestas. 
Varias veces al día .</t>
  </si>
  <si>
    <t xml:space="preserve">La recurrencia de incidentes es regular. Se tolera la recurrencia de incidentes leves. </t>
  </si>
  <si>
    <t>Hasta 5 veces al año</t>
  </si>
  <si>
    <t>Moderado (3 a 5) personas expuestas varias veces al día</t>
  </si>
  <si>
    <t xml:space="preserve">A pesar de las estrategias de prevención implementadas, al parecer los incidentes vuelven a ocurrir. </t>
  </si>
  <si>
    <t>Anualmente</t>
  </si>
  <si>
    <t>Pocas (1 a 2) personas expuestas varias veces al día. 
Muchas personas expuestas ocasionaImente .</t>
  </si>
  <si>
    <t>Se produjo la recurrencia de incidentes pero no es muy común.</t>
  </si>
  <si>
    <t>Una vez cada 10 años</t>
  </si>
  <si>
    <t>Moderado (3 a 5) personas expuestas ocasionaImente</t>
  </si>
  <si>
    <t xml:space="preserve">La recurrencia de incidentes es poco frecuente y rara cuando existen controles y éstos se mantienen. </t>
  </si>
  <si>
    <t>Una vez en 100 años o más</t>
  </si>
  <si>
    <t>Pocas (1 a 2) personas expuestas ocasionaImente</t>
  </si>
  <si>
    <t xml:space="preserve">No se tiene información de recurrencias. </t>
  </si>
  <si>
    <t>EVALUACIÓN DE RIESGO DE SALUD</t>
  </si>
  <si>
    <t>Naturaleza del incidente</t>
  </si>
  <si>
    <t>Características típicas del factor de riesgo</t>
  </si>
  <si>
    <t>Cáncer ocupacional u otras enfermedades graves que acortan el tiempo de vida, enfermedades crónicas que produzcan fatalidad (es) colectiva (s). Fallecimiento(s), incapacidad total permanente o casos múltiples de incapacidad total permanente  (químicos con efectos tóxicos agudos, grandes grupos expuestos a carcinógenos)</t>
  </si>
  <si>
    <t>Extremadamente contagiosa</t>
  </si>
  <si>
    <t>Agentes causantes de daño Irreversible, interfiere con el desempeño del trabajo a largo plazo, incluso ausentismo laboral prolongado, enfermedades  graves que limitan el tiempo de vida, enfermedades agudas que impliquen Incapacidad Permanente   (corrosivos, cancerígenos, frío y calor externo).</t>
  </si>
  <si>
    <t>Contagiosa</t>
  </si>
  <si>
    <t>Agentes causantes de daño con potencialidad de hacerse irreversible si no se corrigen a tiempo (ruido, vibraciones, manejo inadecuado de cargas, químicos con efectos sistémicos), el trabajador  puede laborar en un trabajo que no le exija mucho  esfuerzo físico o agravamiento de enfermedad.</t>
  </si>
  <si>
    <t>Con facilidad para contaminarse</t>
  </si>
  <si>
    <t>Agentes causantes de efectos reversibles a la salud (agentes irritantes, bacterias contaminantes de alimentos, virus del ambiente ,stress) enfermedad  puede conducir  a incapacidad temporal.Casi siempre buena  respuesta al tratamiento médico recibido en el  centro de salud no  afecta el desempeño   laboral del trabajador.</t>
  </si>
  <si>
    <t>Se puede producir contaminación pero no es común</t>
  </si>
  <si>
    <t>No afecta el desarrollo del trabajo, ni causa incapacidad, enfermedad conducente a malestar  temporal de efecto leve,en la mayoria de los casos no necesitan atención medica.  Las consecuencias se mitiga con medidas generales.</t>
  </si>
  <si>
    <t xml:space="preserve">En casos excepcionales </t>
  </si>
  <si>
    <t>MUY PROBABLE</t>
  </si>
  <si>
    <t>Hay presencia  de agentes y factores en el área esta semana</t>
  </si>
  <si>
    <t xml:space="preserve">La recurrencia de incidentes es regular. Se tolera la recurrencia de incidentes leves.  </t>
  </si>
  <si>
    <t>PROBABLE</t>
  </si>
  <si>
    <t>Hay presencia  de agentes y factores el área en el ultimo mes</t>
  </si>
  <si>
    <t>POCO PROBABLE</t>
  </si>
  <si>
    <t>Hay presencia  de agentes y factores en el área en los últimos 03 meses</t>
  </si>
  <si>
    <t>OCASIONAL</t>
  </si>
  <si>
    <t>Hay presencia  de agentes y factores en el área en el ultimo semestre</t>
  </si>
  <si>
    <t xml:space="preserve">La recurrencia de incidentes es poco frecuente y rara cuando existen controles y éstos se mantienen.  </t>
  </si>
  <si>
    <t>RARA VEZ</t>
  </si>
  <si>
    <t>Hay presencia  de agentes y factores en el área en el ultimo año</t>
  </si>
  <si>
    <t>EVALUACIÓN DEL RIESGO AMBIENTAL</t>
  </si>
  <si>
    <t>Impacto ambiental/ecologico</t>
  </si>
  <si>
    <t>TIEMPO DE RECUPERACIÓN DEL ÁREA  (Solo Medio Ambiente)</t>
  </si>
  <si>
    <t>Costo</t>
  </si>
  <si>
    <t>Reacción pública / implicancia legal</t>
  </si>
  <si>
    <t>Daño irreversible al medio ambiente o al ecosistema</t>
  </si>
  <si>
    <t>Más de 50 años</t>
  </si>
  <si>
    <t>Impacto negativo sobre los mercados internacionales</t>
  </si>
  <si>
    <t>Daños de largo plazo y/o extendidos al medio ambiente</t>
  </si>
  <si>
    <t>10 - 49 años</t>
  </si>
  <si>
    <t>Impacto negativo sobre los mercados nacionales</t>
  </si>
  <si>
    <t xml:space="preserve">Efecto permanente sobre la comunidad. Daño al medio ambiente. </t>
  </si>
  <si>
    <t>1 - 9 años</t>
  </si>
  <si>
    <t>La performance económica de las empresas u organizaciones está influenciada negativamente</t>
  </si>
  <si>
    <t>Reclamo de la comunidad y/o multa baja</t>
  </si>
  <si>
    <t>Perturbación ecológica de corto plazo. Influencia restringida sobre la comunidad.</t>
  </si>
  <si>
    <t>Menor a 1 año</t>
  </si>
  <si>
    <t>La performance económica del departamento o de la sección está influenciada negativamente</t>
  </si>
  <si>
    <t xml:space="preserve">Estrés ecológico sobre el medio ambiente. Posible incomodidad a la comunidad. </t>
  </si>
  <si>
    <t>Menor a 1 día</t>
  </si>
  <si>
    <t>Se incurre en costos menores como resultado del incidente</t>
  </si>
  <si>
    <t xml:space="preserve">No. de ocurrencias </t>
  </si>
  <si>
    <t xml:space="preserve">A pesar de las estrategias de prevención implementadas, al parecer los incidentes vuelven a ocurrir.  </t>
  </si>
  <si>
    <t>Una vez en 10 años</t>
  </si>
  <si>
    <t xml:space="preserve">La recurrencia de incidentes es poco frecuente y rara cuando existen controles y éstos se mantienen.   </t>
  </si>
  <si>
    <t>No se tiene información de recurrencias.</t>
  </si>
  <si>
    <t>RIESGO ASOCIADO</t>
  </si>
  <si>
    <t>CONSECUENCIA</t>
  </si>
  <si>
    <t>Caída al mismo nivel</t>
  </si>
  <si>
    <t>Contusión/Fractura/Muerte</t>
  </si>
  <si>
    <t xml:space="preserve">CONTACTO_CON_AGENTES_INFECCIOSOS </t>
  </si>
  <si>
    <t xml:space="preserve">CONTACTO_CON_FLUIDOS_CORPORALES </t>
  </si>
  <si>
    <t xml:space="preserve">CONTACTO_CON_RESIDUOS_SOLIDOS </t>
  </si>
  <si>
    <t>EXPOSICION_A_RADIACION_IONZANTE</t>
  </si>
  <si>
    <t>Distracción subiendo y bajando escaleras</t>
  </si>
  <si>
    <t>EXPOSICION_A_RADIACION_NO_IONZANTE</t>
  </si>
  <si>
    <t>Caídas a distinto nivel</t>
  </si>
  <si>
    <t xml:space="preserve">FLUIDO_EN_DETRITOS </t>
  </si>
  <si>
    <t>INESTABILIDAD_DE_ESTRUCTURA</t>
  </si>
  <si>
    <t xml:space="preserve">Escalamiento a estructuras, equipos sin equipo anti caída </t>
  </si>
  <si>
    <t>INESTABILIDAD_DE_SUELOS</t>
  </si>
  <si>
    <t>LIBERACIÓN_INTEMPESTIVA_DE_ENERGIA_POR_EXPLOSIVOS</t>
  </si>
  <si>
    <t>Izaje de personal en elevadores y/o canastilla sin sistema anti caída</t>
  </si>
  <si>
    <t xml:space="preserve">Caída de Objetos </t>
  </si>
  <si>
    <t xml:space="preserve">Izaje de materiales sin sistema anti caída </t>
  </si>
  <si>
    <t xml:space="preserve">PÉRDIDA_DE_CONTROL_DE_VEHICULOS_Y_EQUIPOS </t>
  </si>
  <si>
    <t>Ascenso a postes/ torres metálicas sin sistema anti caída</t>
  </si>
  <si>
    <t>Trabajos en taladros largos sin sistema anti caída</t>
  </si>
  <si>
    <t xml:space="preserve">Trabajos de levantamiento sin sistema anti caída </t>
  </si>
  <si>
    <t>TORMENTAS_ELECTRICAS</t>
  </si>
  <si>
    <t>Trabajos  sin sistema anti caída</t>
  </si>
  <si>
    <t>TRABAJOS_EN_ALTURA</t>
  </si>
  <si>
    <t xml:space="preserve">Trabajos  con sistema anti caída en mal estado </t>
  </si>
  <si>
    <t>Trabajos en Raise Boring sin sistema anti caída</t>
  </si>
  <si>
    <t xml:space="preserve">Trabajos en Raise Boring con sistema anti caída en mal estado </t>
  </si>
  <si>
    <t>Trabajos en Inclinados sin sistema anti caída</t>
  </si>
  <si>
    <t xml:space="preserve">Trabajos en Inclinados con sistema anti caída en malas condiciones </t>
  </si>
  <si>
    <t>Trabajos en Piques sin sistema anti caída</t>
  </si>
  <si>
    <t xml:space="preserve">Trabajos en Piques con sistema anti caída en malas condiciones </t>
  </si>
  <si>
    <t>Trabajos en Taludes sin sistema anti caída</t>
  </si>
  <si>
    <t xml:space="preserve">Trabajos en Taludes con sistema anti caída en malas condiciones </t>
  </si>
  <si>
    <t>Trabajos de lanzado de tubería en Raise Boring sin sistema anti caída</t>
  </si>
  <si>
    <t>SARS COV_2</t>
  </si>
  <si>
    <t xml:space="preserve">Trabajos de lanzado de tubería en Raise Boring con sistema anti caída en mal estado </t>
  </si>
  <si>
    <t>Trabajos de habilitación y armado de aceros a alturas mayores de 1.80m</t>
  </si>
  <si>
    <t>Aplastamiento</t>
  </si>
  <si>
    <t>Carga por encima de la capacidad del equipo.</t>
  </si>
  <si>
    <t>Caída de objetos</t>
  </si>
  <si>
    <t>Carga por encima de la capacidad de los elementos de izaje</t>
  </si>
  <si>
    <t>Elementos de izaje no inspeccionado y certificado</t>
  </si>
  <si>
    <t>Grúa no certificada</t>
  </si>
  <si>
    <t>Equipo no inspeccionado</t>
  </si>
  <si>
    <t>No se cuenta con diagrama de cuerpo libre de carga</t>
  </si>
  <si>
    <t>Operador y rigger no certificado</t>
  </si>
  <si>
    <t>Caída de Objetos</t>
  </si>
  <si>
    <t>Plataforma inestable/Plataforma con seguro fatigado</t>
  </si>
  <si>
    <t>Escaleras inestables/Fatigados</t>
  </si>
  <si>
    <t xml:space="preserve">Columnas corroídas </t>
  </si>
  <si>
    <t>Caída de roca</t>
  </si>
  <si>
    <t>Presencia de estructuras geológicas</t>
  </si>
  <si>
    <t xml:space="preserve">Dirección de las estructuras </t>
  </si>
  <si>
    <t>Proyeccion de rocas</t>
  </si>
  <si>
    <t xml:space="preserve">Sobreexcavaciones </t>
  </si>
  <si>
    <t>Acumulación de esfuerzoss</t>
  </si>
  <si>
    <t>Caída de roca/</t>
  </si>
  <si>
    <t xml:space="preserve">Deslizamiento </t>
  </si>
  <si>
    <t xml:space="preserve">Subsidencia </t>
  </si>
  <si>
    <t>Sobreexcavación de talud (angulo de talud)</t>
  </si>
  <si>
    <t>Derrumbe</t>
  </si>
  <si>
    <t>Velocidad excesiva en la conducción de equipos/vehículos</t>
  </si>
  <si>
    <t>Colisión/atropello</t>
  </si>
  <si>
    <t>conductor con poca experiencia en conduccion de equipo asignado</t>
  </si>
  <si>
    <t xml:space="preserve">Vías con espacios reducidos </t>
  </si>
  <si>
    <t>Mal estado de las vías</t>
  </si>
  <si>
    <t>Colisión</t>
  </si>
  <si>
    <t xml:space="preserve">Vías con visibilidad reducida </t>
  </si>
  <si>
    <t>Fatiga/cansancio de operador/conductor</t>
  </si>
  <si>
    <t xml:space="preserve">Colisión </t>
  </si>
  <si>
    <t>Trafico vehicular</t>
  </si>
  <si>
    <t>Vias con superfificie resbalosa (hielo)</t>
  </si>
  <si>
    <t>Colisión / Caída a distinto nivel/atropello</t>
  </si>
  <si>
    <t>Heridas/Amputación/Contusión/Fractura/Muerte</t>
  </si>
  <si>
    <t xml:space="preserve">Falta o diseño inadecuado de guardas </t>
  </si>
  <si>
    <t>Inhalación de sustancias asfixiantes</t>
  </si>
  <si>
    <t>Intoxicación/Quemaduras/Muerte</t>
  </si>
  <si>
    <t xml:space="preserve"> Sustancias química no identificada</t>
  </si>
  <si>
    <t>Manipulación de sustancias quimicas sin EPP.</t>
  </si>
  <si>
    <t>Contacto químico (por vía: cutánea, respiratoria, digestiva y ocular)</t>
  </si>
  <si>
    <t>Contacto con particulas</t>
  </si>
  <si>
    <t>Neumoconeosis</t>
  </si>
  <si>
    <t>Inhalación de gases Toxicos</t>
  </si>
  <si>
    <t>Intoxicación</t>
  </si>
  <si>
    <t>Exposición a ambientes con deficiencia de oxigeno</t>
  </si>
  <si>
    <t>Asfixia</t>
  </si>
  <si>
    <t>Mezcla de sustancias incompatibles)</t>
  </si>
  <si>
    <t>Explosión</t>
  </si>
  <si>
    <t>Quemaduras/Muerte</t>
  </si>
  <si>
    <t>Explosión de contenedores de sustancias prezurisadas</t>
  </si>
  <si>
    <t>Incendio</t>
  </si>
  <si>
    <t>Manipulacion  de pulpas ácidas sin EPPs</t>
  </si>
  <si>
    <t>Contacto con, Salpicaduras</t>
  </si>
  <si>
    <t>Dermatitis, Quemadura Química</t>
  </si>
  <si>
    <t>Soldadura sin usar proteccion respiratoria (Humos metálicos)</t>
  </si>
  <si>
    <t>Inhalación o exposición a Humos metálicos (soldaduras)</t>
  </si>
  <si>
    <t>Asma Ocupacional, Asfixia, Alergias, Cáncer</t>
  </si>
  <si>
    <t>Residuos sólidos peligrosos (Hospital / Laboratorios / Planta / Mantenimiento)</t>
  </si>
  <si>
    <t>Exposición a, contacto con Residuos sólidos peligrosos (Hospital / Laboratorios / Planta / Mantenimiento)</t>
  </si>
  <si>
    <t>Intoxicaciones, Quemaduras</t>
  </si>
  <si>
    <t>Manipulacion de concentrado de mineral sin EPPs</t>
  </si>
  <si>
    <t>Inhalación o exposición a Concentrado de mineral (Polvo)</t>
  </si>
  <si>
    <t>Irritación en la piel, ojos y tracto respiratorio. Afecta hígado y riñones. Daña los tejidos</t>
  </si>
  <si>
    <t>Manipulacion de copelas sin EPPs (Partículas de Plomo)</t>
  </si>
  <si>
    <t>Inhalación o exposición a Partículas de Plomo</t>
  </si>
  <si>
    <t>Presión arterial alta, problemas digestivos, daños renales, Saturnismo o Plumbosis (envenenamiento por plomo), Daño al sistema nervioso.</t>
  </si>
  <si>
    <t>Hipoacusia/Amputación/ Muerte</t>
  </si>
  <si>
    <t>Iniciación de accesorios de voladura por electricidad estática</t>
  </si>
  <si>
    <t>Iniciación de accesorios de voladura por simpatía</t>
  </si>
  <si>
    <t>Reacciones químicas que producen energía continua</t>
  </si>
  <si>
    <t xml:space="preserve">Electrocución </t>
  </si>
  <si>
    <t>Quemadura/Amputación/ Muerte</t>
  </si>
  <si>
    <t xml:space="preserve">Cables eléctricos expuestos </t>
  </si>
  <si>
    <t>Equipos e instalaciones eléctricas energizadas.</t>
  </si>
  <si>
    <t xml:space="preserve">Electrocusión </t>
  </si>
  <si>
    <t>Manipulación de tableros eléctricos energizados</t>
  </si>
  <si>
    <t>Descargas atmosféricas</t>
  </si>
  <si>
    <t>Equipos o instalaciones no bloqueadas</t>
  </si>
  <si>
    <t>Inducción electromagnética</t>
  </si>
  <si>
    <t>Manipulación de elementos cargados electrostáticamente</t>
  </si>
  <si>
    <t xml:space="preserve">Quemaduras </t>
  </si>
  <si>
    <t>Heridas 1ero, 2do y 3er grado/ Muerte</t>
  </si>
  <si>
    <t xml:space="preserve">Congelamiento </t>
  </si>
  <si>
    <t>Quemaduras/Amputación</t>
  </si>
  <si>
    <t>Estrés térmico</t>
  </si>
  <si>
    <t>Golpe de calor/Muerte</t>
  </si>
  <si>
    <t>Hipotermia/Muerte</t>
  </si>
  <si>
    <t>Contacto con fuego</t>
  </si>
  <si>
    <t>Heridas/Cáncer a la piel</t>
  </si>
  <si>
    <t>Heridas</t>
  </si>
  <si>
    <t>Exposicion de mujeres embarazadas</t>
  </si>
  <si>
    <t>Aborto</t>
  </si>
  <si>
    <t xml:space="preserve">Muerte </t>
  </si>
  <si>
    <t>Radiación dispersa</t>
  </si>
  <si>
    <t>Infertilidad, leucemia, cáncer</t>
  </si>
  <si>
    <t>Perdida de la audición</t>
  </si>
  <si>
    <t>Hipoacusia</t>
  </si>
  <si>
    <t xml:space="preserve">Exposición a ruidos producido por ventiladores </t>
  </si>
  <si>
    <t xml:space="preserve">Exposición a vibraciones </t>
  </si>
  <si>
    <t>Trastornos (vasculares, hueso, articulaciones y neurológicos)</t>
  </si>
  <si>
    <t>Exposición a vibración por traslado en vehículos.</t>
  </si>
  <si>
    <t xml:space="preserve">Exposición a  Virus </t>
  </si>
  <si>
    <t>Contagio</t>
  </si>
  <si>
    <t xml:space="preserve">Infección/Muerte </t>
  </si>
  <si>
    <t xml:space="preserve">Contacto con parásitos </t>
  </si>
  <si>
    <t>Alimentos en mal estado o vencidos</t>
  </si>
  <si>
    <t>Ingesta de alimentos en mal estado o vencidos</t>
  </si>
  <si>
    <t>Infecciones gastrointestinales, Intoxicaciones</t>
  </si>
  <si>
    <t>Exposicion a vectores (mosquitos, zancudos, etc)</t>
  </si>
  <si>
    <t>Infeccion/muerte</t>
  </si>
  <si>
    <t>Exposición a agentes patógenos</t>
  </si>
  <si>
    <t>Infecciones/Alergias</t>
  </si>
  <si>
    <t xml:space="preserve">Clasificación de los residuos solidos </t>
  </si>
  <si>
    <t>Disposición de residuos solidos</t>
  </si>
  <si>
    <t xml:space="preserve">Manipulación de fluidos corporales </t>
  </si>
  <si>
    <t>Riesgos Disergonómico</t>
  </si>
  <si>
    <t>Lumbalgia</t>
  </si>
  <si>
    <t>Traslados de objetos pesados mayor a 40KG en persona varón entrenada</t>
  </si>
  <si>
    <t>Objeto que no tiene punto de sujeción</t>
  </si>
  <si>
    <t>Levantamiento y trasnporte inadecuado de carga en mujeres embarazadas</t>
  </si>
  <si>
    <t>Levantamiento y transporte manual de carga</t>
  </si>
  <si>
    <t>Conducción de vehículos y/o equipos prolongado</t>
  </si>
  <si>
    <t>Fatiga Muscular/ Dolor / Lesión</t>
  </si>
  <si>
    <t>Hiperlordosis</t>
  </si>
  <si>
    <t>Lumbalgia/Dorsalgia/ Hiperlordosis/ Tendinitis de Hombro</t>
  </si>
  <si>
    <t>Hiperlordosis/ Condromalacia</t>
  </si>
  <si>
    <t>Fatiga visual</t>
  </si>
  <si>
    <t>Agotamiento visual, irritación conjuntival, transtorno visual, dolor de cabeza, cansancio</t>
  </si>
  <si>
    <t>Riesgo Psicosocial</t>
  </si>
  <si>
    <t>Estrés / Depresión</t>
  </si>
  <si>
    <t>Agresion fisica</t>
  </si>
  <si>
    <t>Contusion/fractura</t>
  </si>
  <si>
    <t>Ignorar o excluir de las actividades propias de la función</t>
  </si>
  <si>
    <t>Llamadas telefónicas extralaborales con contenido sexual no consentido</t>
  </si>
  <si>
    <t xml:space="preserve">Lluvias torrenciales prolongadas </t>
  </si>
  <si>
    <t xml:space="preserve">Inestabilidad en estructuras </t>
  </si>
  <si>
    <t>Destrucciones/Muerte</t>
  </si>
  <si>
    <t xml:space="preserve">Colapso de fuentes de agua </t>
  </si>
  <si>
    <t>Sobrecarga de fuentes de agua (huaycos)</t>
  </si>
  <si>
    <t>Fallas del sistema de bombeo</t>
  </si>
  <si>
    <t xml:space="preserve">Fuga de fuentes de caudal </t>
  </si>
  <si>
    <t xml:space="preserve">Caída de huaycos en instalaciones </t>
  </si>
  <si>
    <t xml:space="preserve">Deslizamiento de masas </t>
  </si>
  <si>
    <t>Ruptura de presa de relavera</t>
  </si>
  <si>
    <t>Movimiento telúrico mayor a 4.5 grados de magnitud (Richter)</t>
  </si>
  <si>
    <t xml:space="preserve">Trabajos en la intemperie </t>
  </si>
  <si>
    <t>Cortes</t>
  </si>
  <si>
    <t>Herida punzocortante</t>
  </si>
  <si>
    <t>Mallas de sostenimiento sobresalidas</t>
  </si>
  <si>
    <t>Pernos de sostenimiento sobresalidas</t>
  </si>
  <si>
    <t>Uso de herramientas punzocortantes hechizas</t>
  </si>
  <si>
    <t>Manipulación de materiales de escritorio de oficinas</t>
  </si>
  <si>
    <t>SARS COV-2</t>
  </si>
  <si>
    <t>INFECCION VIRAL
FATIGA, DISNEA, FIEBRE
DOLOR DE GARGANTA
MALESTAR GENERAL,
SENSACIÓN DE, CANSANCIO, TOS, DIARREA
DISGEUSIA (AUSENCIA GUSTO)
ANOSMIA (AUSENCIA DEL OLFATO)
RIESGO PSICOSOCIAL</t>
  </si>
  <si>
    <t>Proyeccion de particulas</t>
  </si>
  <si>
    <t>Exposicion a delincuencia y manifestaciones sindicales</t>
  </si>
  <si>
    <t>Agresion</t>
  </si>
  <si>
    <t>Lesiones</t>
  </si>
  <si>
    <t>Trabajadoras en periodo de gestación</t>
  </si>
  <si>
    <t xml:space="preserve">Aborto </t>
  </si>
  <si>
    <t>Parada intempestiva del ascensor</t>
  </si>
  <si>
    <t>Golpes, contusiones, estrés, claustrofobia</t>
  </si>
  <si>
    <t>Farturas/Lesiones</t>
  </si>
  <si>
    <t>Amago de incendio por corto circuito</t>
  </si>
  <si>
    <t>Quemaduras, daño material</t>
  </si>
  <si>
    <t>Lesiones/ asfixia/ fatalidad</t>
  </si>
  <si>
    <t xml:space="preserve">ASPECTO </t>
  </si>
  <si>
    <t>CONTROLES REFERENCIALES</t>
  </si>
  <si>
    <t>ASPECTOS</t>
  </si>
  <si>
    <t>GENERACIÓN_DE_RESIDUOS_SÓLIDOS_NO_PELIGROSOS_DE_CONSTRUCCIÓN</t>
  </si>
  <si>
    <t>USO_DE_PCB_BIFENILOS_POLICLORADOS</t>
  </si>
  <si>
    <t>RESIDUOS SÓLIDOS</t>
  </si>
  <si>
    <t>Restos de comida / madera</t>
  </si>
  <si>
    <t>Alteración de la calidad de suelo/agua</t>
  </si>
  <si>
    <t>Potencial afectación a la calidad ambiental del suelo, agua, aire, flora y fauna</t>
  </si>
  <si>
    <r>
      <rPr>
        <b/>
        <sz val="10"/>
        <rFont val="Arial"/>
        <family val="2"/>
      </rPr>
      <t xml:space="preserve">CONTROL DE INGENIERIA
-  </t>
    </r>
    <r>
      <rPr>
        <sz val="10"/>
        <rFont val="Arial"/>
        <family val="2"/>
      </rPr>
      <t>Generación de compost y tecnosoles con los residuos.</t>
    </r>
    <r>
      <rPr>
        <b/>
        <sz val="10"/>
        <rFont val="Arial"/>
        <family val="2"/>
      </rPr>
      <t xml:space="preserve">
CONTROLES ADMINISTRATIVOS</t>
    </r>
    <r>
      <rPr>
        <sz val="10"/>
        <rFont val="Arial"/>
        <family val="2"/>
      </rPr>
      <t xml:space="preserve">
- Capacitacion en Residuos Solidos E- Learning. 
- ITR 002 Clasificaciòn y Almacenamiento de Residuos Solidos
- ITR 009 Manejo de Residuos Solidos 
- Realizar campaña general de recolección de papel y cartón
- Cumplimiento del programa de gestión ambiental.
- Capacitación en segregación de residuos en la fuente.
- Capacitación en la NTP 900.058.2019 " Codigo de Colores"</t>
    </r>
  </si>
  <si>
    <t>Vidrio</t>
  </si>
  <si>
    <t>Plásticos</t>
  </si>
  <si>
    <t>DERRAME_DE_MINERAL</t>
  </si>
  <si>
    <t>MOVIMIENTO_DE_TIERRAS</t>
  </si>
  <si>
    <t>Aceites Residuales</t>
  </si>
  <si>
    <t>Potencial incumplimiento de Estándares de Calidad Ambiental (ECA) para aire.
Potencial afectación a la vida y salud humana.</t>
  </si>
  <si>
    <r>
      <rPr>
        <b/>
        <sz val="10"/>
        <rFont val="Arial"/>
        <family val="2"/>
      </rPr>
      <t xml:space="preserve">CONTROL DE INGENIERIA
</t>
    </r>
    <r>
      <rPr>
        <sz val="10"/>
        <rFont val="Arial"/>
        <family val="2"/>
      </rPr>
      <t>- Sistema de contención para control de fluidos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- Kit antiderrame </t>
    </r>
    <r>
      <rPr>
        <b/>
        <sz val="10"/>
        <rFont val="Arial"/>
        <family val="2"/>
      </rPr>
      <t xml:space="preserve">
CONTROL ADMINISTRATIVO
</t>
    </r>
    <r>
      <rPr>
        <sz val="10"/>
        <rFont val="Arial"/>
        <family val="2"/>
      </rPr>
      <t>- Inspección de centros de acopio con los responsables 
- Seguimiento y cumplimeinto del programa de gestión ambiental
- ITR 031 Control del Uso de aceites y grasas
- Capacitacion en Residuos Solidos E- Learning
- Capacitación en hojas MSDS.
- Capacitación en segregación de residuos en la fuente.
- Capacitación en la NTP 900.058.2019 " Codigo de Colores"
- Capacitación en ALP-SG-PRE 09 Protocolo - Hidrocarburos.
- Capacitación en ALP-SG-PRE 03 Protocolo - Derrame de Insumos Quimicos.
- Capacitación en ALP-SG-PPE Plan de Preparación y Respuesta a Emergencias.
-  Cumplimiento del programa de simulacros.
- Capacitación en ALP-SG-PGE 8.2-FOR 04 Cartilla PAS (asociado a temas ambientales)
- Capacitación en ALP-SG-PDQ Plan Contingencia Ante derrame de Insumos Quimicos.
- Capacitación en ALP-SG-PAH Plan de contingencia para el  almacenamiento de hidrocarburos.
- Capacitación en ALP-SG-PGE 8.2-FOR 01 Flujograma de comunicaciones de Emergencia.</t>
    </r>
  </si>
  <si>
    <t>GENERACIÓN_DE_AGUA_RESIDUAL_DOMÉSTICA</t>
  </si>
  <si>
    <t>GENERACIÓN_DE_AGUA_RESIDUAL_INDUSTRIAL</t>
  </si>
  <si>
    <t>DERRAME_DE_AGUA_RESIDUAL</t>
  </si>
  <si>
    <t>CONSUMO_DE_COMBUSTIBLE</t>
  </si>
  <si>
    <t>Residuos de voladura (Cartón de explosivos, sacos de anfo, etc)</t>
  </si>
  <si>
    <t>VERTIMIENTO_DE_AGUA_INDUSTRIAL</t>
  </si>
  <si>
    <t>EMISIÓN_DE_MATERIAL_PARTICULADO_POLVO</t>
  </si>
  <si>
    <t>Residuos de sostenimiento (Sika, acelerantes, etc)</t>
  </si>
  <si>
    <t>CONSUMO_DE_AGUA</t>
  </si>
  <si>
    <t>Filtros de aire</t>
  </si>
  <si>
    <t>DERRAME_DE_PRODUCTOS_QUIMICOS</t>
  </si>
  <si>
    <t>Envases de sustancias químicas (Envases de MIBC, big bag, cilindros de cianuro, etc.)</t>
  </si>
  <si>
    <t>CONSUMO_DE_MADERA</t>
  </si>
  <si>
    <t>Mangas de ventilación</t>
  </si>
  <si>
    <t>Generación de lixiviados</t>
  </si>
  <si>
    <t>USO_DE_FUENTES_RADIOACTIVAS</t>
  </si>
  <si>
    <t>Equipos de Protección Personal (EPP)</t>
  </si>
  <si>
    <t>GENERACIÓN_DE_VIBRACIÓN</t>
  </si>
  <si>
    <t>DERRAME_DE_RELAVES</t>
  </si>
  <si>
    <t>GENERACIÓN DE RESIDUOS SÓLIDOS METÁLICOS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</si>
  <si>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en la NTP 900.058.2019 " Codigo de Colores"
- Inspección de centros de acopio con los responsables 
- Capacitacion en Residuos Solidos E- Learning
- Cumplimiento del Programa de manejo ambiental.</t>
    </r>
  </si>
  <si>
    <t xml:space="preserve">Chatarra pesada (Estructuras, campanas, chaquetas, rieles, vigas,etc.) </t>
  </si>
  <si>
    <t>GENERACIÓN DE RESIDUOS  DE APARATOS ELÉCTRICOS Y ELECTRÓNICOS (RAEE)</t>
  </si>
  <si>
    <t>Baterías</t>
  </si>
  <si>
    <r>
      <rPr>
        <b/>
        <sz val="10"/>
        <rFont val="Arial"/>
        <family val="2"/>
      </rPr>
      <t xml:space="preserve">CONTROL ADMINISTRATIVO
</t>
    </r>
    <r>
      <rPr>
        <sz val="10"/>
        <rFont val="Arial"/>
        <family val="2"/>
      </rPr>
      <t>- Capacitación en la NTP 900.058.2019 " Codigo de Colores"
- Inspección de centros de acopio con los responsables 
- Capacitacion en Residuos Solidos E- Learning.
- Cumplimiento del Programa de manejo ambiental.</t>
    </r>
  </si>
  <si>
    <t>COMPONENTES_SIN_AUTORIZACIÓN</t>
  </si>
  <si>
    <t>MANEJO_DE_RELACIONES_COMUNITARIAS</t>
  </si>
  <si>
    <t>Tóner, tintas, impresora, etc.</t>
  </si>
  <si>
    <t>GENERACIÓN DE RESIDUOS SÓLIDOS NO PELIGROSOS (DE CONSTRUCCIÓN)</t>
  </si>
  <si>
    <t>Restos de concreto, cemento vencido, residuos de demolición, y otros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</si>
  <si>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en la NTP 900.058.2019 " Codigo de Colores"
- Inspección de centros de acopio con los responsables 
- Capacitacion en Residuos Solidos E- Learning</t>
    </r>
  </si>
  <si>
    <t>CONSUMO_DE_AGREGADOS</t>
  </si>
  <si>
    <t>CONSUMO_DE_GASES_GLP_PROPANO</t>
  </si>
  <si>
    <t>DISPOSICIÓN_DE_RELAVES</t>
  </si>
  <si>
    <t>DISPOSICIÓN_DE-DESMONTES</t>
  </si>
  <si>
    <t>GENERACIÓN_DE_DESMONTE</t>
  </si>
  <si>
    <t>GENERACIÓN_DE_RESIDUOS_SÓLIDOS_METALURGICOS_PELIGROSOS_RELAVES</t>
  </si>
  <si>
    <t>GENERACIÓN DE RESIDUOS SÓLIDOS PELIGROSOS BIOCONTAMINADOS</t>
  </si>
  <si>
    <t>Residuos hospitalarios (jeringas, guantes, envases de medicamentos, etc.)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</si>
  <si>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en la NTP 900.058.2019 " Codigo de Colores"
- Inspección de centros de acopio Covid con los responsables 
- Capacitacion en Residuos Solidos E- Learning
- Capacitación en manejo de residuos biocontaminados,</t>
    </r>
  </si>
  <si>
    <t>EFLUENTES LIQUIDOS</t>
  </si>
  <si>
    <t>GENERACIÓN DE AGUA RESIDUAL DOMÉSTICA</t>
  </si>
  <si>
    <t>Efluente de comedores</t>
  </si>
  <si>
    <t>Potencial afectación a la calidad ambiental del agua, suelo, posible impacto a la vida y salud humanas // Afectación a microfauna acuática y terrestre // Potencial incumplimiento de Estándares de Calidad Ambiental (ECA) para agua y para suelo.</t>
  </si>
  <si>
    <r>
      <rPr>
        <b/>
        <sz val="10"/>
        <rFont val="Arial"/>
        <family val="2"/>
      </rPr>
      <t xml:space="preserve">CONTROL DE INGENIERIA
</t>
    </r>
    <r>
      <rPr>
        <sz val="10"/>
        <rFont val="Arial"/>
        <family val="2"/>
      </rPr>
      <t>- Seguimiento al proyecto de implementación de trampa de grasas y aceites (talleres)</t>
    </r>
    <r>
      <rPr>
        <b/>
        <sz val="10"/>
        <rFont val="Arial"/>
        <family val="2"/>
      </rPr>
      <t xml:space="preserve">
- </t>
    </r>
    <r>
      <rPr>
        <sz val="10"/>
        <rFont val="Arial"/>
        <family val="2"/>
      </rPr>
      <t>Implementación de proyectos de reducción de consumo (caños con sensores)</t>
    </r>
    <r>
      <rPr>
        <b/>
        <sz val="10"/>
        <rFont val="Arial"/>
        <family val="2"/>
      </rPr>
      <t xml:space="preserve">
CONTROL ADMINISTRATIVO</t>
    </r>
    <r>
      <rPr>
        <sz val="10"/>
        <rFont val="Arial"/>
        <family val="2"/>
      </rPr>
      <t xml:space="preserve">
- Programa de limpieza de trampas de grasas y aceites
- Programa de mantenimiento de canales.
- Monitoreo de calidad de agua.
- Programa de mantenimiento e inspección de tuberia.
- Capacitación en uso y manejo eficiente de aguas.</t>
    </r>
  </si>
  <si>
    <t>Efluente de oficinas / campamentos</t>
  </si>
  <si>
    <t>GENERACIÓN DE AGUA RESIDUAL INDUSTRIAL</t>
  </si>
  <si>
    <t>Agua con concentrado</t>
  </si>
  <si>
    <r>
      <rPr>
        <b/>
        <sz val="10"/>
        <rFont val="Arial"/>
        <family val="2"/>
      </rPr>
      <t xml:space="preserve">CONTROL DE INGENIERIA
</t>
    </r>
    <r>
      <rPr>
        <sz val="10"/>
        <rFont val="Arial"/>
        <family val="2"/>
      </rPr>
      <t>- Seguimiento al proyecto de implementación de trampa de grasas y aceites (talleres)
- Recirculación de agua para los procesos.</t>
    </r>
    <r>
      <rPr>
        <b/>
        <sz val="10"/>
        <rFont val="Arial"/>
        <family val="2"/>
      </rPr>
      <t xml:space="preserve">
CONTROL ADMINISTRATIVO</t>
    </r>
    <r>
      <rPr>
        <sz val="10"/>
        <rFont val="Arial"/>
        <family val="2"/>
      </rPr>
      <t xml:space="preserve">
- Inspeccion de equipos (Check List) 
- Capacitacion de plan de contingencia de derrame de pulpa
-  Programa de mantenimiento de canales y cunetas
- Programa de limpieza de lavadero de vehiculos.
- Programa de mantenimiento de canales.
- Monitoreo de calidad de agua.
- Programa de mantenimiento e inspección de tuberia.
- Capacitación en uso y manejo eficiente de aguas.</t>
    </r>
  </si>
  <si>
    <t>Agua con sedimentos, lodo (mineral con agua)</t>
  </si>
  <si>
    <t>DISPOSICIÓN_DE_DESMONTES</t>
  </si>
  <si>
    <t>Agua de lavado de vehículos</t>
  </si>
  <si>
    <t>Aguas residuales de talleres</t>
  </si>
  <si>
    <t>Aguas Oleosas</t>
  </si>
  <si>
    <t>Aguas con insumos químicos</t>
  </si>
  <si>
    <t>Lodos de perforación</t>
  </si>
  <si>
    <t>VERTIMIENTO DE AGUA INDUSTRIAL</t>
  </si>
  <si>
    <t>Efluentes de operaciones mineras</t>
  </si>
  <si>
    <r>
      <rPr>
        <b/>
        <sz val="10"/>
        <rFont val="Arial"/>
        <family val="2"/>
      </rPr>
      <t xml:space="preserve">CONTROL DE INGENIERIA
</t>
    </r>
    <r>
      <rPr>
        <sz val="10"/>
        <rFont val="Arial"/>
        <family val="2"/>
      </rPr>
      <t>- Sistema de tratamiento de agua residual previo al vertimiento
- Dosificación de aditivos para control
- Recirculación de agua en las operaciones</t>
    </r>
    <r>
      <rPr>
        <b/>
        <sz val="10"/>
        <rFont val="Arial"/>
        <family val="2"/>
      </rPr>
      <t xml:space="preserve">
CONTROL ADMINISTRATIVO:</t>
    </r>
    <r>
      <rPr>
        <sz val="10"/>
        <rFont val="Arial"/>
        <family val="2"/>
      </rPr>
      <t xml:space="preserve">
- Calibración de equipos de medición.
- Monitoreo de calidad de agua
- Capacitación en monitoreo de calidad de agua.
- Capacitación en tratamiento de aguas.
- Cumplimiento de inspecciones de red de manejo de aguas.</t>
    </r>
  </si>
  <si>
    <t>Agua para uso industrial / doméstico</t>
  </si>
  <si>
    <t>Afectación de ecosistemas // Afectación de generaciones futuras // Disminución de disponibilidad de recursos naturales // Afectación a fauna acuática y terrestre.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</si>
  <si>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Control y registro de consumo de agua
- Capacitación  en Uso  Racional de Energía y Agua
- Capacitación Manejo de agua y efluentes,
- Señalética de uso responsable de agua</t>
    </r>
  </si>
  <si>
    <t>MATPEL</t>
  </si>
  <si>
    <t>DERRAME DE MINERAL</t>
  </si>
  <si>
    <t>Transporte de mineral</t>
  </si>
  <si>
    <r>
      <rPr>
        <b/>
        <sz val="10"/>
        <rFont val="Arial"/>
        <family val="2"/>
      </rPr>
      <t>CONTROL DE INGENIERIA</t>
    </r>
    <r>
      <rPr>
        <sz val="10"/>
        <rFont val="Arial"/>
        <family val="2"/>
      </rPr>
      <t xml:space="preserve">
- Sistema de contención para control de fluidos
- Kit antiderrame 
</t>
    </r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en hojas MSDS.
- Capacitación en Protocolo - Derrame de concentrado
- Capacitación en ALP-SG-PPE Plan de Preparación y Respuesta a Emergencias.
-  Cumplimiento del programa de simulacros.
- Capacitación en ALP-SG-PGE 8.2-FOR 04 Cartilla PAS (asociado a temas ambientales)
- Capacitación en ALP-SG-PGE 8.2-FOR 01 Flujograma de comunicaciones de Emergencia.</t>
    </r>
  </si>
  <si>
    <t>DERRAME DE AGUA RESIDUAL</t>
  </si>
  <si>
    <t>Ruptura de tuberías</t>
  </si>
  <si>
    <r>
      <t xml:space="preserve">CONTROL ADMINISTRATIVO:
</t>
    </r>
    <r>
      <rPr>
        <sz val="10"/>
        <rFont val="Arial"/>
        <family val="2"/>
      </rPr>
      <t>- Cumplimiento del Programa de verificación de tubería
- Inspección de medición de tuberías</t>
    </r>
    <r>
      <rPr>
        <b/>
        <sz val="10"/>
        <rFont val="Arial"/>
        <family val="2"/>
      </rPr>
      <t xml:space="preserve">
- </t>
    </r>
    <r>
      <rPr>
        <sz val="10"/>
        <rFont val="Arial"/>
        <family val="2"/>
      </rPr>
      <t>Cumplimiento del Programa de Mantto de bomba y válvulas</t>
    </r>
  </si>
  <si>
    <t>Falla de bombas, falla de válvulas, etc</t>
  </si>
  <si>
    <t>DERRAME DE PRODUCTOS QUIMICOS</t>
  </si>
  <si>
    <t>Derrame de insumos químicos (cianuro, xantatos, etc)</t>
  </si>
  <si>
    <r>
      <rPr>
        <b/>
        <sz val="10"/>
        <rFont val="Arial"/>
        <family val="2"/>
      </rPr>
      <t>CONTROL DE INGENIERIA</t>
    </r>
    <r>
      <rPr>
        <sz val="10"/>
        <rFont val="Arial"/>
        <family val="2"/>
      </rPr>
      <t xml:space="preserve">
- Sistema de contención para control de fluidos
- Kit antiderrame 
</t>
    </r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en Residuos Solidos E- Learning
- Capacitación en hojas MSDS.
- Capacitación en la tabla de incompatibilidad de sustancias químicas 
- Capacitación en ALP-SG-PRE 03 Protocolo - Derrame de Insumos Químicos.
- Capacitación en ALP-SG-PPE Plan de Preparación y Respuesta a Emergencias.
-  Cumplimiento del programa de simulacros.
- Capacitación en ALP-SG-PGE 8.2-FOR 04 Cartilla PAS (asociado a temas ambientales)
- Capacitación en ALP-SG-PDQ Plan Contingencia Ante derrame de Insumos Químicos.
- Capacitación en ALP-SG-PGE 8.2-FOR 01 Flujograma de comunicaciones de Emergencia.</t>
    </r>
  </si>
  <si>
    <t>Reactivos químicos de laboratorio</t>
  </si>
  <si>
    <t>Derrame de concentrado</t>
  </si>
  <si>
    <t>DERRAME DE HIDROCARBUROS / LUBRICANTES</t>
  </si>
  <si>
    <r>
      <rPr>
        <b/>
        <sz val="10"/>
        <rFont val="Arial"/>
        <family val="2"/>
      </rPr>
      <t>CONTROL DE INGENIERIA</t>
    </r>
    <r>
      <rPr>
        <sz val="10"/>
        <rFont val="Arial"/>
        <family val="2"/>
      </rPr>
      <t xml:space="preserve">
- Sistema de contención para control de fluidos
- Kit antiderrame 
</t>
    </r>
    <r>
      <rPr>
        <b/>
        <sz val="10"/>
        <rFont val="Arial"/>
        <family val="2"/>
      </rPr>
      <t xml:space="preserve">CONTROL ADMINISTRATIVO
- </t>
    </r>
    <r>
      <rPr>
        <sz val="10"/>
        <rFont val="Arial"/>
        <family val="2"/>
      </rPr>
      <t xml:space="preserve">Capacitación en el manejo adecuado de aceite residual  
- Cumplimiento de Uso de bandeja a todos los equipos cuando estos estén inoperativos. 
- Realización de Simulacro de Derrame de Hidrocarburo 
- Capacitación de manejo de Hidrocarburos
- Cumplimiento ITR 029 Transporte de Lubricantes
- Cumplimento ITR 031 Control del Uso de aceites y grasas
- Cumplimiento ITR 034 Limpieza de las trampas de aceite y grasas 
- Cumplimiento ITR 001 Manejo de Derrames de Hidrocarburos 
- Cumplimiento ITR 005 Manejo de Hidrocarburo residual 
- Simulacro de Derrame </t>
    </r>
  </si>
  <si>
    <t>USO DE PCB BIFENILOS POLICLORADOS</t>
  </si>
  <si>
    <t>Uso de PCB en las operaciones</t>
  </si>
  <si>
    <t>Alteración al ecosistema</t>
  </si>
  <si>
    <t>Potencial afectación a la calidad ambiental del agua, suelo, posible impacto a la vida y salud humanas // Afectación a microfauna acuática y terrestre</t>
  </si>
  <si>
    <t>USO DE FUENTES RADIOACTIVAS</t>
  </si>
  <si>
    <t>Emisiones no controlar por manejo de Fuentes Radioactivas</t>
  </si>
  <si>
    <t>EMISIONES ATMOSFERICAS</t>
  </si>
  <si>
    <t>Incendio / Explosión</t>
  </si>
  <si>
    <t>Alteración de la calidad de aire</t>
  </si>
  <si>
    <t>Potencial afectación a la calidad ambiental del aire</t>
  </si>
  <si>
    <r>
      <rPr>
        <b/>
        <sz val="10"/>
        <rFont val="Arial"/>
        <family val="2"/>
      </rPr>
      <t xml:space="preserve">CONTROL ADMINISTRATIVO
</t>
    </r>
    <r>
      <rPr>
        <sz val="10"/>
        <rFont val="Arial"/>
        <family val="2"/>
      </rPr>
      <t xml:space="preserve">- Inspección de equipos (Check List)
- Cumplimiento programa de mantenimiento preventivo 
. Simulacro de incendios </t>
    </r>
  </si>
  <si>
    <t>Proceso metalúrgico</t>
  </si>
  <si>
    <t>Equipos de soldadura</t>
  </si>
  <si>
    <r>
      <rPr>
        <b/>
        <sz val="10"/>
        <rFont val="Arial"/>
        <family val="2"/>
      </rPr>
      <t xml:space="preserve">CONTROL DE INGENIERIA </t>
    </r>
    <r>
      <rPr>
        <sz val="10"/>
        <rFont val="Arial"/>
        <family val="2"/>
      </rPr>
      <t xml:space="preserve">
- Mantenimiento preventivo de equipos </t>
    </r>
    <r>
      <rPr>
        <b/>
        <sz val="10"/>
        <rFont val="Arial"/>
        <family val="2"/>
      </rPr>
      <t xml:space="preserve">
CONTROL ADMINISTRATIVO:</t>
    </r>
    <r>
      <rPr>
        <sz val="10"/>
        <rFont val="Arial"/>
        <family val="2"/>
      </rPr>
      <t xml:space="preserve">
- Inspección de equipos (Check List) 
- Programa de Mantto de equipos y vehículos. </t>
    </r>
  </si>
  <si>
    <t>EMISIÓN DE MATERIAL PARTICULADO (POLVO)</t>
  </si>
  <si>
    <t>Transporte y movimiento de vehículos y equipos</t>
  </si>
  <si>
    <t>Proceso metalúrgico (chancadoras)</t>
  </si>
  <si>
    <r>
      <rPr>
        <b/>
        <sz val="10"/>
        <rFont val="Arial"/>
        <family val="2"/>
      </rPr>
      <t>CONTROL DE INGENIERIA</t>
    </r>
    <r>
      <rPr>
        <sz val="10"/>
        <rFont val="Arial"/>
        <family val="2"/>
      </rPr>
      <t xml:space="preserve">
- Mantenimiento preventivo de equipos y maquinarias  </t>
    </r>
    <r>
      <rPr>
        <b/>
        <sz val="10"/>
        <rFont val="Arial"/>
        <family val="2"/>
      </rPr>
      <t xml:space="preserve">     CONTROL ADMNISTRATIVO:
</t>
    </r>
    <r>
      <rPr>
        <sz val="10"/>
        <rFont val="Arial"/>
        <family val="2"/>
      </rPr>
      <t xml:space="preserve">- Cumplimiento ITR 046 Monitoreo de Ruido Ambiental 
- Cumplimiento ITR 062 Control de Ruido en Planta Concentradora    
- Monitoreos de Ruido 
- Uso de Check list de equipo </t>
    </r>
  </si>
  <si>
    <t>GENERACIÓN DE VIBRACIÓN</t>
  </si>
  <si>
    <t>Por equipos móviles y estacionarios</t>
  </si>
  <si>
    <t>Perturbación de personas / flora y fauna</t>
  </si>
  <si>
    <t>Afectación a las personas / flora y la fauna terrestre.</t>
  </si>
  <si>
    <r>
      <rPr>
        <b/>
        <sz val="10"/>
        <rFont val="Arial"/>
        <family val="2"/>
      </rPr>
      <t>CONTROL ADMINISTRATIVO:</t>
    </r>
    <r>
      <rPr>
        <sz val="10"/>
        <rFont val="Arial"/>
        <family val="2"/>
      </rPr>
      <t xml:space="preserve">
- Instalación de señalética de control de velocidad</t>
    </r>
  </si>
  <si>
    <t>RECURSOS NATURALES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</si>
  <si>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Eficiencia Energética 
- Inspección de equipos (Check List) 
- Capacitación en  uso racional de agua y energía</t>
    </r>
  </si>
  <si>
    <t>CONSUMO DE COMBUSTIBLE</t>
  </si>
  <si>
    <r>
      <rPr>
        <b/>
        <sz val="10"/>
        <rFont val="Arial"/>
        <family val="2"/>
      </rPr>
      <t xml:space="preserve">CONTROL DE INGENIERIA 
</t>
    </r>
    <r>
      <rPr>
        <sz val="10"/>
        <rFont val="Arial"/>
        <family val="2"/>
      </rPr>
      <t xml:space="preserve">- Mantenimiento preventivo de equipos 
</t>
    </r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Inspección de equipos (Check List)
- Capacitación el uso responsable de combustible</t>
    </r>
  </si>
  <si>
    <t>CONSUMO DE AGREGADOS</t>
  </si>
  <si>
    <t>Agregados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</si>
  <si>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Control de consumos de recursos natural agregado
- Capacitación en consumo de recursos naturales</t>
    </r>
  </si>
  <si>
    <t>CONSUMO DE GASES (GLP / PROPANO)</t>
  </si>
  <si>
    <t>Gases GLP Propano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</si>
  <si>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Control de consumos de recursos natural gases
- Capacitación en consumo de recursos naturales</t>
    </r>
  </si>
  <si>
    <t>CONSUMO DE MADERA</t>
  </si>
  <si>
    <t>Madera, troncos, listones y otros</t>
  </si>
  <si>
    <r>
      <rPr>
        <b/>
        <sz val="10"/>
        <rFont val="Arial"/>
        <family val="2"/>
      </rPr>
      <t xml:space="preserve">CONTROL DE INGENIERIA
- </t>
    </r>
    <r>
      <rPr>
        <sz val="10"/>
        <rFont val="Arial"/>
        <family val="2"/>
      </rPr>
      <t>Reusó de maderas en áreas verdes</t>
    </r>
    <r>
      <rPr>
        <b/>
        <sz val="10"/>
        <rFont val="Arial"/>
        <family val="2"/>
      </rPr>
      <t xml:space="preserve">
CONTROL ADMINISTRATIVO</t>
    </r>
    <r>
      <rPr>
        <sz val="10"/>
        <rFont val="Arial"/>
        <family val="2"/>
      </rPr>
      <t xml:space="preserve">
- Capacitación en  uso racional de papel</t>
    </r>
  </si>
  <si>
    <r>
      <rPr>
        <b/>
        <sz val="10"/>
        <rFont val="Arial"/>
        <family val="2"/>
      </rPr>
      <t xml:space="preserve">CONTROL ADMINISTRATIVO
</t>
    </r>
    <r>
      <rPr>
        <sz val="10"/>
        <rFont val="Arial"/>
        <family val="2"/>
      </rPr>
      <t>- Capacitación adecuado del recurso papel
- Programa de reusó de papel y cartón
- Cumplimiento del Programa de manejo ambiental.</t>
    </r>
  </si>
  <si>
    <t>DEGRADACIÓN DE ÁREAS</t>
  </si>
  <si>
    <t>MOVIMIENTO DE TIERRAS</t>
  </si>
  <si>
    <t>Degradación áreas durante la construcción o habilitación de componentes</t>
  </si>
  <si>
    <t>Alteración de la calidad de suelo</t>
  </si>
  <si>
    <t>Afectación de ecosistemas // Afectación de generaciones futuras // Afectación a fauna acuática y terrestre.</t>
  </si>
  <si>
    <r>
      <rPr>
        <b/>
        <sz val="10"/>
        <rFont val="Arial"/>
        <family val="2"/>
      </rPr>
      <t>CONTROL ADMINISTRATIVO</t>
    </r>
    <r>
      <rPr>
        <sz val="10"/>
        <rFont val="Arial"/>
        <family val="2"/>
      </rPr>
      <t xml:space="preserve">
- Capacitación  en Uso  Racional de recurso natural tierra,
- Control de áreas disturbadas y revegetadas</t>
    </r>
  </si>
  <si>
    <t>Remoción de top soil</t>
  </si>
  <si>
    <t>SEGURIDAD DE PRESAS Y DESMONTERAS</t>
  </si>
  <si>
    <t>DISPOSICIÓN DE RELAVES</t>
  </si>
  <si>
    <t>Manejo inadecuado de la presa de relaves</t>
  </si>
  <si>
    <t>Alteración de la calidad de suelo, aire, agua, flora y fauna</t>
  </si>
  <si>
    <r>
      <rPr>
        <b/>
        <sz val="10"/>
        <rFont val="Arial"/>
        <family val="2"/>
      </rPr>
      <t xml:space="preserve">CONTROL DE INGENIERIA
</t>
    </r>
    <r>
      <rPr>
        <sz val="10"/>
        <rFont val="Arial"/>
        <family val="2"/>
      </rPr>
      <t>- Cumplimiento de la ingenieria en proceso de construcción</t>
    </r>
    <r>
      <rPr>
        <b/>
        <sz val="10"/>
        <rFont val="Arial"/>
        <family val="2"/>
      </rPr>
      <t xml:space="preserve">
CONTROL ADMINISTRATIVO</t>
    </r>
    <r>
      <rPr>
        <sz val="10"/>
        <rFont val="Arial"/>
        <family val="2"/>
      </rPr>
      <t xml:space="preserve">
- Capacitación  manejo de presas de relave</t>
    </r>
  </si>
  <si>
    <t>DISPOSICIÓN DE DESMONTES</t>
  </si>
  <si>
    <t>Manejo inadecuado de desmonte</t>
  </si>
  <si>
    <t xml:space="preserve"> DERRAME DE RELAVES</t>
  </si>
  <si>
    <t>Colapso de presa de relaves</t>
  </si>
  <si>
    <r>
      <rPr>
        <b/>
        <sz val="10"/>
        <rFont val="Arial"/>
        <family val="2"/>
      </rPr>
      <t>CONTROL ADMINISTRATIVO:</t>
    </r>
    <r>
      <rPr>
        <sz val="10"/>
        <rFont val="Arial"/>
        <family val="2"/>
      </rPr>
      <t xml:space="preserve">
- Cumplimiento Plan de Preparación y Respuesta a Emergencias
- Cumplimiento Protocolo Derrame de Pulpa
- Cumplimiento ITR 067 Relave de Planta Concentradora
- Cumplimiento Protocolo - Colapso presa de relaves
- Capacitación plan de contingencia  colapso presa de relave
- Capacitación de plan de contingencia de derrame de pulpa
- Uso de Check list de verificación de condiciones de relavera Cumplimiento del programa de inspección de la condición del sistema de transporte de relaves </t>
    </r>
  </si>
  <si>
    <t>Derrame de pulpa de relave (tratamiento, transporte)</t>
  </si>
  <si>
    <t>GENERACIÓN DE DESMONTE</t>
  </si>
  <si>
    <t>Desmonte</t>
  </si>
  <si>
    <r>
      <rPr>
        <b/>
        <sz val="10"/>
        <rFont val="Arial"/>
        <family val="2"/>
      </rPr>
      <t>CONTROL DE INGENIERIA</t>
    </r>
    <r>
      <rPr>
        <sz val="10"/>
        <rFont val="Arial"/>
        <family val="2"/>
      </rPr>
      <t xml:space="preserve">
- Proyectos de mejoras en los procesos metalúrgicos (especificar)
</t>
    </r>
    <r>
      <rPr>
        <b/>
        <sz val="10"/>
        <rFont val="Arial"/>
        <family val="2"/>
      </rPr>
      <t xml:space="preserve">CONTROL ADMINISTRATIVO
</t>
    </r>
    <r>
      <rPr>
        <sz val="10"/>
        <rFont val="Arial"/>
        <family val="2"/>
      </rPr>
      <t>- Capacitacion en optimización de proceso metalúrgico.</t>
    </r>
  </si>
  <si>
    <t>GENERACIÓN DE RESIDUOS SÓLIDOS METALURGICOS -  PELIGROSOS (RELAVES)</t>
  </si>
  <si>
    <t>Pulpa de relave</t>
  </si>
  <si>
    <t>Potencial incumplimiento de Estándares de Calidad Ambiental (ECA) para aire.
Potencial afectación a la vida y salud humana.
Generación de efecto invernadero.</t>
  </si>
  <si>
    <t>GESTIÓN DE PROYECTOS AMBIENTALES</t>
  </si>
  <si>
    <t>COMPONENTES SIN AUTORIZACIÓN</t>
  </si>
  <si>
    <t>Construcción de infraesctura sin contar con permisos ni controles ambientales</t>
  </si>
  <si>
    <t>Alteración de la medio físico, social y biológico</t>
  </si>
  <si>
    <t>Procesos administrativos sancionadores, multas, afectación a la reputación de la empresa.</t>
  </si>
  <si>
    <t>Realizar la capacitación en permisos y autorizaciones según legislacion ambiental</t>
  </si>
  <si>
    <t>MANEJO DE RELACIONES COMUNITARIAS</t>
  </si>
  <si>
    <t>Exclusión de los actos locales</t>
  </si>
  <si>
    <t>Alteración del medio social</t>
  </si>
  <si>
    <t>Conflictos sociales, afectación a la reputación de la empresa.</t>
  </si>
  <si>
    <t>Capacitación en el manejo relaciones comunitarias</t>
  </si>
  <si>
    <t>SUPERVISOR</t>
  </si>
  <si>
    <t>MANTENIMIENTO PREVENTIVO EQUIPO DE PERFORACION (JUMBO Y BOLTER)</t>
  </si>
  <si>
    <t xml:space="preserve">RECEPCION E INGRESO DE EQUIPO PESADO </t>
  </si>
  <si>
    <t>MANTENIMIENTO DE EQUIPOS PESADOS DE BAJO PERFIL SCOOP, DUMPER, JUMBO, BOLTER</t>
  </si>
  <si>
    <t>MIGUEL ANGEL ÑAVINCOPA</t>
  </si>
  <si>
    <t>DR. NOE SOLIS</t>
  </si>
  <si>
    <t>JESSICA MEZA</t>
  </si>
  <si>
    <t>TECNICO UNDERGROUND
SUPERVISOR UNDERGROUND</t>
  </si>
  <si>
    <t>ALINEAMIENTO DEL SISTEMA DE PERFORACIÓN</t>
  </si>
  <si>
    <t xml:space="preserve">
ROGELIO RAMOS JULCA
</t>
  </si>
  <si>
    <t>UZIEL ALCANTARA
DAYGORO INGA MEZA
IMER ISAI VILCHEZ
NELSON JULCA LEON
WILFREDO QUIJADA
RIVER MEDRANO
ERICK ROBLES
ROBER ANGELES</t>
  </si>
  <si>
    <t>Inspección del área de trabajo.
Realizar pausas activas por lo menos 2 veces al dia con una duracion de 5 a 10 minutos</t>
  </si>
  <si>
    <t>Inspeccion general de equipos Trackless
Orden y limpieza antes durante y despues de la labor
Señalizacion y bloqueo de zona de trabajo
Instalacion de iluminacion artificial si es necesario.</t>
  </si>
  <si>
    <t>Capacitacion en proteccion auditiva Inspeccion de EPPs  y Señalización de zonas donde el ruido supera los LMP.
Cumplir con el programa de monitoreo de higiene ocupacional a cargo del cliente.</t>
  </si>
  <si>
    <t>Capacitacion de Ergonomia en salud ocupacional
Realizar pausas activas por lo menos 2 veces al dia con una duracion de 5 a 10 minutos
Cumplir con el monitoreo de higiene ocupacional a cargo del cliente.</t>
  </si>
  <si>
    <t>Fecha de Actualización: 30/10/2023</t>
  </si>
  <si>
    <t>Capacitacion en uso correcto y cuidado de las herramientas
Inspeccion de las herramientas con el color del trimestre
Señalizacion y bloqueo de zona de trabajo
Limpieza de componentes, herramientas y zona de trabajo
Cumplimiento del PETS "Alineamiento del sistema de perforación".
Comunicación permanente con el operador del equipo.</t>
  </si>
  <si>
    <t>uso de herramientas de izaje en buen estado, uso de herramientas certificadas y con el color del trimestre</t>
  </si>
  <si>
    <t>TECNICO UNDERGROUND, SUPERVISOR UNDERGROUND</t>
  </si>
  <si>
    <t>Uso obligatorio de Epps, casco protector, lentes de seguridad, respirador media cara, correa de seguridad, overol con cinta reflectiva, botas de seguridad y lampara minera.</t>
  </si>
  <si>
    <t>Uso de mascarilla de 3 pliegues o KN95 en caso de tener sintomasrespiratorios</t>
  </si>
  <si>
    <t>Uso obligatorio de Epps, casco protector, lentes de seguridad, respirador media cara, correa de seguridad, overol con cinta reflectiva, botas de seguridad, protección auditiva y lampara minera.</t>
  </si>
  <si>
    <t xml:space="preserve">Fecha de Elaboración: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</si>
</sst>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7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color theme="1"/>
      <name val="Mikro Light"/>
      <family val="3"/>
    </font>
    <font>
      <b/>
      <sz val="8"/>
      <name val="Mikro Light"/>
      <family val="3"/>
    </font>
    <font>
      <b/>
      <sz val="10"/>
      <color rgb="FFFFFFFF"/>
      <name val="Mikro Light"/>
      <family val="3"/>
    </font>
    <font>
      <b/>
      <sz val="7"/>
      <color rgb="FFFFFFFF"/>
      <name val="Mikro Light"/>
      <family val="3"/>
    </font>
    <font>
      <b/>
      <sz val="10"/>
      <color rgb="FF000000"/>
      <name val="Mikro Light"/>
      <family val="3"/>
    </font>
    <font>
      <b/>
      <sz val="9"/>
      <color rgb="FF000000"/>
      <name val="Mikro Light"/>
      <family val="3"/>
    </font>
    <font>
      <sz val="9"/>
      <color rgb="FF000000"/>
      <name val="Mikro Light"/>
      <family val="3"/>
    </font>
    <font>
      <b/>
      <sz val="11"/>
      <color rgb="FF000000"/>
      <name val="Mikro Light"/>
      <family val="3"/>
    </font>
    <font>
      <b/>
      <sz val="11"/>
      <name val="Mikro Light"/>
      <family val="3"/>
    </font>
    <font>
      <sz val="11"/>
      <name val="Mikro Light"/>
      <family val="3"/>
    </font>
    <font>
      <b/>
      <sz val="9"/>
      <name val="Mikro Light"/>
      <family val="3"/>
    </font>
    <font>
      <b/>
      <sz val="12"/>
      <name val="Mikro Light"/>
      <family val="3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Mikro Light"/>
      <family val="3"/>
    </font>
    <font>
      <sz val="11"/>
      <color theme="1"/>
      <name val="Trebuchet MS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b/>
      <sz val="14"/>
      <color theme="1"/>
      <name val="Mikro Light"/>
      <family val="3"/>
    </font>
    <font>
      <b/>
      <sz val="11"/>
      <color theme="1"/>
      <name val="Mikro Light"/>
      <family val="3"/>
    </font>
    <font>
      <sz val="11"/>
      <color rgb="FF000000"/>
      <name val="Mikro Light"/>
      <family val="3"/>
    </font>
    <font>
      <sz val="10"/>
      <color rgb="FF000000"/>
      <name val="Mikro Light"/>
      <family val="3"/>
    </font>
    <font>
      <b/>
      <sz val="18"/>
      <color rgb="FF000000"/>
      <name val="Mikro Light"/>
      <family val="3"/>
    </font>
    <font>
      <sz val="10"/>
      <color rgb="FFFFFFFF"/>
      <name val="Mikro Light"/>
      <family val="3"/>
    </font>
    <font>
      <sz val="10"/>
      <name val="Mikro Light"/>
      <family val="3"/>
    </font>
    <font>
      <sz val="12"/>
      <name val="Mikro Light"/>
      <family val="3"/>
    </font>
    <font>
      <b/>
      <sz val="12"/>
      <color rgb="FF000000"/>
      <name val="Mikro Light"/>
      <family val="3"/>
    </font>
    <font>
      <sz val="16"/>
      <name val="Mikro Light"/>
      <family val="3"/>
    </font>
    <font>
      <sz val="14"/>
      <name val="Mikro Light"/>
      <family val="3"/>
    </font>
    <font>
      <sz val="20"/>
      <name val="Mikro Light"/>
      <family val="3"/>
    </font>
    <font>
      <b/>
      <sz val="16"/>
      <color theme="0"/>
      <name val="Mikro Medium"/>
      <family val="3"/>
    </font>
    <font>
      <sz val="12"/>
      <color rgb="FF000000"/>
      <name val="Mikro Medium"/>
      <family val="3"/>
    </font>
    <font>
      <sz val="12"/>
      <color rgb="FFFFFFFF"/>
      <name val="Mikro Medium"/>
      <family val="3"/>
    </font>
    <font>
      <b/>
      <sz val="18"/>
      <color theme="0"/>
      <name val="Mikro Medium"/>
      <family val="3"/>
    </font>
    <font>
      <b/>
      <sz val="16"/>
      <name val="Mikro Medium"/>
      <family val="3"/>
    </font>
    <font>
      <b/>
      <sz val="14"/>
      <color indexed="9"/>
      <name val="Mikro Light"/>
      <family val="3"/>
    </font>
    <font>
      <sz val="8"/>
      <name val="Mikro Light"/>
      <family val="3"/>
    </font>
    <font>
      <sz val="8"/>
      <color indexed="8"/>
      <name val="Mikro Light"/>
      <family val="3"/>
    </font>
    <font>
      <b/>
      <sz val="12"/>
      <color theme="0"/>
      <name val="Mikro Light"/>
      <family val="3"/>
    </font>
    <font>
      <b/>
      <sz val="10"/>
      <name val="Mikro Light"/>
      <family val="3"/>
    </font>
    <font>
      <sz val="11"/>
      <name val="Calibri"/>
      <family val="2"/>
      <scheme val="minor"/>
    </font>
    <font>
      <sz val="12"/>
      <color rgb="FF000000"/>
      <name val="Century Gothic"/>
      <family val="2"/>
    </font>
    <font>
      <b/>
      <sz val="16"/>
      <color rgb="FF000000"/>
      <name val="Mikro Light"/>
      <family val="3"/>
    </font>
    <font>
      <b/>
      <sz val="12"/>
      <color theme="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rgb="FFC00000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b/>
      <sz val="11"/>
      <color theme="0"/>
      <name val="Mikro Light"/>
      <family val="3"/>
    </font>
    <font>
      <b/>
      <sz val="12"/>
      <color rgb="FFC00000"/>
      <name val="Mikro Light"/>
      <family val="3"/>
    </font>
    <font>
      <sz val="10"/>
      <color theme="0"/>
      <name val="Mikro Light"/>
      <family val="3"/>
    </font>
    <font>
      <sz val="12"/>
      <color theme="0"/>
      <name val="Mikro Light"/>
      <family val="3"/>
    </font>
    <font>
      <sz val="11"/>
      <color theme="0"/>
      <name val="Mikro Light"/>
      <family val="3"/>
    </font>
    <font>
      <b/>
      <sz val="11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Mikro Light"/>
      <family val="3"/>
    </font>
    <font>
      <b/>
      <sz val="26"/>
      <color theme="1"/>
      <name val="Mikro Medium"/>
      <family val="3"/>
    </font>
    <font>
      <sz val="16"/>
      <color rgb="FF000000"/>
      <name val="Mikro Light"/>
      <family val="3"/>
    </font>
    <font>
      <sz val="12"/>
      <color rgb="FFFFFFFF"/>
      <name val="Mikro Light"/>
      <family val="3"/>
    </font>
    <font>
      <sz val="16"/>
      <color rgb="FFFFFFFF"/>
      <name val="Mikro Light"/>
      <family val="3"/>
    </font>
    <font>
      <b/>
      <sz val="20"/>
      <color theme="0"/>
      <name val="Mikro Medium"/>
      <family val="3"/>
    </font>
    <font>
      <b/>
      <sz val="20"/>
      <name val="Mikro Medium"/>
      <family val="3"/>
    </font>
    <font>
      <sz val="18"/>
      <name val="Mikro Light"/>
      <family val="3"/>
    </font>
    <font>
      <sz val="18"/>
      <color rgb="FF000000"/>
      <name val="Mikro Light"/>
      <family val="3"/>
    </font>
    <font>
      <sz val="15"/>
      <name val="Mikro Light"/>
      <family val="3"/>
    </font>
    <font>
      <b/>
      <sz val="24"/>
      <color theme="1"/>
      <name val="Mikro Light"/>
      <family val="3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0"/>
      <name val="Arial"/>
      <family val="2"/>
    </font>
    <font>
      <sz val="22"/>
      <color rgb="FF000000"/>
      <name val="Arial"/>
      <family val="2"/>
    </font>
    <font>
      <i/>
      <sz val="11"/>
      <color rgb="FF000000"/>
      <name val="Mikro Light"/>
    </font>
    <font>
      <i/>
      <sz val="12"/>
      <color rgb="FF000000"/>
      <name val="Mikro Light"/>
    </font>
    <font>
      <i/>
      <sz val="11"/>
      <name val="Mikro Light"/>
    </font>
    <font>
      <b/>
      <i/>
      <sz val="16"/>
      <color rgb="FF000000"/>
      <name val="Mikro Light"/>
    </font>
    <font>
      <i/>
      <sz val="18"/>
      <name val="Mikro Light"/>
    </font>
    <font>
      <i/>
      <sz val="18"/>
      <color rgb="FF000000"/>
      <name val="Mikro Light"/>
    </font>
    <font>
      <b/>
      <i/>
      <sz val="11"/>
      <color theme="1"/>
      <name val="Mikro Light"/>
    </font>
    <font>
      <b/>
      <i/>
      <sz val="11"/>
      <color theme="0"/>
      <name val="Mikro Light"/>
    </font>
    <font>
      <i/>
      <sz val="14"/>
      <color rgb="FF000000"/>
      <name val="Mikro Light"/>
    </font>
    <font>
      <sz val="11"/>
      <color rgb="FF000000"/>
      <name val="Mikro Light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gray125">
        <bgColor rgb="FFFF0000"/>
      </patternFill>
    </fill>
    <fill>
      <patternFill patternType="gray125">
        <bgColor rgb="FFE5E5E5"/>
      </patternFill>
    </fill>
    <fill>
      <patternFill patternType="solid">
        <fgColor rgb="FF00B050"/>
        <bgColor indexed="64"/>
      </patternFill>
    </fill>
    <fill>
      <patternFill patternType="solid">
        <fgColor rgb="FF1809E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5050"/>
        <bgColor rgb="FF000000"/>
      </patternFill>
    </fill>
    <fill>
      <patternFill patternType="solid">
        <fgColor rgb="FF005050"/>
        <bgColor rgb="FF3C3C3C"/>
      </patternFill>
    </fill>
    <fill>
      <patternFill patternType="solid">
        <fgColor rgb="FF005050"/>
        <bgColor rgb="FF808080"/>
      </patternFill>
    </fill>
    <fill>
      <patternFill patternType="solid">
        <fgColor rgb="FF005050"/>
        <bgColor indexed="64"/>
      </patternFill>
    </fill>
    <fill>
      <patternFill patternType="solid">
        <fgColor rgb="FF005050"/>
        <bgColor rgb="FF5A5A5A"/>
      </patternFill>
    </fill>
    <fill>
      <patternFill patternType="solid">
        <fgColor rgb="FF005050"/>
        <bgColor rgb="FFD3D3D3"/>
      </patternFill>
    </fill>
    <fill>
      <patternFill patternType="solid">
        <fgColor rgb="FF005050"/>
        <bgColor rgb="FFC0C0C0"/>
      </patternFill>
    </fill>
    <fill>
      <patternFill patternType="solid">
        <fgColor theme="0"/>
        <bgColor rgb="FFC0C0C0"/>
      </patternFill>
    </fill>
    <fill>
      <patternFill patternType="solid">
        <fgColor rgb="FFB4EBF0"/>
        <bgColor indexed="64"/>
      </patternFill>
    </fill>
    <fill>
      <patternFill patternType="solid">
        <fgColor rgb="FFB4EBF0"/>
        <bgColor rgb="FFD3D3D3"/>
      </patternFill>
    </fill>
    <fill>
      <patternFill patternType="solid">
        <fgColor rgb="FF051E4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B42D"/>
        <bgColor indexed="64"/>
      </patternFill>
    </fill>
    <fill>
      <patternFill patternType="solid">
        <fgColor rgb="FFD2D2CD"/>
        <bgColor indexed="64"/>
      </patternFill>
    </fill>
    <fill>
      <patternFill patternType="solid">
        <fgColor rgb="FF005050"/>
        <bgColor theme="9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D3D3D3"/>
      </patternFill>
    </fill>
    <fill>
      <patternFill patternType="solid">
        <fgColor theme="0"/>
        <bgColor rgb="FF5A5A5A"/>
      </patternFill>
    </fill>
    <fill>
      <patternFill patternType="solid">
        <fgColor rgb="FFFFFF00"/>
        <bgColor rgb="FFD3D3D3"/>
      </patternFill>
    </fill>
  </fills>
  <borders count="74">
    <border>
      <left/>
      <right/>
      <top/>
      <bottom/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69696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indexed="6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rgb="FF696969"/>
      </left>
      <right/>
      <top style="thin">
        <color rgb="FF696969"/>
      </top>
      <bottom/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4">
    <xf numFmtId="0" fontId="0" fillId="0" borderId="0"/>
    <xf numFmtId="0" fontId="5" fillId="0" borderId="0"/>
    <xf numFmtId="0" fontId="4" fillId="0" borderId="0"/>
    <xf numFmtId="0" fontId="4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21" fillId="0" borderId="0"/>
    <xf numFmtId="0" fontId="3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</cellStyleXfs>
  <cellXfs count="576">
    <xf numFmtId="0" fontId="0" fillId="0" borderId="0" xfId="0"/>
    <xf numFmtId="0" fontId="6" fillId="0" borderId="0" xfId="0" applyFont="1" applyAlignment="1">
      <alignment horizontal="center" vertical="center" wrapText="1" readingOrder="1"/>
    </xf>
    <xf numFmtId="0" fontId="7" fillId="0" borderId="0" xfId="2" applyFont="1"/>
    <xf numFmtId="0" fontId="8" fillId="7" borderId="31" xfId="2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8" fillId="7" borderId="22" xfId="2" applyFont="1" applyFill="1" applyBorder="1" applyAlignment="1">
      <alignment horizontal="center" vertical="center" wrapText="1"/>
    </xf>
    <xf numFmtId="0" fontId="8" fillId="7" borderId="24" xfId="2" applyFont="1" applyFill="1" applyBorder="1" applyAlignment="1">
      <alignment horizontal="center" vertical="center" wrapText="1"/>
    </xf>
    <xf numFmtId="0" fontId="8" fillId="7" borderId="32" xfId="2" applyFont="1" applyFill="1" applyBorder="1" applyAlignment="1">
      <alignment horizontal="center" vertical="center" wrapText="1"/>
    </xf>
    <xf numFmtId="0" fontId="8" fillId="7" borderId="33" xfId="2" applyFont="1" applyFill="1" applyBorder="1" applyAlignment="1">
      <alignment horizontal="center" vertical="center" wrapText="1"/>
    </xf>
    <xf numFmtId="0" fontId="8" fillId="7" borderId="34" xfId="2" applyFont="1" applyFill="1" applyBorder="1" applyAlignment="1">
      <alignment horizontal="center" vertical="center" wrapText="1"/>
    </xf>
    <xf numFmtId="0" fontId="8" fillId="7" borderId="25" xfId="2" applyFont="1" applyFill="1" applyBorder="1" applyAlignment="1">
      <alignment horizontal="center" vertical="center" wrapText="1"/>
    </xf>
    <xf numFmtId="0" fontId="8" fillId="7" borderId="27" xfId="2" applyFont="1" applyFill="1" applyBorder="1" applyAlignment="1">
      <alignment horizontal="center" vertical="center" wrapText="1"/>
    </xf>
    <xf numFmtId="0" fontId="17" fillId="6" borderId="28" xfId="2" applyFont="1" applyFill="1" applyBorder="1" applyAlignment="1">
      <alignment horizontal="center" vertical="center" wrapText="1"/>
    </xf>
    <xf numFmtId="0" fontId="15" fillId="7" borderId="28" xfId="2" applyFont="1" applyFill="1" applyBorder="1" applyAlignment="1">
      <alignment horizontal="center" wrapText="1"/>
    </xf>
    <xf numFmtId="0" fontId="16" fillId="5" borderId="28" xfId="2" applyFont="1" applyFill="1" applyBorder="1" applyAlignment="1">
      <alignment horizontal="center" wrapText="1"/>
    </xf>
    <xf numFmtId="0" fontId="16" fillId="4" borderId="28" xfId="2" applyFont="1" applyFill="1" applyBorder="1" applyAlignment="1">
      <alignment horizontal="center" wrapText="1"/>
    </xf>
    <xf numFmtId="0" fontId="16" fillId="8" borderId="28" xfId="2" applyFont="1" applyFill="1" applyBorder="1" applyAlignment="1">
      <alignment horizontal="center" wrapText="1"/>
    </xf>
    <xf numFmtId="0" fontId="18" fillId="7" borderId="31" xfId="2" applyFont="1" applyFill="1" applyBorder="1" applyAlignment="1">
      <alignment horizontal="center" vertical="center" wrapText="1"/>
    </xf>
    <xf numFmtId="0" fontId="17" fillId="7" borderId="32" xfId="2" applyFont="1" applyFill="1" applyBorder="1" applyAlignment="1">
      <alignment horizontal="center" vertical="center" wrapText="1"/>
    </xf>
    <xf numFmtId="0" fontId="18" fillId="7" borderId="28" xfId="2" applyFont="1" applyFill="1" applyBorder="1" applyAlignment="1">
      <alignment horizontal="center" wrapText="1"/>
    </xf>
    <xf numFmtId="0" fontId="18" fillId="7" borderId="32" xfId="2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0" fontId="24" fillId="12" borderId="9" xfId="0" applyFont="1" applyFill="1" applyBorder="1" applyAlignment="1">
      <alignment horizontal="center" vertical="center" wrapText="1"/>
    </xf>
    <xf numFmtId="0" fontId="24" fillId="12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wrapText="1"/>
    </xf>
    <xf numFmtId="0" fontId="26" fillId="0" borderId="0" xfId="0" applyFont="1"/>
    <xf numFmtId="0" fontId="24" fillId="0" borderId="9" xfId="0" applyFont="1" applyBorder="1" applyAlignment="1">
      <alignment vertical="center" wrapText="1"/>
    </xf>
    <xf numFmtId="0" fontId="20" fillId="11" borderId="35" xfId="9" applyFont="1" applyFill="1" applyBorder="1" applyAlignment="1">
      <alignment horizontal="center" vertical="center" wrapText="1"/>
    </xf>
    <xf numFmtId="0" fontId="20" fillId="11" borderId="18" xfId="9" applyFont="1" applyFill="1" applyBorder="1" applyAlignment="1">
      <alignment horizontal="center" vertical="center" wrapText="1"/>
    </xf>
    <xf numFmtId="0" fontId="20" fillId="11" borderId="0" xfId="9" applyFont="1" applyFill="1" applyAlignment="1">
      <alignment horizontal="center" vertical="center" wrapText="1"/>
    </xf>
    <xf numFmtId="0" fontId="20" fillId="11" borderId="60" xfId="9" applyFont="1" applyFill="1" applyBorder="1" applyAlignment="1">
      <alignment horizontal="center" vertical="center" wrapText="1"/>
    </xf>
    <xf numFmtId="0" fontId="20" fillId="3" borderId="0" xfId="9" applyFont="1" applyFill="1" applyAlignment="1">
      <alignment horizontal="center" vertical="center" wrapText="1"/>
    </xf>
    <xf numFmtId="0" fontId="20" fillId="11" borderId="19" xfId="9" applyFont="1" applyFill="1" applyBorder="1" applyAlignment="1">
      <alignment horizontal="center" vertical="center" wrapText="1"/>
    </xf>
    <xf numFmtId="0" fontId="20" fillId="11" borderId="16" xfId="9" applyFont="1" applyFill="1" applyBorder="1" applyAlignment="1">
      <alignment horizontal="center" vertical="center" wrapText="1"/>
    </xf>
    <xf numFmtId="0" fontId="25" fillId="11" borderId="15" xfId="9" applyFont="1" applyFill="1" applyBorder="1" applyAlignment="1">
      <alignment horizontal="left" vertical="center" wrapText="1"/>
    </xf>
    <xf numFmtId="0" fontId="25" fillId="0" borderId="15" xfId="9" applyFont="1" applyBorder="1" applyAlignment="1">
      <alignment horizontal="left" vertical="center" wrapText="1"/>
    </xf>
    <xf numFmtId="0" fontId="25" fillId="11" borderId="15" xfId="9" applyFont="1" applyFill="1" applyBorder="1" applyAlignment="1">
      <alignment vertical="center" wrapText="1"/>
    </xf>
    <xf numFmtId="0" fontId="25" fillId="3" borderId="59" xfId="9" applyFont="1" applyFill="1" applyBorder="1" applyAlignment="1">
      <alignment horizontal="left" vertical="center" wrapText="1"/>
    </xf>
    <xf numFmtId="0" fontId="25" fillId="0" borderId="15" xfId="9" applyFont="1" applyBorder="1" applyAlignment="1">
      <alignment vertical="center" wrapText="1"/>
    </xf>
    <xf numFmtId="0" fontId="25" fillId="11" borderId="59" xfId="9" applyFont="1" applyFill="1" applyBorder="1" applyAlignment="1">
      <alignment vertical="center" wrapText="1"/>
    </xf>
    <xf numFmtId="0" fontId="20" fillId="11" borderId="12" xfId="9" applyFont="1" applyFill="1" applyBorder="1" applyAlignment="1">
      <alignment horizontal="center" vertical="center" wrapText="1"/>
    </xf>
    <xf numFmtId="0" fontId="25" fillId="11" borderId="59" xfId="9" applyFont="1" applyFill="1" applyBorder="1" applyAlignment="1">
      <alignment horizontal="left" vertical="center" wrapText="1"/>
    </xf>
    <xf numFmtId="0" fontId="25" fillId="0" borderId="59" xfId="9" applyFont="1" applyBorder="1" applyAlignment="1">
      <alignment horizontal="left" vertical="center" wrapText="1"/>
    </xf>
    <xf numFmtId="0" fontId="25" fillId="3" borderId="15" xfId="9" applyFont="1" applyFill="1" applyBorder="1" applyAlignment="1">
      <alignment horizontal="left" vertical="center" wrapText="1"/>
    </xf>
    <xf numFmtId="0" fontId="25" fillId="3" borderId="59" xfId="9" applyFont="1" applyFill="1" applyBorder="1" applyAlignment="1">
      <alignment vertical="center" wrapText="1"/>
    </xf>
    <xf numFmtId="0" fontId="25" fillId="0" borderId="15" xfId="9" quotePrefix="1" applyFont="1" applyBorder="1" applyAlignment="1">
      <alignment horizontal="left" vertical="center" wrapText="1"/>
    </xf>
    <xf numFmtId="0" fontId="25" fillId="0" borderId="59" xfId="9" quotePrefix="1" applyFont="1" applyBorder="1" applyAlignment="1">
      <alignment horizontal="left" vertical="center" wrapText="1"/>
    </xf>
    <xf numFmtId="0" fontId="20" fillId="3" borderId="35" xfId="9" applyFont="1" applyFill="1" applyBorder="1" applyAlignment="1">
      <alignment horizontal="center" vertical="center" wrapText="1"/>
    </xf>
    <xf numFmtId="0" fontId="20" fillId="11" borderId="59" xfId="9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5" xfId="0" applyFont="1" applyBorder="1" applyAlignment="1">
      <alignment vertical="center" wrapText="1"/>
    </xf>
    <xf numFmtId="0" fontId="24" fillId="12" borderId="60" xfId="0" applyFont="1" applyFill="1" applyBorder="1" applyAlignment="1">
      <alignment horizontal="center" vertical="center" wrapText="1"/>
    </xf>
    <xf numFmtId="0" fontId="24" fillId="0" borderId="59" xfId="0" applyFont="1" applyBorder="1" applyAlignment="1">
      <alignment horizontal="left" vertical="center" wrapText="1"/>
    </xf>
    <xf numFmtId="0" fontId="27" fillId="0" borderId="9" xfId="0" applyFont="1" applyBorder="1" applyAlignment="1" applyProtection="1">
      <alignment horizontal="center" vertical="center" wrapText="1"/>
      <protection locked="0"/>
    </xf>
    <xf numFmtId="49" fontId="27" fillId="0" borderId="9" xfId="0" applyNumberFormat="1" applyFont="1" applyBorder="1" applyAlignment="1" applyProtection="1">
      <alignment horizontal="center" vertical="center" wrapText="1"/>
      <protection locked="0"/>
    </xf>
    <xf numFmtId="0" fontId="24" fillId="0" borderId="60" xfId="0" applyFont="1" applyBorder="1" applyAlignment="1">
      <alignment horizontal="left" vertical="center" wrapText="1"/>
    </xf>
    <xf numFmtId="0" fontId="7" fillId="4" borderId="9" xfId="0" applyFont="1" applyFill="1" applyBorder="1" applyProtection="1">
      <protection locked="0"/>
    </xf>
    <xf numFmtId="0" fontId="16" fillId="13" borderId="9" xfId="9" applyFont="1" applyFill="1" applyBorder="1" applyAlignment="1" applyProtection="1">
      <alignment vertical="center" wrapText="1"/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16" fillId="11" borderId="9" xfId="9" applyFont="1" applyFill="1" applyBorder="1" applyAlignment="1" applyProtection="1">
      <alignment horizontal="left" vertical="center" wrapText="1"/>
      <protection locked="0"/>
    </xf>
    <xf numFmtId="0" fontId="16" fillId="0" borderId="15" xfId="9" applyFont="1" applyBorder="1" applyAlignment="1" applyProtection="1">
      <alignment horizontal="left" vertical="center" wrapText="1"/>
      <protection locked="0"/>
    </xf>
    <xf numFmtId="0" fontId="16" fillId="11" borderId="48" xfId="9" applyFont="1" applyFill="1" applyBorder="1" applyAlignment="1" applyProtection="1">
      <alignment vertical="center" wrapText="1"/>
      <protection locked="0"/>
    </xf>
    <xf numFmtId="0" fontId="16" fillId="11" borderId="61" xfId="9" applyFont="1" applyFill="1" applyBorder="1" applyAlignment="1" applyProtection="1">
      <alignment horizontal="center" vertical="center" wrapText="1"/>
      <protection locked="0"/>
    </xf>
    <xf numFmtId="0" fontId="16" fillId="3" borderId="9" xfId="9" applyFont="1" applyFill="1" applyBorder="1" applyAlignment="1" applyProtection="1">
      <alignment horizontal="left" vertical="center" wrapText="1"/>
      <protection locked="0"/>
    </xf>
    <xf numFmtId="0" fontId="16" fillId="11" borderId="62" xfId="9" applyFont="1" applyFill="1" applyBorder="1" applyAlignment="1" applyProtection="1">
      <alignment horizontal="center" vertical="center" wrapText="1"/>
      <protection locked="0"/>
    </xf>
    <xf numFmtId="0" fontId="16" fillId="0" borderId="9" xfId="9" applyFont="1" applyBorder="1" applyAlignment="1" applyProtection="1">
      <alignment horizontal="left" vertical="center" wrapText="1"/>
      <protection locked="0"/>
    </xf>
    <xf numFmtId="0" fontId="16" fillId="11" borderId="0" xfId="9" applyFont="1" applyFill="1" applyAlignment="1" applyProtection="1">
      <alignment horizontal="center" vertical="center" wrapText="1"/>
      <protection locked="0"/>
    </xf>
    <xf numFmtId="0" fontId="16" fillId="0" borderId="15" xfId="9" applyFont="1" applyBorder="1" applyAlignment="1" applyProtection="1">
      <alignment vertical="center" wrapText="1"/>
      <protection locked="0"/>
    </xf>
    <xf numFmtId="0" fontId="16" fillId="11" borderId="48" xfId="9" applyFont="1" applyFill="1" applyBorder="1" applyAlignment="1" applyProtection="1">
      <alignment horizontal="center" vertical="center" wrapText="1"/>
      <protection locked="0"/>
    </xf>
    <xf numFmtId="0" fontId="16" fillId="0" borderId="59" xfId="9" applyFont="1" applyBorder="1" applyAlignment="1" applyProtection="1">
      <alignment vertical="center" wrapText="1"/>
      <protection locked="0"/>
    </xf>
    <xf numFmtId="0" fontId="16" fillId="0" borderId="59" xfId="9" applyFont="1" applyBorder="1" applyAlignment="1" applyProtection="1">
      <alignment horizontal="left" vertical="center" wrapText="1"/>
      <protection locked="0"/>
    </xf>
    <xf numFmtId="0" fontId="16" fillId="0" borderId="0" xfId="9" applyFont="1" applyAlignment="1" applyProtection="1">
      <alignment horizontal="center" vertical="center" wrapText="1"/>
      <protection locked="0"/>
    </xf>
    <xf numFmtId="0" fontId="16" fillId="0" borderId="0" xfId="9" applyFont="1" applyAlignment="1" applyProtection="1">
      <alignment horizontal="left" vertical="center" wrapText="1"/>
      <protection locked="0"/>
    </xf>
    <xf numFmtId="0" fontId="7" fillId="14" borderId="63" xfId="0" applyFont="1" applyFill="1" applyBorder="1" applyAlignment="1">
      <alignment horizontal="left" vertical="center"/>
    </xf>
    <xf numFmtId="0" fontId="7" fillId="0" borderId="58" xfId="0" applyFont="1" applyBorder="1" applyProtection="1">
      <protection locked="0"/>
    </xf>
    <xf numFmtId="0" fontId="7" fillId="0" borderId="58" xfId="0" applyFont="1" applyBorder="1" applyAlignment="1" applyProtection="1">
      <alignment horizontal="left"/>
      <protection locked="0"/>
    </xf>
    <xf numFmtId="0" fontId="16" fillId="0" borderId="58" xfId="9" applyFont="1" applyBorder="1" applyAlignment="1" applyProtection="1">
      <alignment horizontal="left" vertical="center" wrapText="1"/>
      <protection locked="0"/>
    </xf>
    <xf numFmtId="0" fontId="16" fillId="0" borderId="0" xfId="9" applyFont="1" applyAlignment="1" applyProtection="1">
      <alignment vertical="center" wrapText="1"/>
      <protection locked="0"/>
    </xf>
    <xf numFmtId="0" fontId="29" fillId="0" borderId="9" xfId="0" applyFont="1" applyBorder="1" applyAlignment="1" applyProtection="1">
      <alignment vertical="center" wrapText="1" readingOrder="1"/>
      <protection locked="0"/>
    </xf>
    <xf numFmtId="0" fontId="29" fillId="0" borderId="9" xfId="0" applyFont="1" applyBorder="1" applyAlignment="1" applyProtection="1">
      <alignment horizontal="center" vertical="center" wrapText="1" readingOrder="1"/>
      <protection locked="0"/>
    </xf>
    <xf numFmtId="0" fontId="28" fillId="3" borderId="9" xfId="0" applyFont="1" applyFill="1" applyBorder="1" applyAlignment="1" applyProtection="1">
      <alignment horizontal="center" vertical="center" wrapText="1"/>
      <protection hidden="1"/>
    </xf>
    <xf numFmtId="9" fontId="16" fillId="0" borderId="9" xfId="4" quotePrefix="1" applyFont="1" applyBorder="1" applyAlignment="1" applyProtection="1">
      <alignment horizontal="center" vertical="center" wrapText="1"/>
      <protection locked="0"/>
    </xf>
    <xf numFmtId="9" fontId="29" fillId="0" borderId="3" xfId="4" applyFont="1" applyFill="1" applyBorder="1" applyAlignment="1" applyProtection="1">
      <alignment horizontal="center" vertical="center" wrapText="1" readingOrder="1"/>
      <protection hidden="1"/>
    </xf>
    <xf numFmtId="0" fontId="30" fillId="2" borderId="0" xfId="0" applyFont="1" applyFill="1" applyAlignment="1" applyProtection="1">
      <alignment horizontal="center" vertical="center" wrapText="1" readingOrder="1"/>
      <protection locked="0"/>
    </xf>
    <xf numFmtId="0" fontId="16" fillId="0" borderId="0" xfId="0" applyFont="1" applyProtection="1">
      <protection locked="0"/>
    </xf>
    <xf numFmtId="0" fontId="31" fillId="2" borderId="0" xfId="0" applyFont="1" applyFill="1" applyAlignment="1" applyProtection="1">
      <alignment horizontal="center" vertical="center" wrapText="1" readingOrder="1"/>
      <protection locked="0"/>
    </xf>
    <xf numFmtId="0" fontId="32" fillId="0" borderId="0" xfId="0" applyFont="1" applyAlignment="1" applyProtection="1">
      <alignment horizontal="center" vertical="center" wrapText="1" readingOrder="1"/>
      <protection locked="0"/>
    </xf>
    <xf numFmtId="0" fontId="30" fillId="0" borderId="0" xfId="0" applyFont="1" applyAlignment="1" applyProtection="1">
      <alignment horizontal="center" vertical="center" wrapText="1" readingOrder="1"/>
      <protection locked="0"/>
    </xf>
    <xf numFmtId="0" fontId="30" fillId="0" borderId="5" xfId="0" applyFont="1" applyBorder="1" applyAlignment="1" applyProtection="1">
      <alignment horizontal="center" vertical="center" wrapText="1" readingOrder="1"/>
      <protection locked="0"/>
    </xf>
    <xf numFmtId="0" fontId="30" fillId="0" borderId="6" xfId="0" applyFont="1" applyBorder="1" applyAlignment="1" applyProtection="1">
      <alignment horizontal="center" vertical="center" wrapText="1" readingOrder="1"/>
      <protection locked="0"/>
    </xf>
    <xf numFmtId="0" fontId="30" fillId="0" borderId="3" xfId="0" applyFont="1" applyBorder="1" applyAlignment="1" applyProtection="1">
      <alignment horizontal="center" vertical="center" wrapText="1" readingOrder="1"/>
      <protection locked="0"/>
    </xf>
    <xf numFmtId="0" fontId="32" fillId="0" borderId="3" xfId="0" applyFont="1" applyBorder="1" applyAlignment="1" applyProtection="1">
      <alignment horizontal="center" vertical="center" wrapText="1" readingOrder="1"/>
      <protection locked="0"/>
    </xf>
    <xf numFmtId="0" fontId="32" fillId="0" borderId="55" xfId="0" applyFont="1" applyBorder="1" applyAlignment="1" applyProtection="1">
      <alignment horizontal="center" vertical="center" wrapText="1" readingOrder="1"/>
      <protection locked="0"/>
    </xf>
    <xf numFmtId="0" fontId="36" fillId="0" borderId="0" xfId="0" applyFont="1" applyProtection="1">
      <protection locked="0"/>
    </xf>
    <xf numFmtId="0" fontId="37" fillId="0" borderId="0" xfId="0" applyFont="1" applyProtection="1">
      <protection locked="0"/>
    </xf>
    <xf numFmtId="0" fontId="38" fillId="0" borderId="0" xfId="0" applyFont="1" applyProtection="1">
      <protection locked="0"/>
    </xf>
    <xf numFmtId="9" fontId="38" fillId="0" borderId="0" xfId="0" applyNumberFormat="1" applyFont="1" applyProtection="1">
      <protection locked="0"/>
    </xf>
    <xf numFmtId="0" fontId="41" fillId="0" borderId="0" xfId="0" applyFont="1" applyAlignment="1" applyProtection="1">
      <alignment horizontal="center" vertical="center" wrapText="1" readingOrder="1"/>
      <protection locked="0"/>
    </xf>
    <xf numFmtId="0" fontId="41" fillId="0" borderId="10" xfId="0" applyFont="1" applyBorder="1" applyAlignment="1" applyProtection="1">
      <alignment horizontal="center" vertical="center" wrapText="1" readingOrder="1"/>
      <protection locked="0"/>
    </xf>
    <xf numFmtId="0" fontId="39" fillId="21" borderId="15" xfId="0" applyFont="1" applyFill="1" applyBorder="1" applyAlignment="1" applyProtection="1">
      <alignment vertical="center" wrapText="1" readingOrder="1"/>
      <protection locked="0"/>
    </xf>
    <xf numFmtId="0" fontId="39" fillId="18" borderId="9" xfId="0" applyFont="1" applyFill="1" applyBorder="1" applyAlignment="1" applyProtection="1">
      <alignment horizontal="center" vertical="center" wrapText="1"/>
      <protection locked="0"/>
    </xf>
    <xf numFmtId="0" fontId="39" fillId="18" borderId="16" xfId="0" applyFont="1" applyFill="1" applyBorder="1" applyAlignment="1" applyProtection="1">
      <alignment horizontal="center" vertical="center" wrapText="1"/>
      <protection locked="0"/>
    </xf>
    <xf numFmtId="0" fontId="33" fillId="0" borderId="0" xfId="6" applyFont="1" applyAlignment="1" applyProtection="1">
      <alignment vertical="center"/>
      <protection hidden="1"/>
    </xf>
    <xf numFmtId="0" fontId="33" fillId="0" borderId="0" xfId="6" applyFont="1" applyAlignment="1" applyProtection="1">
      <alignment horizontal="center" vertical="center"/>
      <protection hidden="1"/>
    </xf>
    <xf numFmtId="0" fontId="15" fillId="0" borderId="0" xfId="6" applyFont="1" applyAlignment="1">
      <alignment horizontal="justify" vertical="center" wrapText="1"/>
    </xf>
    <xf numFmtId="0" fontId="18" fillId="0" borderId="0" xfId="6" applyFont="1" applyAlignment="1">
      <alignment horizontal="justify" vertical="center" wrapText="1"/>
    </xf>
    <xf numFmtId="0" fontId="8" fillId="23" borderId="51" xfId="6" applyFont="1" applyFill="1" applyBorder="1" applyAlignment="1" applyProtection="1">
      <alignment horizontal="center" vertical="center" wrapText="1"/>
      <protection hidden="1"/>
    </xf>
    <xf numFmtId="0" fontId="8" fillId="23" borderId="52" xfId="6" applyFont="1" applyFill="1" applyBorder="1" applyAlignment="1" applyProtection="1">
      <alignment horizontal="center" vertical="center" wrapText="1"/>
      <protection hidden="1"/>
    </xf>
    <xf numFmtId="0" fontId="27" fillId="3" borderId="54" xfId="6" applyFont="1" applyFill="1" applyBorder="1" applyAlignment="1" applyProtection="1">
      <alignment horizontal="center" vertical="center" wrapText="1"/>
      <protection hidden="1"/>
    </xf>
    <xf numFmtId="0" fontId="8" fillId="0" borderId="38" xfId="6" applyFont="1" applyBorder="1" applyAlignment="1" applyProtection="1">
      <alignment horizontal="left" vertical="center" wrapText="1"/>
      <protection hidden="1"/>
    </xf>
    <xf numFmtId="0" fontId="45" fillId="0" borderId="38" xfId="6" applyFont="1" applyBorder="1" applyAlignment="1" applyProtection="1">
      <alignment horizontal="left" vertical="center" wrapText="1"/>
      <protection hidden="1"/>
    </xf>
    <xf numFmtId="0" fontId="27" fillId="3" borderId="41" xfId="6" applyFont="1" applyFill="1" applyBorder="1" applyAlignment="1" applyProtection="1">
      <alignment horizontal="center" vertical="center" wrapText="1"/>
      <protection hidden="1"/>
    </xf>
    <xf numFmtId="0" fontId="8" fillId="0" borderId="9" xfId="6" applyFont="1" applyBorder="1" applyAlignment="1" applyProtection="1">
      <alignment horizontal="left" vertical="center" wrapText="1"/>
      <protection hidden="1"/>
    </xf>
    <xf numFmtId="0" fontId="46" fillId="0" borderId="9" xfId="6" applyFont="1" applyBorder="1" applyAlignment="1" applyProtection="1">
      <alignment horizontal="left" vertical="center" wrapText="1"/>
      <protection hidden="1"/>
    </xf>
    <xf numFmtId="0" fontId="45" fillId="0" borderId="9" xfId="6" applyFont="1" applyBorder="1" applyAlignment="1" applyProtection="1">
      <alignment horizontal="left" vertical="center" wrapText="1"/>
      <protection hidden="1"/>
    </xf>
    <xf numFmtId="0" fontId="27" fillId="3" borderId="43" xfId="6" applyFont="1" applyFill="1" applyBorder="1" applyAlignment="1" applyProtection="1">
      <alignment horizontal="center" vertical="center" wrapText="1"/>
      <protection hidden="1"/>
    </xf>
    <xf numFmtId="0" fontId="8" fillId="0" borderId="44" xfId="6" applyFont="1" applyBorder="1" applyAlignment="1" applyProtection="1">
      <alignment horizontal="left" vertical="center" wrapText="1"/>
      <protection hidden="1"/>
    </xf>
    <xf numFmtId="0" fontId="45" fillId="0" borderId="44" xfId="6" applyFont="1" applyBorder="1" applyAlignment="1" applyProtection="1">
      <alignment horizontal="left" vertical="center" wrapText="1"/>
      <protection hidden="1"/>
    </xf>
    <xf numFmtId="0" fontId="8" fillId="23" borderId="53" xfId="6" applyFont="1" applyFill="1" applyBorder="1" applyAlignment="1" applyProtection="1">
      <alignment horizontal="center" vertical="center" wrapText="1"/>
      <protection hidden="1"/>
    </xf>
    <xf numFmtId="0" fontId="18" fillId="3" borderId="54" xfId="6" applyFont="1" applyFill="1" applyBorder="1" applyAlignment="1" applyProtection="1">
      <alignment horizontal="center" vertical="center" wrapText="1"/>
      <protection hidden="1"/>
    </xf>
    <xf numFmtId="0" fontId="45" fillId="0" borderId="38" xfId="6" applyFont="1" applyBorder="1" applyAlignment="1" applyProtection="1">
      <alignment vertical="center" wrapText="1"/>
      <protection hidden="1"/>
    </xf>
    <xf numFmtId="0" fontId="45" fillId="3" borderId="38" xfId="6" applyFont="1" applyFill="1" applyBorder="1" applyAlignment="1" applyProtection="1">
      <alignment horizontal="left" vertical="center" wrapText="1"/>
      <protection hidden="1"/>
    </xf>
    <xf numFmtId="0" fontId="45" fillId="3" borderId="40" xfId="6" applyFont="1" applyFill="1" applyBorder="1" applyAlignment="1" applyProtection="1">
      <alignment horizontal="left" vertical="center" wrapText="1"/>
      <protection hidden="1"/>
    </xf>
    <xf numFmtId="0" fontId="18" fillId="3" borderId="41" xfId="6" applyFont="1" applyFill="1" applyBorder="1" applyAlignment="1" applyProtection="1">
      <alignment horizontal="center" vertical="center" wrapText="1"/>
      <protection hidden="1"/>
    </xf>
    <xf numFmtId="0" fontId="45" fillId="0" borderId="9" xfId="6" applyFont="1" applyBorder="1" applyAlignment="1" applyProtection="1">
      <alignment vertical="center" wrapText="1"/>
      <protection hidden="1"/>
    </xf>
    <xf numFmtId="0" fontId="45" fillId="3" borderId="9" xfId="6" applyFont="1" applyFill="1" applyBorder="1" applyAlignment="1" applyProtection="1">
      <alignment horizontal="left" vertical="center" wrapText="1"/>
      <protection hidden="1"/>
    </xf>
    <xf numFmtId="0" fontId="45" fillId="3" borderId="42" xfId="6" applyFont="1" applyFill="1" applyBorder="1" applyAlignment="1" applyProtection="1">
      <alignment horizontal="left" vertical="center" wrapText="1"/>
      <protection hidden="1"/>
    </xf>
    <xf numFmtId="0" fontId="18" fillId="3" borderId="43" xfId="6" applyFont="1" applyFill="1" applyBorder="1" applyAlignment="1" applyProtection="1">
      <alignment horizontal="center" vertical="center" wrapText="1"/>
      <protection hidden="1"/>
    </xf>
    <xf numFmtId="0" fontId="45" fillId="0" borderId="44" xfId="6" applyFont="1" applyBorder="1" applyAlignment="1" applyProtection="1">
      <alignment vertical="center" wrapText="1"/>
      <protection hidden="1"/>
    </xf>
    <xf numFmtId="0" fontId="45" fillId="3" borderId="44" xfId="6" applyFont="1" applyFill="1" applyBorder="1" applyAlignment="1" applyProtection="1">
      <alignment horizontal="left" vertical="center" wrapText="1"/>
      <protection hidden="1"/>
    </xf>
    <xf numFmtId="0" fontId="45" fillId="3" borderId="47" xfId="6" applyFont="1" applyFill="1" applyBorder="1" applyAlignment="1" applyProtection="1">
      <alignment horizontal="left" vertical="center" wrapText="1"/>
      <protection hidden="1"/>
    </xf>
    <xf numFmtId="0" fontId="45" fillId="0" borderId="0" xfId="6" applyFont="1" applyAlignment="1" applyProtection="1">
      <alignment vertical="center"/>
      <protection hidden="1"/>
    </xf>
    <xf numFmtId="0" fontId="45" fillId="0" borderId="0" xfId="6" applyFont="1" applyAlignment="1" applyProtection="1">
      <alignment horizontal="center" vertical="center"/>
      <protection hidden="1"/>
    </xf>
    <xf numFmtId="0" fontId="8" fillId="0" borderId="18" xfId="6" applyFont="1" applyBorder="1" applyAlignment="1" applyProtection="1">
      <alignment horizontal="left" vertical="center" wrapText="1"/>
      <protection hidden="1"/>
    </xf>
    <xf numFmtId="0" fontId="45" fillId="0" borderId="18" xfId="6" applyFont="1" applyBorder="1" applyAlignment="1" applyProtection="1">
      <alignment vertical="center" wrapText="1"/>
      <protection hidden="1"/>
    </xf>
    <xf numFmtId="0" fontId="8" fillId="23" borderId="57" xfId="6" applyFont="1" applyFill="1" applyBorder="1" applyAlignment="1" applyProtection="1">
      <alignment horizontal="center" vertical="center" wrapText="1"/>
      <protection hidden="1"/>
    </xf>
    <xf numFmtId="0" fontId="45" fillId="0" borderId="39" xfId="6" applyFont="1" applyBorder="1" applyAlignment="1" applyProtection="1">
      <alignment horizontal="left" vertical="center" wrapText="1"/>
      <protection hidden="1"/>
    </xf>
    <xf numFmtId="0" fontId="45" fillId="0" borderId="19" xfId="6" applyFont="1" applyBorder="1" applyAlignment="1" applyProtection="1">
      <alignment horizontal="left" vertical="center" wrapText="1"/>
      <protection hidden="1"/>
    </xf>
    <xf numFmtId="0" fontId="45" fillId="0" borderId="45" xfId="6" applyFont="1" applyBorder="1" applyAlignment="1" applyProtection="1">
      <alignment horizontal="left" vertical="center" wrapText="1"/>
      <protection hidden="1"/>
    </xf>
    <xf numFmtId="0" fontId="8" fillId="0" borderId="0" xfId="6" applyFont="1" applyAlignment="1" applyProtection="1">
      <alignment horizontal="center" vertical="center"/>
      <protection hidden="1"/>
    </xf>
    <xf numFmtId="0" fontId="8" fillId="0" borderId="0" xfId="6" applyFont="1" applyAlignment="1" applyProtection="1">
      <alignment horizontal="left" vertical="center" wrapText="1"/>
      <protection hidden="1"/>
    </xf>
    <xf numFmtId="0" fontId="45" fillId="0" borderId="0" xfId="6" applyFont="1" applyAlignment="1" applyProtection="1">
      <alignment horizontal="left" vertical="center" wrapText="1"/>
      <protection hidden="1"/>
    </xf>
    <xf numFmtId="0" fontId="8" fillId="11" borderId="0" xfId="9" applyFont="1" applyFill="1" applyAlignment="1">
      <alignment horizontal="center" vertical="top" wrapText="1"/>
    </xf>
    <xf numFmtId="0" fontId="47" fillId="10" borderId="9" xfId="9" applyFont="1" applyFill="1" applyBorder="1" applyAlignment="1">
      <alignment horizontal="center" vertical="center" wrapText="1"/>
    </xf>
    <xf numFmtId="0" fontId="33" fillId="11" borderId="0" xfId="9" applyFont="1" applyFill="1"/>
    <xf numFmtId="0" fontId="45" fillId="11" borderId="0" xfId="9" applyFont="1" applyFill="1" applyAlignment="1">
      <alignment horizontal="center" vertical="top" wrapText="1"/>
    </xf>
    <xf numFmtId="0" fontId="33" fillId="11" borderId="9" xfId="9" applyFont="1" applyFill="1" applyBorder="1" applyAlignment="1">
      <alignment horizontal="left" vertical="center" wrapText="1"/>
    </xf>
    <xf numFmtId="0" fontId="34" fillId="11" borderId="9" xfId="9" applyFont="1" applyFill="1" applyBorder="1" applyAlignment="1">
      <alignment horizontal="center" vertical="center" wrapText="1"/>
    </xf>
    <xf numFmtId="0" fontId="33" fillId="0" borderId="9" xfId="9" applyFont="1" applyBorder="1" applyAlignment="1">
      <alignment horizontal="left" vertical="center" wrapText="1"/>
    </xf>
    <xf numFmtId="0" fontId="33" fillId="0" borderId="9" xfId="9" quotePrefix="1" applyFont="1" applyBorder="1" applyAlignment="1">
      <alignment horizontal="left" vertical="center" wrapText="1"/>
    </xf>
    <xf numFmtId="0" fontId="33" fillId="0" borderId="15" xfId="9" applyFont="1" applyBorder="1" applyAlignment="1">
      <alignment horizontal="left" vertical="center" wrapText="1"/>
    </xf>
    <xf numFmtId="0" fontId="18" fillId="11" borderId="35" xfId="9" applyFont="1" applyFill="1" applyBorder="1" applyAlignment="1">
      <alignment vertical="center" wrapText="1"/>
    </xf>
    <xf numFmtId="0" fontId="18" fillId="11" borderId="58" xfId="9" applyFont="1" applyFill="1" applyBorder="1" applyAlignment="1">
      <alignment vertical="center" wrapText="1"/>
    </xf>
    <xf numFmtId="0" fontId="33" fillId="11" borderId="15" xfId="9" applyFont="1" applyFill="1" applyBorder="1" applyAlignment="1">
      <alignment vertical="center" wrapText="1"/>
    </xf>
    <xf numFmtId="0" fontId="34" fillId="0" borderId="9" xfId="9" applyFont="1" applyBorder="1" applyAlignment="1">
      <alignment horizontal="center" vertical="center" wrapText="1"/>
    </xf>
    <xf numFmtId="0" fontId="33" fillId="3" borderId="9" xfId="9" applyFont="1" applyFill="1" applyBorder="1" applyAlignment="1">
      <alignment horizontal="left" vertical="center" wrapText="1"/>
    </xf>
    <xf numFmtId="0" fontId="34" fillId="3" borderId="9" xfId="9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left" vertical="center" wrapText="1"/>
    </xf>
    <xf numFmtId="0" fontId="34" fillId="11" borderId="9" xfId="0" applyFont="1" applyFill="1" applyBorder="1" applyAlignment="1">
      <alignment horizontal="center" vertical="center" wrapText="1"/>
    </xf>
    <xf numFmtId="0" fontId="33" fillId="11" borderId="9" xfId="9" applyFont="1" applyFill="1" applyBorder="1" applyAlignment="1">
      <alignment vertical="center" wrapText="1"/>
    </xf>
    <xf numFmtId="0" fontId="33" fillId="3" borderId="9" xfId="0" applyFont="1" applyFill="1" applyBorder="1" applyAlignment="1">
      <alignment horizontal="left" vertical="center" wrapText="1"/>
    </xf>
    <xf numFmtId="0" fontId="34" fillId="3" borderId="9" xfId="0" applyFont="1" applyFill="1" applyBorder="1" applyAlignment="1">
      <alignment horizontal="center" vertical="center" wrapText="1"/>
    </xf>
    <xf numFmtId="0" fontId="33" fillId="0" borderId="9" xfId="9" applyFont="1" applyBorder="1" applyAlignment="1">
      <alignment vertical="center" wrapText="1"/>
    </xf>
    <xf numFmtId="0" fontId="33" fillId="3" borderId="9" xfId="0" applyFont="1" applyFill="1" applyBorder="1" applyAlignment="1">
      <alignment vertical="center" wrapText="1"/>
    </xf>
    <xf numFmtId="0" fontId="33" fillId="3" borderId="9" xfId="9" applyFont="1" applyFill="1" applyBorder="1" applyAlignment="1">
      <alignment vertical="center" wrapText="1"/>
    </xf>
    <xf numFmtId="0" fontId="34" fillId="11" borderId="9" xfId="9" applyFont="1" applyFill="1" applyBorder="1" applyAlignment="1">
      <alignment horizontal="left" vertical="center" wrapText="1"/>
    </xf>
    <xf numFmtId="0" fontId="48" fillId="11" borderId="0" xfId="9" applyFont="1" applyFill="1"/>
    <xf numFmtId="0" fontId="33" fillId="11" borderId="0" xfId="9" applyFont="1" applyFill="1" applyAlignment="1">
      <alignment horizontal="left"/>
    </xf>
    <xf numFmtId="0" fontId="33" fillId="11" borderId="0" xfId="9" applyFont="1" applyFill="1" applyAlignment="1">
      <alignment horizontal="center"/>
    </xf>
    <xf numFmtId="0" fontId="37" fillId="0" borderId="48" xfId="0" applyFont="1" applyBorder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29" fillId="3" borderId="9" xfId="0" applyFont="1" applyFill="1" applyBorder="1" applyAlignment="1" applyProtection="1">
      <alignment horizontal="center" vertical="center" wrapText="1" readingOrder="1"/>
      <protection locked="0"/>
    </xf>
    <xf numFmtId="0" fontId="29" fillId="3" borderId="9" xfId="0" applyFont="1" applyFill="1" applyBorder="1" applyAlignment="1" applyProtection="1">
      <alignment vertical="center" wrapText="1" readingOrder="1"/>
      <protection locked="0"/>
    </xf>
    <xf numFmtId="0" fontId="16" fillId="3" borderId="0" xfId="0" applyFont="1" applyFill="1" applyProtection="1">
      <protection locked="0"/>
    </xf>
    <xf numFmtId="0" fontId="52" fillId="18" borderId="9" xfId="9" applyFont="1" applyFill="1" applyBorder="1" applyAlignment="1">
      <alignment horizontal="center" vertical="center"/>
    </xf>
    <xf numFmtId="0" fontId="52" fillId="18" borderId="9" xfId="9" applyFont="1" applyFill="1" applyBorder="1" applyAlignment="1">
      <alignment horizontal="center" vertical="center" wrapText="1"/>
    </xf>
    <xf numFmtId="0" fontId="52" fillId="18" borderId="60" xfId="9" applyFont="1" applyFill="1" applyBorder="1" applyAlignment="1">
      <alignment horizontal="center" vertical="center" wrapText="1"/>
    </xf>
    <xf numFmtId="0" fontId="21" fillId="0" borderId="0" xfId="9"/>
    <xf numFmtId="0" fontId="53" fillId="0" borderId="0" xfId="9" applyFont="1"/>
    <xf numFmtId="0" fontId="21" fillId="0" borderId="9" xfId="9" applyBorder="1" applyAlignment="1">
      <alignment horizontal="center" vertical="center" wrapText="1"/>
    </xf>
    <xf numFmtId="0" fontId="21" fillId="0" borderId="18" xfId="9" applyBorder="1" applyAlignment="1">
      <alignment horizontal="center" vertical="center" wrapText="1"/>
    </xf>
    <xf numFmtId="0" fontId="53" fillId="0" borderId="15" xfId="9" applyFont="1" applyBorder="1" applyAlignment="1">
      <alignment horizontal="center" vertical="center" wrapText="1"/>
    </xf>
    <xf numFmtId="0" fontId="53" fillId="3" borderId="15" xfId="9" applyFont="1" applyFill="1" applyBorder="1" applyAlignment="1">
      <alignment horizontal="center" vertical="center" wrapText="1"/>
    </xf>
    <xf numFmtId="0" fontId="53" fillId="0" borderId="59" xfId="9" applyFont="1" applyBorder="1" applyAlignment="1">
      <alignment horizontal="center" vertical="center" wrapText="1"/>
    </xf>
    <xf numFmtId="0" fontId="21" fillId="3" borderId="9" xfId="9" applyFill="1" applyBorder="1" applyAlignment="1">
      <alignment horizontal="center" vertical="center" wrapText="1"/>
    </xf>
    <xf numFmtId="0" fontId="53" fillId="3" borderId="59" xfId="9" applyFont="1" applyFill="1" applyBorder="1" applyAlignment="1">
      <alignment horizontal="center" vertical="center" wrapText="1"/>
    </xf>
    <xf numFmtId="0" fontId="56" fillId="0" borderId="0" xfId="9" applyFont="1"/>
    <xf numFmtId="0" fontId="21" fillId="0" borderId="0" xfId="9" applyAlignment="1">
      <alignment horizontal="center" vertical="center" wrapText="1"/>
    </xf>
    <xf numFmtId="0" fontId="29" fillId="4" borderId="9" xfId="0" applyFont="1" applyFill="1" applyBorder="1" applyAlignment="1" applyProtection="1">
      <alignment horizontal="center" vertical="center" wrapText="1" readingOrder="1"/>
      <protection locked="0"/>
    </xf>
    <xf numFmtId="9" fontId="29" fillId="0" borderId="0" xfId="4" applyFont="1" applyFill="1" applyBorder="1" applyAlignment="1" applyProtection="1">
      <alignment horizontal="center" vertical="center" wrapText="1" readingOrder="1"/>
      <protection hidden="1"/>
    </xf>
    <xf numFmtId="0" fontId="30" fillId="26" borderId="0" xfId="0" applyFont="1" applyFill="1" applyAlignment="1" applyProtection="1">
      <alignment horizontal="center" vertical="center" wrapText="1" readingOrder="1"/>
      <protection locked="0"/>
    </xf>
    <xf numFmtId="0" fontId="20" fillId="28" borderId="9" xfId="9" applyFont="1" applyFill="1" applyBorder="1" applyAlignment="1">
      <alignment horizontal="center" vertical="center"/>
    </xf>
    <xf numFmtId="0" fontId="21" fillId="29" borderId="15" xfId="9" applyFill="1" applyBorder="1" applyAlignment="1">
      <alignment horizontal="center" vertical="center" wrapText="1"/>
    </xf>
    <xf numFmtId="0" fontId="57" fillId="23" borderId="15" xfId="9" applyFont="1" applyFill="1" applyBorder="1" applyAlignment="1">
      <alignment horizontal="center" vertical="center" wrapText="1"/>
    </xf>
    <xf numFmtId="0" fontId="54" fillId="29" borderId="15" xfId="9" applyFont="1" applyFill="1" applyBorder="1" applyAlignment="1">
      <alignment horizontal="center" vertical="center" wrapText="1"/>
    </xf>
    <xf numFmtId="0" fontId="21" fillId="0" borderId="0" xfId="9" applyAlignment="1">
      <alignment vertical="center"/>
    </xf>
    <xf numFmtId="0" fontId="58" fillId="23" borderId="15" xfId="9" applyFont="1" applyFill="1" applyBorder="1" applyAlignment="1">
      <alignment horizontal="center" vertical="center" wrapText="1"/>
    </xf>
    <xf numFmtId="0" fontId="59" fillId="23" borderId="15" xfId="9" applyFont="1" applyFill="1" applyBorder="1" applyAlignment="1">
      <alignment horizontal="center" vertical="center" wrapText="1"/>
    </xf>
    <xf numFmtId="0" fontId="58" fillId="23" borderId="59" xfId="9" applyFont="1" applyFill="1" applyBorder="1" applyAlignment="1">
      <alignment horizontal="center" vertical="center" wrapText="1"/>
    </xf>
    <xf numFmtId="0" fontId="59" fillId="30" borderId="15" xfId="9" applyFont="1" applyFill="1" applyBorder="1" applyAlignment="1">
      <alignment horizontal="center" vertical="center" wrapText="1"/>
    </xf>
    <xf numFmtId="0" fontId="58" fillId="30" borderId="15" xfId="9" applyFont="1" applyFill="1" applyBorder="1" applyAlignment="1">
      <alignment horizontal="center" vertical="center" wrapText="1"/>
    </xf>
    <xf numFmtId="0" fontId="58" fillId="30" borderId="59" xfId="9" applyFont="1" applyFill="1" applyBorder="1" applyAlignment="1">
      <alignment horizontal="center" vertical="center" wrapText="1"/>
    </xf>
    <xf numFmtId="0" fontId="21" fillId="0" borderId="0" xfId="9" applyAlignment="1">
      <alignment wrapText="1"/>
    </xf>
    <xf numFmtId="0" fontId="56" fillId="0" borderId="0" xfId="9" applyFont="1" applyAlignment="1">
      <alignment wrapText="1"/>
    </xf>
    <xf numFmtId="0" fontId="59" fillId="30" borderId="9" xfId="9" applyFont="1" applyFill="1" applyBorder="1" applyAlignment="1">
      <alignment horizontal="center" vertical="center" wrapText="1"/>
    </xf>
    <xf numFmtId="0" fontId="58" fillId="30" borderId="9" xfId="9" applyFont="1" applyFill="1" applyBorder="1" applyAlignment="1">
      <alignment horizontal="center" vertical="center" wrapText="1"/>
    </xf>
    <xf numFmtId="0" fontId="53" fillId="0" borderId="0" xfId="9" applyFont="1" applyAlignment="1">
      <alignment wrapText="1"/>
    </xf>
    <xf numFmtId="0" fontId="58" fillId="30" borderId="18" xfId="9" applyFont="1" applyFill="1" applyBorder="1" applyAlignment="1">
      <alignment horizontal="center" vertical="center" wrapText="1"/>
    </xf>
    <xf numFmtId="0" fontId="60" fillId="18" borderId="60" xfId="9" applyFont="1" applyFill="1" applyBorder="1" applyAlignment="1" applyProtection="1">
      <alignment horizontal="center" vertical="center" wrapText="1"/>
      <protection locked="0"/>
    </xf>
    <xf numFmtId="0" fontId="61" fillId="23" borderId="9" xfId="9" applyFont="1" applyFill="1" applyBorder="1" applyAlignment="1">
      <alignment horizontal="center" vertical="center" wrapText="1"/>
    </xf>
    <xf numFmtId="0" fontId="60" fillId="18" borderId="17" xfId="9" applyFont="1" applyFill="1" applyBorder="1" applyAlignment="1" applyProtection="1">
      <alignment horizontal="center" vertical="center" wrapText="1"/>
      <protection locked="0"/>
    </xf>
    <xf numFmtId="0" fontId="62" fillId="8" borderId="9" xfId="9" quotePrefix="1" applyFont="1" applyFill="1" applyBorder="1" applyAlignment="1">
      <alignment horizontal="left" vertical="center" wrapText="1"/>
    </xf>
    <xf numFmtId="0" fontId="63" fillId="8" borderId="9" xfId="9" applyFont="1" applyFill="1" applyBorder="1" applyAlignment="1">
      <alignment horizontal="center" vertical="center" wrapText="1"/>
    </xf>
    <xf numFmtId="0" fontId="60" fillId="18" borderId="0" xfId="9" applyFont="1" applyFill="1" applyAlignment="1" applyProtection="1">
      <alignment horizontal="center" vertical="center" wrapText="1"/>
      <protection locked="0"/>
    </xf>
    <xf numFmtId="0" fontId="16" fillId="8" borderId="9" xfId="9" applyFont="1" applyFill="1" applyBorder="1" applyAlignment="1" applyProtection="1">
      <alignment horizontal="left" vertical="center" wrapText="1"/>
      <protection locked="0"/>
    </xf>
    <xf numFmtId="0" fontId="47" fillId="18" borderId="0" xfId="9" applyFont="1" applyFill="1" applyAlignment="1">
      <alignment horizontal="center" vertical="center" wrapText="1"/>
    </xf>
    <xf numFmtId="0" fontId="47" fillId="18" borderId="60" xfId="9" applyFont="1" applyFill="1" applyBorder="1" applyAlignment="1">
      <alignment horizontal="center" vertical="center" wrapText="1"/>
    </xf>
    <xf numFmtId="0" fontId="64" fillId="18" borderId="0" xfId="0" applyFont="1" applyFill="1" applyAlignment="1" applyProtection="1">
      <alignment horizontal="center" vertical="center"/>
      <protection locked="0"/>
    </xf>
    <xf numFmtId="0" fontId="45" fillId="3" borderId="0" xfId="9" applyFont="1" applyFill="1" applyAlignment="1">
      <alignment horizontal="left" vertical="center" wrapText="1"/>
    </xf>
    <xf numFmtId="0" fontId="60" fillId="31" borderId="64" xfId="0" applyFont="1" applyFill="1" applyBorder="1" applyAlignment="1">
      <alignment horizontal="center" vertical="center"/>
    </xf>
    <xf numFmtId="0" fontId="7" fillId="14" borderId="64" xfId="0" applyFont="1" applyFill="1" applyBorder="1"/>
    <xf numFmtId="0" fontId="60" fillId="18" borderId="58" xfId="9" applyFont="1" applyFill="1" applyBorder="1" applyAlignment="1">
      <alignment horizontal="center" vertical="center" wrapText="1"/>
    </xf>
    <xf numFmtId="0" fontId="7" fillId="0" borderId="64" xfId="0" applyFont="1" applyBorder="1"/>
    <xf numFmtId="0" fontId="28" fillId="27" borderId="64" xfId="0" applyFont="1" applyFill="1" applyBorder="1"/>
    <xf numFmtId="0" fontId="62" fillId="8" borderId="9" xfId="9" applyFont="1" applyFill="1" applyBorder="1" applyAlignment="1">
      <alignment horizontal="left" vertical="center" wrapText="1"/>
    </xf>
    <xf numFmtId="0" fontId="62" fillId="8" borderId="9" xfId="9" applyFont="1" applyFill="1" applyBorder="1" applyAlignment="1">
      <alignment vertical="center" wrapText="1"/>
    </xf>
    <xf numFmtId="0" fontId="61" fillId="23" borderId="9" xfId="9" applyFont="1" applyFill="1" applyBorder="1" applyAlignment="1">
      <alignment vertical="center" wrapText="1"/>
    </xf>
    <xf numFmtId="0" fontId="63" fillId="8" borderId="9" xfId="9" applyFont="1" applyFill="1" applyBorder="1" applyAlignment="1">
      <alignment vertical="center" wrapText="1"/>
    </xf>
    <xf numFmtId="0" fontId="63" fillId="8" borderId="9" xfId="9" applyFont="1" applyFill="1" applyBorder="1" applyAlignment="1">
      <alignment horizontal="left" vertical="center" wrapText="1"/>
    </xf>
    <xf numFmtId="0" fontId="16" fillId="11" borderId="15" xfId="9" applyFont="1" applyFill="1" applyBorder="1" applyAlignment="1" applyProtection="1">
      <alignment horizontal="left" vertical="center" wrapText="1"/>
      <protection locked="0"/>
    </xf>
    <xf numFmtId="0" fontId="16" fillId="3" borderId="15" xfId="9" applyFont="1" applyFill="1" applyBorder="1" applyAlignment="1" applyProtection="1">
      <alignment horizontal="left" vertical="center" wrapText="1"/>
      <protection locked="0"/>
    </xf>
    <xf numFmtId="0" fontId="7" fillId="0" borderId="15" xfId="0" applyFont="1" applyBorder="1" applyAlignment="1" applyProtection="1">
      <alignment horizontal="left"/>
      <protection locked="0"/>
    </xf>
    <xf numFmtId="0" fontId="16" fillId="8" borderId="15" xfId="9" applyFont="1" applyFill="1" applyBorder="1" applyAlignment="1" applyProtection="1">
      <alignment horizontal="left" vertical="center" wrapText="1"/>
      <protection locked="0"/>
    </xf>
    <xf numFmtId="0" fontId="7" fillId="4" borderId="60" xfId="0" applyFont="1" applyFill="1" applyBorder="1" applyProtection="1">
      <protection locked="0"/>
    </xf>
    <xf numFmtId="0" fontId="16" fillId="11" borderId="59" xfId="9" applyFont="1" applyFill="1" applyBorder="1" applyAlignment="1" applyProtection="1">
      <alignment horizontal="left" vertical="center" wrapText="1"/>
      <protection locked="0"/>
    </xf>
    <xf numFmtId="0" fontId="16" fillId="13" borderId="60" xfId="9" applyFont="1" applyFill="1" applyBorder="1" applyAlignment="1" applyProtection="1">
      <alignment vertical="center" wrapText="1"/>
      <protection locked="0"/>
    </xf>
    <xf numFmtId="0" fontId="66" fillId="0" borderId="0" xfId="0" applyFont="1"/>
    <xf numFmtId="0" fontId="67" fillId="26" borderId="0" xfId="0" applyFont="1" applyFill="1" applyAlignment="1" applyProtection="1">
      <alignment horizontal="center" vertical="center" wrapText="1" readingOrder="1"/>
      <protection locked="0"/>
    </xf>
    <xf numFmtId="0" fontId="30" fillId="2" borderId="0" xfId="0" applyFont="1" applyFill="1" applyAlignment="1" applyProtection="1">
      <alignment vertical="center" wrapText="1" readingOrder="1"/>
      <protection locked="0"/>
    </xf>
    <xf numFmtId="0" fontId="7" fillId="0" borderId="0" xfId="0" applyFont="1" applyAlignment="1" applyProtection="1">
      <alignment horizontal="center"/>
      <protection locked="0"/>
    </xf>
    <xf numFmtId="0" fontId="67" fillId="2" borderId="0" xfId="0" applyFont="1" applyFill="1" applyAlignment="1" applyProtection="1">
      <alignment horizontal="center" vertical="center" wrapText="1" readingOrder="1"/>
      <protection locked="0"/>
    </xf>
    <xf numFmtId="0" fontId="69" fillId="2" borderId="0" xfId="0" applyFont="1" applyFill="1" applyAlignment="1" applyProtection="1">
      <alignment horizontal="center" vertical="center" wrapText="1" readingOrder="1"/>
      <protection locked="0"/>
    </xf>
    <xf numFmtId="0" fontId="70" fillId="0" borderId="0" xfId="0" applyFont="1" applyAlignment="1" applyProtection="1">
      <alignment horizontal="center" vertical="center" wrapText="1" readingOrder="1"/>
      <protection locked="0"/>
    </xf>
    <xf numFmtId="0" fontId="71" fillId="0" borderId="0" xfId="0" applyFont="1" applyAlignment="1" applyProtection="1">
      <alignment horizontal="center" vertical="center" wrapText="1" readingOrder="1"/>
      <protection locked="0"/>
    </xf>
    <xf numFmtId="0" fontId="67" fillId="3" borderId="0" xfId="0" applyFont="1" applyFill="1" applyAlignment="1" applyProtection="1">
      <alignment horizontal="center" vertical="center" wrapText="1" readingOrder="1"/>
      <protection locked="0"/>
    </xf>
    <xf numFmtId="0" fontId="30" fillId="3" borderId="0" xfId="0" applyFont="1" applyFill="1" applyAlignment="1" applyProtection="1">
      <alignment horizontal="center" vertical="center" wrapText="1" readingOrder="1"/>
      <protection locked="0"/>
    </xf>
    <xf numFmtId="0" fontId="30" fillId="0" borderId="0" xfId="0" applyFont="1" applyAlignment="1" applyProtection="1">
      <alignment vertical="center" wrapText="1" readingOrder="1"/>
      <protection locked="0"/>
    </xf>
    <xf numFmtId="0" fontId="67" fillId="3" borderId="3" xfId="0" applyFont="1" applyFill="1" applyBorder="1" applyAlignment="1" applyProtection="1">
      <alignment horizontal="center" vertical="center" wrapText="1" readingOrder="1"/>
      <protection locked="0"/>
    </xf>
    <xf numFmtId="0" fontId="30" fillId="3" borderId="3" xfId="0" applyFont="1" applyFill="1" applyBorder="1" applyAlignment="1" applyProtection="1">
      <alignment horizontal="center" vertical="center" wrapText="1" readingOrder="1"/>
      <protection locked="0"/>
    </xf>
    <xf numFmtId="0" fontId="30" fillId="0" borderId="3" xfId="0" applyFont="1" applyBorder="1" applyAlignment="1" applyProtection="1">
      <alignment vertical="center" wrapText="1" readingOrder="1"/>
      <protection locked="0"/>
    </xf>
    <xf numFmtId="0" fontId="39" fillId="21" borderId="2" xfId="0" applyFont="1" applyFill="1" applyBorder="1" applyAlignment="1" applyProtection="1">
      <alignment horizontal="right" vertical="center" wrapText="1" readingOrder="1"/>
      <protection locked="0"/>
    </xf>
    <xf numFmtId="0" fontId="39" fillId="21" borderId="66" xfId="0" applyFont="1" applyFill="1" applyBorder="1" applyAlignment="1" applyProtection="1">
      <alignment horizontal="right" vertical="center" wrapText="1" readingOrder="1"/>
      <protection locked="0"/>
    </xf>
    <xf numFmtId="0" fontId="36" fillId="0" borderId="0" xfId="0" applyFont="1" applyAlignment="1" applyProtection="1">
      <alignment horizontal="center" vertical="center" wrapText="1" readingOrder="1"/>
      <protection locked="0"/>
    </xf>
    <xf numFmtId="0" fontId="34" fillId="0" borderId="0" xfId="0" applyFont="1" applyProtection="1">
      <protection locked="0"/>
    </xf>
    <xf numFmtId="0" fontId="16" fillId="0" borderId="0" xfId="0" applyFont="1" applyAlignment="1" applyProtection="1">
      <alignment horizontal="center" vertical="center" readingOrder="1"/>
      <protection locked="0"/>
    </xf>
    <xf numFmtId="0" fontId="73" fillId="24" borderId="71" xfId="0" applyFont="1" applyFill="1" applyBorder="1" applyAlignment="1" applyProtection="1">
      <alignment horizontal="center" vertical="center" wrapText="1" readingOrder="1"/>
      <protection locked="0"/>
    </xf>
    <xf numFmtId="0" fontId="67" fillId="3" borderId="9" xfId="0" applyFont="1" applyFill="1" applyBorder="1" applyAlignment="1" applyProtection="1">
      <alignment horizontal="left" vertical="center" wrapText="1"/>
      <protection locked="0"/>
    </xf>
    <xf numFmtId="0" fontId="51" fillId="3" borderId="17" xfId="0" applyFont="1" applyFill="1" applyBorder="1" applyAlignment="1" applyProtection="1">
      <alignment horizontal="center" vertical="center" wrapText="1" readingOrder="1"/>
      <protection locked="0"/>
    </xf>
    <xf numFmtId="0" fontId="74" fillId="0" borderId="9" xfId="0" applyFont="1" applyBorder="1" applyAlignment="1" applyProtection="1">
      <alignment horizontal="center" vertical="center" wrapText="1"/>
      <protection locked="0"/>
    </xf>
    <xf numFmtId="0" fontId="75" fillId="0" borderId="17" xfId="0" applyFont="1" applyBorder="1" applyAlignment="1" applyProtection="1">
      <alignment horizontal="center" vertical="center" wrapText="1" readingOrder="1"/>
      <protection locked="0"/>
    </xf>
    <xf numFmtId="0" fontId="75" fillId="0" borderId="14" xfId="0" applyFont="1" applyBorder="1" applyAlignment="1" applyProtection="1">
      <alignment horizontal="center" vertical="center" wrapText="1" readingOrder="1"/>
      <protection locked="0"/>
    </xf>
    <xf numFmtId="0" fontId="29" fillId="0" borderId="17" xfId="0" applyFont="1" applyBorder="1" applyAlignment="1" applyProtection="1">
      <alignment horizontal="center" vertical="center" wrapText="1" readingOrder="1"/>
      <protection locked="0"/>
    </xf>
    <xf numFmtId="0" fontId="28" fillId="3" borderId="17" xfId="0" applyFont="1" applyFill="1" applyBorder="1" applyAlignment="1" applyProtection="1">
      <alignment horizontal="center" vertical="center" wrapText="1"/>
      <protection hidden="1"/>
    </xf>
    <xf numFmtId="0" fontId="60" fillId="33" borderId="9" xfId="0" applyFont="1" applyFill="1" applyBorder="1" applyAlignment="1" applyProtection="1">
      <alignment horizontal="center" vertical="center" wrapText="1" readingOrder="1"/>
      <protection locked="0"/>
    </xf>
    <xf numFmtId="9" fontId="29" fillId="0" borderId="9" xfId="4" applyFont="1" applyFill="1" applyBorder="1" applyAlignment="1" applyProtection="1">
      <alignment horizontal="center" vertical="center" wrapText="1" readingOrder="1"/>
      <protection hidden="1"/>
    </xf>
    <xf numFmtId="0" fontId="60" fillId="34" borderId="9" xfId="0" applyFont="1" applyFill="1" applyBorder="1" applyAlignment="1" applyProtection="1">
      <alignment horizontal="center" vertical="center" wrapText="1" readingOrder="1"/>
      <protection locked="0"/>
    </xf>
    <xf numFmtId="0" fontId="76" fillId="0" borderId="0" xfId="0" applyFont="1" applyProtection="1">
      <protection locked="0"/>
    </xf>
    <xf numFmtId="9" fontId="76" fillId="0" borderId="0" xfId="0" applyNumberFormat="1" applyFont="1" applyProtection="1">
      <protection locked="0"/>
    </xf>
    <xf numFmtId="0" fontId="60" fillId="33" borderId="17" xfId="0" applyFont="1" applyFill="1" applyBorder="1" applyAlignment="1" applyProtection="1">
      <alignment horizontal="center" vertical="center" wrapText="1" readingOrder="1"/>
      <protection locked="0"/>
    </xf>
    <xf numFmtId="0" fontId="60" fillId="33" borderId="0" xfId="0" applyFont="1" applyFill="1" applyAlignment="1" applyProtection="1">
      <alignment horizontal="center" vertical="center" wrapText="1" readingOrder="1"/>
      <protection locked="0"/>
    </xf>
    <xf numFmtId="0" fontId="60" fillId="33" borderId="17" xfId="0" applyFont="1" applyFill="1" applyBorder="1" applyAlignment="1" applyProtection="1">
      <alignment horizontal="left" vertical="center" wrapText="1" readingOrder="1"/>
      <protection locked="0"/>
    </xf>
    <xf numFmtId="0" fontId="29" fillId="3" borderId="17" xfId="0" applyFont="1" applyFill="1" applyBorder="1" applyAlignment="1" applyProtection="1">
      <alignment horizontal="center" vertical="center" wrapText="1" readingOrder="1"/>
      <protection locked="0"/>
    </xf>
    <xf numFmtId="9" fontId="16" fillId="0" borderId="0" xfId="4" quotePrefix="1" applyFont="1" applyBorder="1" applyAlignment="1" applyProtection="1">
      <alignment horizontal="center" vertical="center" wrapText="1"/>
      <protection locked="0"/>
    </xf>
    <xf numFmtId="0" fontId="60" fillId="34" borderId="17" xfId="0" applyFont="1" applyFill="1" applyBorder="1" applyAlignment="1" applyProtection="1">
      <alignment horizontal="center" vertical="center" wrapText="1" readingOrder="1"/>
      <protection locked="0"/>
    </xf>
    <xf numFmtId="0" fontId="15" fillId="33" borderId="9" xfId="0" applyFont="1" applyFill="1" applyBorder="1" applyAlignment="1" applyProtection="1">
      <alignment horizontal="center" vertical="center" wrapText="1" readingOrder="1"/>
      <protection locked="0"/>
    </xf>
    <xf numFmtId="0" fontId="15" fillId="33" borderId="17" xfId="0" applyFont="1" applyFill="1" applyBorder="1" applyAlignment="1" applyProtection="1">
      <alignment horizontal="center" vertical="center" wrapText="1" readingOrder="1"/>
      <protection locked="0"/>
    </xf>
    <xf numFmtId="0" fontId="15" fillId="24" borderId="0" xfId="0" applyFont="1" applyFill="1" applyAlignment="1" applyProtection="1">
      <alignment horizontal="center" vertical="center" wrapText="1" readingOrder="1"/>
      <protection locked="0"/>
    </xf>
    <xf numFmtId="0" fontId="29" fillId="3" borderId="17" xfId="0" applyFont="1" applyFill="1" applyBorder="1" applyAlignment="1" applyProtection="1">
      <alignment horizontal="left" vertical="center" wrapText="1" readingOrder="1"/>
      <protection locked="0"/>
    </xf>
    <xf numFmtId="0" fontId="15" fillId="33" borderId="0" xfId="0" applyFont="1" applyFill="1" applyAlignment="1" applyProtection="1">
      <alignment horizontal="center" vertical="center" wrapText="1" readingOrder="1"/>
      <protection locked="0"/>
    </xf>
    <xf numFmtId="9" fontId="29" fillId="0" borderId="10" xfId="4" applyFont="1" applyFill="1" applyBorder="1" applyAlignment="1" applyProtection="1">
      <alignment horizontal="center" vertical="center" wrapText="1" readingOrder="1"/>
      <protection hidden="1"/>
    </xf>
    <xf numFmtId="0" fontId="75" fillId="0" borderId="9" xfId="0" applyFont="1" applyBorder="1" applyAlignment="1" applyProtection="1">
      <alignment horizontal="center" vertical="center" wrapText="1" readingOrder="1"/>
      <protection locked="0"/>
    </xf>
    <xf numFmtId="0" fontId="29" fillId="3" borderId="9" xfId="0" applyFont="1" applyFill="1" applyBorder="1" applyAlignment="1" applyProtection="1">
      <alignment horizontal="left" vertical="center" wrapText="1" readingOrder="1"/>
      <protection locked="0"/>
    </xf>
    <xf numFmtId="0" fontId="60" fillId="32" borderId="3" xfId="0" applyFont="1" applyFill="1" applyBorder="1" applyAlignment="1" applyProtection="1">
      <alignment horizontal="center" vertical="center" wrapText="1" readingOrder="1"/>
      <protection locked="0"/>
    </xf>
    <xf numFmtId="0" fontId="60" fillId="20" borderId="9" xfId="0" applyFont="1" applyFill="1" applyBorder="1" applyAlignment="1" applyProtection="1">
      <alignment horizontal="center" vertical="center" wrapText="1" readingOrder="1"/>
      <protection locked="0"/>
    </xf>
    <xf numFmtId="0" fontId="74" fillId="3" borderId="9" xfId="0" applyFont="1" applyFill="1" applyBorder="1" applyAlignment="1" applyProtection="1">
      <alignment horizontal="center" vertical="center" wrapText="1"/>
      <protection locked="0"/>
    </xf>
    <xf numFmtId="0" fontId="29" fillId="0" borderId="16" xfId="0" applyFont="1" applyBorder="1" applyAlignment="1" applyProtection="1">
      <alignment vertical="center" wrapText="1" readingOrder="1"/>
      <protection locked="0"/>
    </xf>
    <xf numFmtId="0" fontId="29" fillId="0" borderId="0" xfId="0" applyFont="1" applyAlignment="1" applyProtection="1">
      <alignment vertical="center" wrapText="1" readingOrder="1"/>
      <protection locked="0"/>
    </xf>
    <xf numFmtId="0" fontId="29" fillId="3" borderId="0" xfId="0" applyFont="1" applyFill="1" applyAlignment="1" applyProtection="1">
      <alignment vertical="center" wrapText="1" readingOrder="1"/>
      <protection locked="0"/>
    </xf>
    <xf numFmtId="0" fontId="29" fillId="0" borderId="9" xfId="0" applyFont="1" applyBorder="1" applyAlignment="1" applyProtection="1">
      <alignment horizontal="left" vertical="center" wrapText="1" readingOrder="1"/>
      <protection locked="0"/>
    </xf>
    <xf numFmtId="0" fontId="29" fillId="4" borderId="9" xfId="0" applyFont="1" applyFill="1" applyBorder="1" applyAlignment="1" applyProtection="1">
      <alignment vertical="center" wrapText="1" readingOrder="1"/>
      <protection locked="0"/>
    </xf>
    <xf numFmtId="9" fontId="16" fillId="4" borderId="9" xfId="4" quotePrefix="1" applyFont="1" applyFill="1" applyBorder="1" applyAlignment="1" applyProtection="1">
      <alignment horizontal="center" vertical="center" wrapText="1"/>
      <protection locked="0"/>
    </xf>
    <xf numFmtId="0" fontId="37" fillId="4" borderId="48" xfId="0" applyFont="1" applyFill="1" applyBorder="1" applyAlignment="1" applyProtection="1">
      <alignment horizontal="center"/>
      <protection locked="0"/>
    </xf>
    <xf numFmtId="0" fontId="37" fillId="4" borderId="0" xfId="0" applyFont="1" applyFill="1" applyAlignment="1" applyProtection="1">
      <alignment horizontal="center"/>
      <protection locked="0"/>
    </xf>
    <xf numFmtId="0" fontId="76" fillId="4" borderId="0" xfId="0" applyFont="1" applyFill="1" applyProtection="1">
      <protection locked="0"/>
    </xf>
    <xf numFmtId="9" fontId="76" fillId="4" borderId="0" xfId="0" applyNumberFormat="1" applyFont="1" applyFill="1" applyProtection="1">
      <protection locked="0"/>
    </xf>
    <xf numFmtId="9" fontId="38" fillId="4" borderId="0" xfId="0" applyNumberFormat="1" applyFont="1" applyFill="1" applyProtection="1">
      <protection locked="0"/>
    </xf>
    <xf numFmtId="0" fontId="38" fillId="4" borderId="0" xfId="0" applyFont="1" applyFill="1" applyProtection="1">
      <protection locked="0"/>
    </xf>
    <xf numFmtId="0" fontId="16" fillId="4" borderId="0" xfId="0" applyFont="1" applyFill="1" applyProtection="1">
      <protection locked="0"/>
    </xf>
    <xf numFmtId="0" fontId="60" fillId="20" borderId="0" xfId="0" applyFont="1" applyFill="1" applyAlignment="1" applyProtection="1">
      <alignment horizontal="center" vertical="center" wrapText="1" readingOrder="1"/>
      <protection locked="0"/>
    </xf>
    <xf numFmtId="9" fontId="29" fillId="4" borderId="3" xfId="4" applyFont="1" applyFill="1" applyBorder="1" applyAlignment="1" applyProtection="1">
      <alignment horizontal="center" vertical="center" wrapText="1" readingOrder="1"/>
      <protection hidden="1"/>
    </xf>
    <xf numFmtId="0" fontId="16" fillId="0" borderId="0" xfId="0" applyFont="1" applyAlignment="1" applyProtection="1">
      <alignment horizontal="center"/>
      <protection locked="0"/>
    </xf>
    <xf numFmtId="0" fontId="34" fillId="3" borderId="0" xfId="0" applyFont="1" applyFill="1" applyAlignment="1" applyProtection="1">
      <alignment horizontal="center" wrapText="1"/>
      <protection locked="0"/>
    </xf>
    <xf numFmtId="0" fontId="16" fillId="3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wrapText="1"/>
      <protection locked="0"/>
    </xf>
    <xf numFmtId="0" fontId="78" fillId="0" borderId="9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78" fillId="0" borderId="18" xfId="0" applyFont="1" applyBorder="1" applyAlignment="1">
      <alignment vertical="center" wrapText="1"/>
    </xf>
    <xf numFmtId="0" fontId="81" fillId="0" borderId="9" xfId="0" applyFont="1" applyBorder="1" applyAlignment="1">
      <alignment vertical="center"/>
    </xf>
    <xf numFmtId="0" fontId="80" fillId="0" borderId="0" xfId="0" applyFont="1" applyAlignment="1">
      <alignment horizontal="left" vertical="center" wrapText="1"/>
    </xf>
    <xf numFmtId="0" fontId="82" fillId="10" borderId="36" xfId="12" applyFont="1" applyFill="1" applyBorder="1" applyAlignment="1">
      <alignment horizontal="center" vertical="center" wrapText="1"/>
    </xf>
    <xf numFmtId="0" fontId="82" fillId="10" borderId="73" xfId="12" applyFont="1" applyFill="1" applyBorder="1" applyAlignment="1">
      <alignment horizontal="center" vertical="center" wrapText="1"/>
    </xf>
    <xf numFmtId="0" fontId="83" fillId="4" borderId="9" xfId="12" applyFont="1" applyFill="1" applyBorder="1" applyAlignment="1">
      <alignment horizontal="center" vertical="center" wrapText="1"/>
    </xf>
    <xf numFmtId="0" fontId="1" fillId="0" borderId="0" xfId="12"/>
    <xf numFmtId="0" fontId="0" fillId="0" borderId="18" xfId="0" applyBorder="1" applyAlignment="1" applyProtection="1">
      <alignment horizontal="center" vertical="center" wrapText="1" readingOrder="1"/>
      <protection locked="0"/>
    </xf>
    <xf numFmtId="0" fontId="0" fillId="0" borderId="17" xfId="0" applyBorder="1" applyAlignment="1" applyProtection="1">
      <alignment horizontal="center" vertical="center" wrapText="1" readingOrder="1"/>
      <protection locked="0"/>
    </xf>
    <xf numFmtId="0" fontId="0" fillId="0" borderId="58" xfId="0" applyBorder="1" applyAlignment="1" applyProtection="1">
      <alignment horizontal="center" vertical="center" wrapText="1" readingOrder="1"/>
      <protection locked="0"/>
    </xf>
    <xf numFmtId="0" fontId="0" fillId="0" borderId="9" xfId="0" applyBorder="1" applyAlignment="1" applyProtection="1">
      <alignment horizontal="left" vertical="center" wrapText="1"/>
      <protection locked="0"/>
    </xf>
    <xf numFmtId="0" fontId="0" fillId="0" borderId="9" xfId="0" applyBorder="1" applyAlignment="1" applyProtection="1">
      <alignment horizontal="center" vertical="center" wrapText="1" readingOrder="1"/>
      <protection locked="0"/>
    </xf>
    <xf numFmtId="0" fontId="84" fillId="0" borderId="9" xfId="12" applyFont="1" applyBorder="1" applyAlignment="1">
      <alignment horizontal="left" vertical="center" wrapText="1"/>
    </xf>
    <xf numFmtId="0" fontId="1" fillId="0" borderId="0" xfId="12" applyAlignment="1">
      <alignment wrapText="1"/>
    </xf>
    <xf numFmtId="0" fontId="1" fillId="0" borderId="0" xfId="12" applyAlignment="1">
      <alignment horizontal="left" wrapText="1"/>
    </xf>
    <xf numFmtId="0" fontId="65" fillId="0" borderId="9" xfId="12" applyFont="1" applyBorder="1" applyAlignment="1">
      <alignment vertical="center" wrapText="1"/>
    </xf>
    <xf numFmtId="0" fontId="84" fillId="0" borderId="19" xfId="12" applyFont="1" applyBorder="1" applyAlignment="1">
      <alignment horizontal="center" vertical="center" wrapText="1"/>
    </xf>
    <xf numFmtId="0" fontId="84" fillId="0" borderId="9" xfId="12" applyFont="1" applyBorder="1" applyAlignment="1">
      <alignment horizontal="center" vertical="center" wrapText="1"/>
    </xf>
    <xf numFmtId="0" fontId="68" fillId="0" borderId="0" xfId="0" applyFont="1" applyAlignment="1" applyProtection="1">
      <alignment horizontal="center" vertical="center" wrapText="1"/>
      <protection locked="0"/>
    </xf>
    <xf numFmtId="0" fontId="68" fillId="3" borderId="0" xfId="0" applyFont="1" applyFill="1" applyAlignment="1" applyProtection="1">
      <alignment horizontal="center" vertical="center" wrapText="1"/>
      <protection locked="0"/>
    </xf>
    <xf numFmtId="0" fontId="39" fillId="18" borderId="0" xfId="0" applyFont="1" applyFill="1" applyAlignment="1" applyProtection="1">
      <alignment horizontal="center" vertical="center" wrapText="1"/>
      <protection locked="0"/>
    </xf>
    <xf numFmtId="49" fontId="27" fillId="0" borderId="0" xfId="0" applyNumberFormat="1" applyFont="1" applyAlignment="1" applyProtection="1">
      <alignment horizontal="center" vertical="center" wrapText="1"/>
      <protection locked="0"/>
    </xf>
    <xf numFmtId="0" fontId="60" fillId="35" borderId="0" xfId="0" applyFont="1" applyFill="1" applyAlignment="1" applyProtection="1">
      <alignment horizontal="center" vertical="center" wrapText="1" readingOrder="1"/>
      <protection locked="0"/>
    </xf>
    <xf numFmtId="0" fontId="75" fillId="3" borderId="17" xfId="0" applyFont="1" applyFill="1" applyBorder="1" applyAlignment="1" applyProtection="1">
      <alignment horizontal="center" vertical="center" wrapText="1" readingOrder="1"/>
      <protection locked="0"/>
    </xf>
    <xf numFmtId="0" fontId="75" fillId="3" borderId="14" xfId="0" applyFont="1" applyFill="1" applyBorder="1" applyAlignment="1" applyProtection="1">
      <alignment horizontal="center" vertical="center" wrapText="1" readingOrder="1"/>
      <protection locked="0"/>
    </xf>
    <xf numFmtId="0" fontId="28" fillId="3" borderId="17" xfId="0" applyFont="1" applyFill="1" applyBorder="1" applyAlignment="1" applyProtection="1">
      <alignment horizontal="center" vertical="center" wrapText="1"/>
      <protection locked="0"/>
    </xf>
    <xf numFmtId="0" fontId="21" fillId="3" borderId="18" xfId="9" applyFill="1" applyBorder="1" applyAlignment="1">
      <alignment horizontal="center" vertical="center" wrapText="1"/>
    </xf>
    <xf numFmtId="0" fontId="29" fillId="3" borderId="18" xfId="0" applyFont="1" applyFill="1" applyBorder="1" applyAlignment="1" applyProtection="1">
      <alignment horizontal="center" vertical="center" wrapText="1" readingOrder="1"/>
      <protection locked="0"/>
    </xf>
    <xf numFmtId="0" fontId="29" fillId="3" borderId="58" xfId="0" applyFont="1" applyFill="1" applyBorder="1" applyAlignment="1" applyProtection="1">
      <alignment horizontal="center" vertical="center" wrapText="1" readingOrder="1"/>
      <protection locked="0"/>
    </xf>
    <xf numFmtId="0" fontId="75" fillId="3" borderId="9" xfId="0" applyFont="1" applyFill="1" applyBorder="1" applyAlignment="1" applyProtection="1">
      <alignment horizontal="center" vertical="center" wrapText="1" readingOrder="1"/>
      <protection locked="0"/>
    </xf>
    <xf numFmtId="0" fontId="28" fillId="3" borderId="9" xfId="0" applyFont="1" applyFill="1" applyBorder="1" applyAlignment="1" applyProtection="1">
      <alignment horizontal="center" vertical="center" wrapText="1"/>
      <protection locked="0"/>
    </xf>
    <xf numFmtId="0" fontId="16" fillId="3" borderId="9" xfId="0" applyFont="1" applyFill="1" applyBorder="1" applyAlignment="1" applyProtection="1">
      <alignment horizontal="left" vertical="center" wrapText="1" readingOrder="1"/>
      <protection locked="0"/>
    </xf>
    <xf numFmtId="0" fontId="29" fillId="0" borderId="18" xfId="0" applyFont="1" applyBorder="1" applyAlignment="1" applyProtection="1">
      <alignment horizontal="center" vertical="center" wrapText="1" readingOrder="1"/>
      <protection locked="0"/>
    </xf>
    <xf numFmtId="0" fontId="29" fillId="0" borderId="58" xfId="0" applyFont="1" applyBorder="1" applyAlignment="1" applyProtection="1">
      <alignment horizontal="center" vertical="center" wrapText="1" readingOrder="1"/>
      <protection locked="0"/>
    </xf>
    <xf numFmtId="0" fontId="74" fillId="3" borderId="18" xfId="0" applyFont="1" applyFill="1" applyBorder="1" applyAlignment="1" applyProtection="1">
      <alignment horizontal="center" vertical="center" wrapText="1"/>
      <protection locked="0"/>
    </xf>
    <xf numFmtId="0" fontId="75" fillId="3" borderId="58" xfId="0" applyFont="1" applyFill="1" applyBorder="1" applyAlignment="1" applyProtection="1">
      <alignment horizontal="center" vertical="center" wrapText="1" readingOrder="1"/>
      <protection locked="0"/>
    </xf>
    <xf numFmtId="0" fontId="75" fillId="3" borderId="35" xfId="0" applyFont="1" applyFill="1" applyBorder="1" applyAlignment="1" applyProtection="1">
      <alignment horizontal="center" vertical="center" wrapText="1" readingOrder="1"/>
      <protection locked="0"/>
    </xf>
    <xf numFmtId="9" fontId="29" fillId="0" borderId="20" xfId="4" applyFont="1" applyFill="1" applyBorder="1" applyAlignment="1" applyProtection="1">
      <alignment horizontal="center" vertical="center" wrapText="1" readingOrder="1"/>
      <protection hidden="1"/>
    </xf>
    <xf numFmtId="0" fontId="25" fillId="3" borderId="9" xfId="9" applyFont="1" applyFill="1" applyBorder="1" applyAlignment="1">
      <alignment horizontal="center" vertical="center" wrapText="1"/>
    </xf>
    <xf numFmtId="0" fontId="25" fillId="3" borderId="18" xfId="9" applyFont="1" applyFill="1" applyBorder="1" applyAlignment="1">
      <alignment horizontal="center" vertical="center" wrapText="1"/>
    </xf>
    <xf numFmtId="0" fontId="16" fillId="0" borderId="9" xfId="0" applyFont="1" applyBorder="1" applyAlignment="1" applyProtection="1">
      <alignment horizontal="center" vertical="center"/>
      <protection locked="0"/>
    </xf>
    <xf numFmtId="0" fontId="67" fillId="3" borderId="9" xfId="0" applyFont="1" applyFill="1" applyBorder="1" applyAlignment="1" applyProtection="1">
      <alignment vertical="center" wrapText="1" readingOrder="1"/>
      <protection locked="0"/>
    </xf>
    <xf numFmtId="0" fontId="0" fillId="3" borderId="18" xfId="0" applyFill="1" applyBorder="1" applyAlignment="1" applyProtection="1">
      <alignment horizontal="center" vertical="center" wrapText="1" readingOrder="1"/>
      <protection locked="0"/>
    </xf>
    <xf numFmtId="0" fontId="0" fillId="3" borderId="9" xfId="0" applyFill="1" applyBorder="1" applyAlignment="1" applyProtection="1">
      <alignment horizontal="left" vertical="center" wrapText="1"/>
      <protection locked="0"/>
    </xf>
    <xf numFmtId="0" fontId="0" fillId="3" borderId="17" xfId="0" applyFill="1" applyBorder="1" applyAlignment="1" applyProtection="1">
      <alignment horizontal="center" vertical="center" wrapText="1" readingOrder="1"/>
      <protection locked="0"/>
    </xf>
    <xf numFmtId="0" fontId="0" fillId="3" borderId="9" xfId="0" applyFill="1" applyBorder="1" applyAlignment="1" applyProtection="1">
      <alignment horizontal="center" vertical="center" wrapText="1" readingOrder="1"/>
      <protection locked="0"/>
    </xf>
    <xf numFmtId="0" fontId="0" fillId="3" borderId="58" xfId="0" applyFill="1" applyBorder="1" applyAlignment="1" applyProtection="1">
      <alignment horizontal="center" vertical="center" wrapText="1" readingOrder="1"/>
      <protection locked="0"/>
    </xf>
    <xf numFmtId="0" fontId="34" fillId="33" borderId="17" xfId="0" applyFont="1" applyFill="1" applyBorder="1" applyAlignment="1" applyProtection="1">
      <alignment horizontal="left" vertical="center" wrapText="1" readingOrder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0" fillId="0" borderId="19" xfId="0" applyBorder="1"/>
    <xf numFmtId="0" fontId="0" fillId="0" borderId="16" xfId="0" applyBorder="1"/>
    <xf numFmtId="0" fontId="0" fillId="3" borderId="9" xfId="0" applyFill="1" applyBorder="1" applyAlignment="1" applyProtection="1">
      <alignment horizontal="center" vertical="center" wrapText="1"/>
      <protection locked="0"/>
    </xf>
    <xf numFmtId="0" fontId="0" fillId="3" borderId="19" xfId="0" applyFill="1" applyBorder="1"/>
    <xf numFmtId="0" fontId="0" fillId="3" borderId="15" xfId="0" applyFill="1" applyBorder="1"/>
    <xf numFmtId="0" fontId="0" fillId="0" borderId="9" xfId="0" applyBorder="1" applyAlignment="1" applyProtection="1">
      <alignment horizontal="center" vertical="center" wrapText="1"/>
      <protection locked="0"/>
    </xf>
    <xf numFmtId="0" fontId="0" fillId="3" borderId="16" xfId="0" applyFill="1" applyBorder="1" applyAlignment="1">
      <alignment horizontal="center"/>
    </xf>
    <xf numFmtId="0" fontId="29" fillId="0" borderId="9" xfId="0" applyFont="1" applyBorder="1" applyAlignment="1" applyProtection="1">
      <alignment horizontal="center" vertical="center"/>
      <protection locked="0"/>
    </xf>
    <xf numFmtId="0" fontId="28" fillId="0" borderId="17" xfId="0" applyFont="1" applyBorder="1" applyAlignment="1" applyProtection="1">
      <alignment horizontal="center" vertical="center" wrapText="1"/>
      <protection locked="0"/>
    </xf>
    <xf numFmtId="0" fontId="28" fillId="0" borderId="9" xfId="0" applyFont="1" applyBorder="1" applyAlignment="1" applyProtection="1">
      <alignment horizontal="center" vertical="center" wrapText="1"/>
      <protection locked="0"/>
    </xf>
    <xf numFmtId="0" fontId="29" fillId="3" borderId="18" xfId="0" applyFont="1" applyFill="1" applyBorder="1" applyAlignment="1" applyProtection="1">
      <alignment horizontal="left" vertical="center" wrapText="1" readingOrder="1"/>
      <protection locked="0"/>
    </xf>
    <xf numFmtId="0" fontId="29" fillId="3" borderId="58" xfId="0" applyFont="1" applyFill="1" applyBorder="1" applyAlignment="1" applyProtection="1">
      <alignment horizontal="left" vertical="center" wrapText="1" readingOrder="1"/>
      <protection locked="0"/>
    </xf>
    <xf numFmtId="0" fontId="29" fillId="0" borderId="18" xfId="0" applyFont="1" applyBorder="1" applyAlignment="1" applyProtection="1">
      <alignment horizontal="left" vertical="center" wrapText="1" readingOrder="1"/>
      <protection locked="0"/>
    </xf>
    <xf numFmtId="0" fontId="16" fillId="0" borderId="0" xfId="0" applyFont="1" applyAlignment="1" applyProtection="1">
      <alignment wrapText="1" readingOrder="1"/>
      <protection locked="0"/>
    </xf>
    <xf numFmtId="0" fontId="87" fillId="0" borderId="17" xfId="0" applyFont="1" applyBorder="1" applyAlignment="1" applyProtection="1">
      <alignment horizontal="center" vertical="center" wrapText="1" readingOrder="1"/>
      <protection locked="0"/>
    </xf>
    <xf numFmtId="0" fontId="88" fillId="0" borderId="9" xfId="0" applyFont="1" applyBorder="1" applyAlignment="1" applyProtection="1">
      <alignment horizontal="left" vertical="center" wrapText="1"/>
      <protection locked="0"/>
    </xf>
    <xf numFmtId="0" fontId="89" fillId="0" borderId="9" xfId="0" applyFont="1" applyBorder="1" applyAlignment="1" applyProtection="1">
      <alignment horizontal="center" vertical="center"/>
      <protection locked="0"/>
    </xf>
    <xf numFmtId="0" fontId="90" fillId="0" borderId="17" xfId="0" applyFont="1" applyBorder="1" applyAlignment="1" applyProtection="1">
      <alignment horizontal="center" vertical="center" wrapText="1" readingOrder="1"/>
      <protection locked="0"/>
    </xf>
    <xf numFmtId="0" fontId="91" fillId="0" borderId="9" xfId="0" applyFont="1" applyBorder="1" applyAlignment="1" applyProtection="1">
      <alignment horizontal="center" vertical="center" wrapText="1"/>
      <protection locked="0"/>
    </xf>
    <xf numFmtId="0" fontId="92" fillId="0" borderId="9" xfId="0" applyFont="1" applyBorder="1" applyAlignment="1" applyProtection="1">
      <alignment horizontal="center" vertical="center" wrapText="1" readingOrder="1"/>
      <protection locked="0"/>
    </xf>
    <xf numFmtId="0" fontId="92" fillId="0" borderId="17" xfId="0" applyFont="1" applyBorder="1" applyAlignment="1" applyProtection="1">
      <alignment horizontal="center" vertical="center" wrapText="1" readingOrder="1"/>
      <protection locked="0"/>
    </xf>
    <xf numFmtId="0" fontId="92" fillId="0" borderId="14" xfId="0" applyFont="1" applyBorder="1" applyAlignment="1" applyProtection="1">
      <alignment horizontal="center" vertical="center" wrapText="1" readingOrder="1"/>
      <protection locked="0"/>
    </xf>
    <xf numFmtId="0" fontId="93" fillId="0" borderId="9" xfId="0" applyFont="1" applyBorder="1" applyAlignment="1" applyProtection="1">
      <alignment horizontal="center" vertical="center" wrapText="1"/>
      <protection locked="0"/>
    </xf>
    <xf numFmtId="0" fontId="87" fillId="0" borderId="9" xfId="0" applyFont="1" applyBorder="1" applyAlignment="1" applyProtection="1">
      <alignment horizontal="center" vertical="center" wrapText="1" readingOrder="1"/>
      <protection locked="0"/>
    </xf>
    <xf numFmtId="0" fontId="87" fillId="0" borderId="9" xfId="0" applyFont="1" applyBorder="1" applyAlignment="1" applyProtection="1">
      <alignment vertical="center" wrapText="1" readingOrder="1"/>
      <protection locked="0"/>
    </xf>
    <xf numFmtId="0" fontId="87" fillId="0" borderId="9" xfId="0" applyFont="1" applyBorder="1" applyAlignment="1" applyProtection="1">
      <alignment horizontal="left" vertical="center" wrapText="1" readingOrder="1"/>
      <protection locked="0"/>
    </xf>
    <xf numFmtId="0" fontId="87" fillId="3" borderId="9" xfId="0" applyFont="1" applyFill="1" applyBorder="1" applyAlignment="1" applyProtection="1">
      <alignment horizontal="center" vertical="center" wrapText="1" readingOrder="1"/>
      <protection locked="0"/>
    </xf>
    <xf numFmtId="0" fontId="87" fillId="3" borderId="9" xfId="0" applyFont="1" applyFill="1" applyBorder="1" applyAlignment="1" applyProtection="1">
      <alignment vertical="center" wrapText="1" readingOrder="1"/>
      <protection locked="0"/>
    </xf>
    <xf numFmtId="9" fontId="89" fillId="0" borderId="9" xfId="4" quotePrefix="1" applyFont="1" applyFill="1" applyBorder="1" applyAlignment="1" applyProtection="1">
      <alignment horizontal="center" vertical="center" wrapText="1"/>
      <protection locked="0"/>
    </xf>
    <xf numFmtId="0" fontId="93" fillId="0" borderId="9" xfId="0" applyFont="1" applyBorder="1" applyAlignment="1" applyProtection="1">
      <alignment horizontal="center" vertical="center" wrapText="1"/>
      <protection hidden="1"/>
    </xf>
    <xf numFmtId="9" fontId="87" fillId="0" borderId="3" xfId="4" applyFont="1" applyFill="1" applyBorder="1" applyAlignment="1" applyProtection="1">
      <alignment horizontal="center" vertical="center" wrapText="1" readingOrder="1"/>
      <protection hidden="1"/>
    </xf>
    <xf numFmtId="0" fontId="94" fillId="0" borderId="9" xfId="0" applyFont="1" applyBorder="1" applyAlignment="1" applyProtection="1">
      <alignment horizontal="center" vertical="center" wrapText="1" readingOrder="1"/>
      <protection locked="0"/>
    </xf>
    <xf numFmtId="0" fontId="93" fillId="0" borderId="17" xfId="0" applyFont="1" applyBorder="1" applyAlignment="1" applyProtection="1">
      <alignment horizontal="center" vertical="center" wrapText="1"/>
      <protection hidden="1"/>
    </xf>
    <xf numFmtId="0" fontId="87" fillId="0" borderId="0" xfId="0" applyFont="1" applyAlignment="1" applyProtection="1">
      <alignment vertical="center" wrapText="1" readingOrder="1"/>
      <protection locked="0"/>
    </xf>
    <xf numFmtId="0" fontId="95" fillId="0" borderId="9" xfId="0" applyFont="1" applyBorder="1" applyAlignment="1" applyProtection="1">
      <alignment horizontal="left" vertical="center" wrapText="1" readingOrder="1"/>
      <protection locked="0"/>
    </xf>
    <xf numFmtId="0" fontId="95" fillId="0" borderId="9" xfId="0" applyFont="1" applyBorder="1" applyAlignment="1" applyProtection="1">
      <alignment horizontal="center" vertical="center" wrapText="1" readingOrder="1"/>
      <protection locked="0"/>
    </xf>
    <xf numFmtId="9" fontId="89" fillId="0" borderId="0" xfId="4" quotePrefix="1" applyFont="1" applyFill="1" applyBorder="1" applyAlignment="1" applyProtection="1">
      <alignment horizontal="center" vertical="center" wrapText="1"/>
      <protection locked="0"/>
    </xf>
    <xf numFmtId="0" fontId="87" fillId="4" borderId="18" xfId="0" applyFont="1" applyFill="1" applyBorder="1" applyAlignment="1" applyProtection="1">
      <alignment horizontal="left" vertical="center" wrapText="1" readingOrder="1"/>
      <protection locked="0"/>
    </xf>
    <xf numFmtId="0" fontId="88" fillId="4" borderId="9" xfId="0" applyFont="1" applyFill="1" applyBorder="1" applyAlignment="1" applyProtection="1">
      <alignment horizontal="left" vertical="center" wrapText="1"/>
      <protection locked="0"/>
    </xf>
    <xf numFmtId="0" fontId="90" fillId="4" borderId="17" xfId="0" applyFont="1" applyFill="1" applyBorder="1" applyAlignment="1" applyProtection="1">
      <alignment horizontal="center" vertical="center" wrapText="1" readingOrder="1"/>
      <protection locked="0"/>
    </xf>
    <xf numFmtId="0" fontId="96" fillId="3" borderId="9" xfId="0" applyFont="1" applyFill="1" applyBorder="1" applyAlignment="1" applyProtection="1">
      <alignment vertical="center" wrapText="1" readingOrder="1"/>
      <protection locked="0"/>
    </xf>
    <xf numFmtId="0" fontId="65" fillId="3" borderId="18" xfId="0" applyFont="1" applyFill="1" applyBorder="1" applyAlignment="1" applyProtection="1">
      <alignment horizontal="center" vertical="center" wrapText="1"/>
      <protection locked="0"/>
    </xf>
    <xf numFmtId="0" fontId="65" fillId="3" borderId="58" xfId="0" applyFont="1" applyFill="1" applyBorder="1" applyAlignment="1" applyProtection="1">
      <alignment horizontal="center" vertical="center" wrapText="1"/>
      <protection locked="0"/>
    </xf>
    <xf numFmtId="0" fontId="65" fillId="3" borderId="17" xfId="0" applyFont="1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horizontal="center" wrapText="1"/>
    </xf>
    <xf numFmtId="0" fontId="0" fillId="0" borderId="58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79" fillId="0" borderId="11" xfId="0" applyFont="1" applyBorder="1" applyAlignment="1">
      <alignment horizontal="center" vertical="center" wrapText="1"/>
    </xf>
    <xf numFmtId="0" fontId="79" fillId="0" borderId="59" xfId="0" applyFont="1" applyBorder="1" applyAlignment="1">
      <alignment horizontal="center" vertical="center" wrapText="1"/>
    </xf>
    <xf numFmtId="0" fontId="79" fillId="0" borderId="12" xfId="0" applyFont="1" applyBorder="1" applyAlignment="1">
      <alignment horizontal="center" vertical="center" wrapText="1"/>
    </xf>
    <xf numFmtId="0" fontId="79" fillId="0" borderId="13" xfId="0" applyFont="1" applyBorder="1" applyAlignment="1">
      <alignment horizontal="center" vertical="center" wrapText="1"/>
    </xf>
    <xf numFmtId="0" fontId="79" fillId="0" borderId="60" xfId="0" applyFont="1" applyBorder="1" applyAlignment="1">
      <alignment horizontal="center" vertical="center" wrapText="1"/>
    </xf>
    <xf numFmtId="0" fontId="79" fillId="0" borderId="14" xfId="0" applyFont="1" applyBorder="1" applyAlignment="1">
      <alignment horizontal="center" vertical="center" wrapText="1"/>
    </xf>
    <xf numFmtId="0" fontId="80" fillId="0" borderId="9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65" fillId="3" borderId="9" xfId="0" applyFont="1" applyFill="1" applyBorder="1" applyAlignment="1" applyProtection="1">
      <alignment horizontal="center" vertical="center" wrapText="1" readingOrder="1"/>
      <protection locked="0"/>
    </xf>
    <xf numFmtId="0" fontId="49" fillId="3" borderId="18" xfId="0" applyFont="1" applyFill="1" applyBorder="1" applyAlignment="1" applyProtection="1">
      <alignment horizontal="center" vertical="center" wrapText="1"/>
      <protection locked="0"/>
    </xf>
    <xf numFmtId="0" fontId="49" fillId="3" borderId="58" xfId="0" applyFont="1" applyFill="1" applyBorder="1" applyAlignment="1" applyProtection="1">
      <alignment horizontal="center" vertical="center" wrapText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0" fillId="3" borderId="58" xfId="0" applyFill="1" applyBorder="1" applyAlignment="1" applyProtection="1">
      <alignment horizontal="center" vertical="center" wrapText="1"/>
      <protection locked="0"/>
    </xf>
    <xf numFmtId="0" fontId="65" fillId="3" borderId="9" xfId="0" applyFont="1" applyFill="1" applyBorder="1" applyAlignment="1" applyProtection="1">
      <alignment horizontal="center" vertical="center" wrapText="1"/>
      <protection locked="0"/>
    </xf>
    <xf numFmtId="0" fontId="0" fillId="3" borderId="18" xfId="0" applyFill="1" applyBorder="1" applyAlignment="1" applyProtection="1">
      <alignment horizontal="center" vertical="center" wrapText="1" readingOrder="1"/>
      <protection locked="0"/>
    </xf>
    <xf numFmtId="0" fontId="0" fillId="3" borderId="17" xfId="0" applyFill="1" applyBorder="1" applyAlignment="1" applyProtection="1">
      <alignment horizontal="center" vertical="center" wrapText="1" readingOrder="1"/>
      <protection locked="0"/>
    </xf>
    <xf numFmtId="0" fontId="0" fillId="3" borderId="58" xfId="0" applyFill="1" applyBorder="1" applyAlignment="1" applyProtection="1">
      <alignment horizontal="center" vertical="center" wrapText="1" readingOrder="1"/>
      <protection locked="0"/>
    </xf>
    <xf numFmtId="0" fontId="0" fillId="3" borderId="17" xfId="0" applyFill="1" applyBorder="1" applyAlignment="1" applyProtection="1">
      <alignment horizontal="center" vertical="center" wrapText="1"/>
      <protection locked="0"/>
    </xf>
    <xf numFmtId="0" fontId="0" fillId="3" borderId="9" xfId="0" applyFill="1" applyBorder="1" applyAlignment="1" applyProtection="1">
      <alignment horizontal="center" vertical="center" wrapText="1" readingOrder="1"/>
      <protection locked="0"/>
    </xf>
    <xf numFmtId="0" fontId="49" fillId="3" borderId="17" xfId="0" applyFont="1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 readingOrder="1"/>
      <protection locked="0"/>
    </xf>
    <xf numFmtId="0" fontId="0" fillId="0" borderId="58" xfId="0" applyBorder="1" applyAlignment="1" applyProtection="1">
      <alignment horizontal="center" vertical="center" wrapText="1" readingOrder="1"/>
      <protection locked="0"/>
    </xf>
    <xf numFmtId="0" fontId="0" fillId="0" borderId="17" xfId="0" applyBorder="1" applyAlignment="1" applyProtection="1">
      <alignment horizontal="center" vertical="center" wrapText="1" readingOrder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58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65" fillId="3" borderId="9" xfId="0" applyFont="1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center" vertical="center" wrapText="1"/>
      <protection locked="0"/>
    </xf>
    <xf numFmtId="0" fontId="29" fillId="3" borderId="18" xfId="0" applyFont="1" applyFill="1" applyBorder="1" applyAlignment="1" applyProtection="1">
      <alignment horizontal="left" vertical="center" wrapText="1" readingOrder="1"/>
      <protection locked="0"/>
    </xf>
    <xf numFmtId="0" fontId="29" fillId="3" borderId="17" xfId="0" applyFont="1" applyFill="1" applyBorder="1" applyAlignment="1" applyProtection="1">
      <alignment horizontal="left" vertical="center" wrapText="1" readingOrder="1"/>
      <protection locked="0"/>
    </xf>
    <xf numFmtId="0" fontId="86" fillId="0" borderId="0" xfId="0" applyFont="1" applyAlignment="1">
      <alignment horizontal="center" vertical="center" textRotation="90"/>
    </xf>
    <xf numFmtId="0" fontId="85" fillId="15" borderId="36" xfId="0" applyFont="1" applyFill="1" applyBorder="1" applyAlignment="1" applyProtection="1">
      <alignment horizontal="center" vertical="center" wrapText="1" readingOrder="1"/>
      <protection locked="0"/>
    </xf>
    <xf numFmtId="0" fontId="85" fillId="15" borderId="50" xfId="0" applyFont="1" applyFill="1" applyBorder="1" applyAlignment="1" applyProtection="1">
      <alignment horizontal="center" vertical="center" wrapText="1" readingOrder="1"/>
      <protection locked="0"/>
    </xf>
    <xf numFmtId="0" fontId="67" fillId="3" borderId="18" xfId="0" applyFont="1" applyFill="1" applyBorder="1" applyAlignment="1" applyProtection="1">
      <alignment horizontal="center" vertical="center" wrapText="1"/>
      <protection locked="0"/>
    </xf>
    <xf numFmtId="0" fontId="67" fillId="3" borderId="58" xfId="0" applyFont="1" applyFill="1" applyBorder="1" applyAlignment="1" applyProtection="1">
      <alignment horizontal="center" vertical="center" wrapText="1"/>
      <protection locked="0"/>
    </xf>
    <xf numFmtId="0" fontId="28" fillId="3" borderId="9" xfId="0" applyFont="1" applyFill="1" applyBorder="1" applyAlignment="1" applyProtection="1">
      <alignment horizontal="center" vertical="center" wrapText="1"/>
      <protection locked="0"/>
    </xf>
    <xf numFmtId="0" fontId="67" fillId="3" borderId="17" xfId="0" applyFont="1" applyFill="1" applyBorder="1" applyAlignment="1" applyProtection="1">
      <alignment horizontal="center" vertical="center" wrapText="1"/>
      <protection locked="0"/>
    </xf>
    <xf numFmtId="0" fontId="28" fillId="3" borderId="18" xfId="0" applyFont="1" applyFill="1" applyBorder="1" applyAlignment="1" applyProtection="1">
      <alignment horizontal="center" vertical="center" wrapText="1"/>
      <protection locked="0"/>
    </xf>
    <xf numFmtId="0" fontId="28" fillId="3" borderId="58" xfId="0" applyFont="1" applyFill="1" applyBorder="1" applyAlignment="1" applyProtection="1">
      <alignment horizontal="center" vertical="center" wrapText="1"/>
      <protection locked="0"/>
    </xf>
    <xf numFmtId="0" fontId="67" fillId="3" borderId="9" xfId="0" applyFont="1" applyFill="1" applyBorder="1" applyAlignment="1" applyProtection="1">
      <alignment horizontal="center" vertical="center" wrapText="1"/>
      <protection locked="0"/>
    </xf>
    <xf numFmtId="0" fontId="85" fillId="16" borderId="36" xfId="0" applyFont="1" applyFill="1" applyBorder="1" applyAlignment="1" applyProtection="1">
      <alignment horizontal="center" vertical="center" wrapText="1" readingOrder="1"/>
      <protection locked="0"/>
    </xf>
    <xf numFmtId="0" fontId="85" fillId="16" borderId="70" xfId="0" applyFont="1" applyFill="1" applyBorder="1" applyAlignment="1" applyProtection="1">
      <alignment horizontal="center" vertical="center" wrapText="1" readingOrder="1"/>
      <protection locked="0"/>
    </xf>
    <xf numFmtId="0" fontId="85" fillId="16" borderId="50" xfId="0" applyFont="1" applyFill="1" applyBorder="1" applyAlignment="1" applyProtection="1">
      <alignment horizontal="center" vertical="center" wrapText="1" readingOrder="1"/>
      <protection locked="0"/>
    </xf>
    <xf numFmtId="0" fontId="85" fillId="16" borderId="37" xfId="0" applyFont="1" applyFill="1" applyBorder="1" applyAlignment="1" applyProtection="1">
      <alignment horizontal="center" vertical="center" wrapText="1" readingOrder="1"/>
      <protection locked="0"/>
    </xf>
    <xf numFmtId="0" fontId="34" fillId="3" borderId="18" xfId="0" applyFont="1" applyFill="1" applyBorder="1" applyAlignment="1" applyProtection="1">
      <alignment horizontal="center" vertical="center" wrapText="1"/>
      <protection locked="0"/>
    </xf>
    <xf numFmtId="0" fontId="34" fillId="3" borderId="58" xfId="0" applyFont="1" applyFill="1" applyBorder="1" applyAlignment="1" applyProtection="1">
      <alignment horizontal="center" vertical="center" wrapText="1"/>
      <protection locked="0"/>
    </xf>
    <xf numFmtId="0" fontId="28" fillId="3" borderId="9" xfId="0" applyFont="1" applyFill="1" applyBorder="1" applyAlignment="1" applyProtection="1">
      <alignment horizontal="center" vertical="center" wrapText="1" readingOrder="1"/>
      <protection locked="0"/>
    </xf>
    <xf numFmtId="0" fontId="29" fillId="0" borderId="18" xfId="0" applyFont="1" applyBorder="1" applyAlignment="1" applyProtection="1">
      <alignment horizontal="center" vertical="center" wrapText="1" readingOrder="1"/>
      <protection locked="0"/>
    </xf>
    <xf numFmtId="0" fontId="29" fillId="0" borderId="17" xfId="0" applyFont="1" applyBorder="1" applyAlignment="1" applyProtection="1">
      <alignment horizontal="center" vertical="center" wrapText="1" readingOrder="1"/>
      <protection locked="0"/>
    </xf>
    <xf numFmtId="0" fontId="29" fillId="0" borderId="58" xfId="0" applyFont="1" applyBorder="1" applyAlignment="1" applyProtection="1">
      <alignment horizontal="center" vertical="center" wrapText="1" readingOrder="1"/>
      <protection locked="0"/>
    </xf>
    <xf numFmtId="0" fontId="16" fillId="0" borderId="60" xfId="0" applyFont="1" applyBorder="1" applyProtection="1"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59" xfId="0" applyFont="1" applyBorder="1" applyAlignment="1" applyProtection="1">
      <alignment horizontal="center"/>
      <protection locked="0"/>
    </xf>
    <xf numFmtId="0" fontId="7" fillId="0" borderId="48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/>
      <protection locked="0"/>
    </xf>
    <xf numFmtId="0" fontId="7" fillId="0" borderId="60" xfId="0" applyFont="1" applyBorder="1" applyAlignment="1" applyProtection="1">
      <alignment horizontal="center"/>
      <protection locked="0"/>
    </xf>
    <xf numFmtId="0" fontId="42" fillId="18" borderId="45" xfId="0" applyFont="1" applyFill="1" applyBorder="1" applyAlignment="1" applyProtection="1">
      <alignment horizontal="center" vertical="center"/>
      <protection locked="0"/>
    </xf>
    <xf numFmtId="0" fontId="42" fillId="18" borderId="46" xfId="0" applyFont="1" applyFill="1" applyBorder="1" applyAlignment="1" applyProtection="1">
      <alignment horizontal="center" vertical="center"/>
      <protection locked="0"/>
    </xf>
    <xf numFmtId="0" fontId="42" fillId="3" borderId="46" xfId="0" applyFont="1" applyFill="1" applyBorder="1" applyAlignment="1" applyProtection="1">
      <alignment horizontal="center" vertical="center"/>
      <protection locked="0"/>
    </xf>
    <xf numFmtId="0" fontId="42" fillId="18" borderId="49" xfId="0" applyFont="1" applyFill="1" applyBorder="1" applyAlignment="1" applyProtection="1">
      <alignment horizontal="center" vertical="center"/>
      <protection locked="0"/>
    </xf>
    <xf numFmtId="0" fontId="68" fillId="0" borderId="22" xfId="0" applyFont="1" applyBorder="1" applyAlignment="1" applyProtection="1">
      <alignment horizontal="center" vertical="center" wrapText="1"/>
      <protection locked="0"/>
    </xf>
    <xf numFmtId="0" fontId="68" fillId="0" borderId="23" xfId="0" applyFont="1" applyBorder="1" applyAlignment="1" applyProtection="1">
      <alignment horizontal="center" vertical="center" wrapText="1"/>
      <protection locked="0"/>
    </xf>
    <xf numFmtId="0" fontId="68" fillId="3" borderId="23" xfId="0" applyFont="1" applyFill="1" applyBorder="1" applyAlignment="1" applyProtection="1">
      <alignment horizontal="center" vertical="center" wrapText="1"/>
      <protection locked="0"/>
    </xf>
    <xf numFmtId="0" fontId="68" fillId="0" borderId="25" xfId="0" applyFont="1" applyBorder="1" applyAlignment="1" applyProtection="1">
      <alignment horizontal="center" vertical="center" wrapText="1"/>
      <protection locked="0"/>
    </xf>
    <xf numFmtId="0" fontId="68" fillId="0" borderId="26" xfId="0" applyFont="1" applyBorder="1" applyAlignment="1" applyProtection="1">
      <alignment horizontal="center" vertical="center" wrapText="1"/>
      <protection locked="0"/>
    </xf>
    <xf numFmtId="0" fontId="68" fillId="3" borderId="26" xfId="0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Alignment="1" applyProtection="1">
      <alignment horizontal="center" vertical="center" wrapText="1" readingOrder="1"/>
      <protection locked="0"/>
    </xf>
    <xf numFmtId="0" fontId="30" fillId="2" borderId="0" xfId="0" applyFont="1" applyFill="1" applyAlignment="1" applyProtection="1">
      <alignment vertical="center" wrapText="1" readingOrder="1"/>
      <protection locked="0"/>
    </xf>
    <xf numFmtId="0" fontId="43" fillId="22" borderId="19" xfId="0" applyFont="1" applyFill="1" applyBorder="1" applyAlignment="1" applyProtection="1">
      <alignment horizontal="center" vertical="center" wrapText="1" readingOrder="1"/>
      <protection locked="0"/>
    </xf>
    <xf numFmtId="0" fontId="43" fillId="22" borderId="16" xfId="0" applyFont="1" applyFill="1" applyBorder="1" applyAlignment="1" applyProtection="1">
      <alignment vertical="center" wrapText="1" readingOrder="1"/>
      <protection locked="0"/>
    </xf>
    <xf numFmtId="0" fontId="30" fillId="0" borderId="48" xfId="0" applyFont="1" applyBorder="1" applyAlignment="1" applyProtection="1">
      <alignment horizontal="center" vertical="center" wrapText="1" readingOrder="1"/>
      <protection locked="0"/>
    </xf>
    <xf numFmtId="0" fontId="30" fillId="0" borderId="0" xfId="0" applyFont="1" applyAlignment="1" applyProtection="1">
      <alignment horizontal="center" vertical="center" wrapText="1" readingOrder="1"/>
      <protection locked="0"/>
    </xf>
    <xf numFmtId="0" fontId="39" fillId="17" borderId="65" xfId="0" applyFont="1" applyFill="1" applyBorder="1" applyAlignment="1" applyProtection="1">
      <alignment horizontal="center" vertical="center" wrapText="1" readingOrder="1"/>
      <protection locked="0"/>
    </xf>
    <xf numFmtId="0" fontId="39" fillId="17" borderId="8" xfId="0" applyFont="1" applyFill="1" applyBorder="1" applyAlignment="1" applyProtection="1">
      <alignment horizontal="center" vertical="center" wrapText="1" readingOrder="1"/>
      <protection locked="0"/>
    </xf>
    <xf numFmtId="0" fontId="39" fillId="17" borderId="66" xfId="0" applyFont="1" applyFill="1" applyBorder="1" applyAlignment="1" applyProtection="1">
      <alignment horizontal="center" vertical="center" wrapText="1" readingOrder="1"/>
      <protection locked="0"/>
    </xf>
    <xf numFmtId="0" fontId="28" fillId="3" borderId="35" xfId="0" applyFont="1" applyFill="1" applyBorder="1" applyAlignment="1" applyProtection="1">
      <alignment horizontal="center" vertical="center" wrapText="1"/>
      <protection locked="0"/>
    </xf>
    <xf numFmtId="0" fontId="29" fillId="3" borderId="18" xfId="0" applyFont="1" applyFill="1" applyBorder="1" applyAlignment="1" applyProtection="1">
      <alignment horizontal="center" vertical="center" wrapText="1" readingOrder="1"/>
      <protection locked="0"/>
    </xf>
    <xf numFmtId="0" fontId="29" fillId="3" borderId="58" xfId="0" applyFont="1" applyFill="1" applyBorder="1" applyAlignment="1" applyProtection="1">
      <alignment horizontal="center" vertical="center" wrapText="1" readingOrder="1"/>
      <protection locked="0"/>
    </xf>
    <xf numFmtId="0" fontId="33" fillId="0" borderId="48" xfId="0" applyFont="1" applyBorder="1" applyAlignment="1" applyProtection="1">
      <alignment horizontal="center" vertical="center" wrapText="1" readingOrder="1"/>
      <protection locked="0"/>
    </xf>
    <xf numFmtId="0" fontId="33" fillId="0" borderId="0" xfId="0" applyFont="1" applyAlignment="1" applyProtection="1">
      <alignment horizontal="center" vertical="center" wrapText="1" readingOrder="1"/>
      <protection locked="0"/>
    </xf>
    <xf numFmtId="0" fontId="34" fillId="3" borderId="17" xfId="0" applyFont="1" applyFill="1" applyBorder="1" applyAlignment="1" applyProtection="1">
      <alignment horizontal="center" vertical="center" wrapText="1"/>
      <protection locked="0"/>
    </xf>
    <xf numFmtId="0" fontId="29" fillId="3" borderId="17" xfId="0" applyFont="1" applyFill="1" applyBorder="1" applyAlignment="1" applyProtection="1">
      <alignment horizontal="center" vertical="center" wrapText="1" readingOrder="1"/>
      <protection locked="0"/>
    </xf>
    <xf numFmtId="0" fontId="39" fillId="21" borderId="18" xfId="0" applyFont="1" applyFill="1" applyBorder="1" applyAlignment="1" applyProtection="1">
      <alignment horizontal="center" vertical="center" wrapText="1" readingOrder="1"/>
      <protection locked="0"/>
    </xf>
    <xf numFmtId="0" fontId="39" fillId="21" borderId="17" xfId="0" applyFont="1" applyFill="1" applyBorder="1" applyAlignment="1" applyProtection="1">
      <alignment horizontal="center" vertical="center" wrapText="1" readingOrder="1"/>
      <protection locked="0"/>
    </xf>
    <xf numFmtId="0" fontId="40" fillId="0" borderId="11" xfId="0" applyFont="1" applyBorder="1" applyAlignment="1" applyProtection="1">
      <alignment horizontal="left" vertical="center" wrapText="1" readingOrder="1"/>
      <protection locked="0"/>
    </xf>
    <xf numFmtId="0" fontId="40" fillId="0" borderId="12" xfId="0" applyFont="1" applyBorder="1" applyAlignment="1" applyProtection="1">
      <alignment horizontal="left" vertical="center" wrapText="1" readingOrder="1"/>
      <protection locked="0"/>
    </xf>
    <xf numFmtId="0" fontId="40" fillId="0" borderId="13" xfId="0" applyFont="1" applyBorder="1" applyAlignment="1" applyProtection="1">
      <alignment horizontal="left" vertical="center" wrapText="1" readingOrder="1"/>
      <protection locked="0"/>
    </xf>
    <xf numFmtId="0" fontId="40" fillId="0" borderId="14" xfId="0" applyFont="1" applyBorder="1" applyAlignment="1" applyProtection="1">
      <alignment horizontal="left" vertical="center" wrapText="1" readingOrder="1"/>
      <protection locked="0"/>
    </xf>
    <xf numFmtId="0" fontId="41" fillId="0" borderId="0" xfId="0" applyFont="1" applyAlignment="1" applyProtection="1">
      <alignment horizontal="center" vertical="center" wrapText="1" readingOrder="1"/>
      <protection locked="0"/>
    </xf>
    <xf numFmtId="0" fontId="18" fillId="0" borderId="9" xfId="0" applyFont="1" applyBorder="1" applyAlignment="1" applyProtection="1">
      <alignment horizontal="center"/>
      <protection locked="0"/>
    </xf>
    <xf numFmtId="0" fontId="16" fillId="0" borderId="0" xfId="0" applyFont="1" applyProtection="1">
      <protection locked="0"/>
    </xf>
    <xf numFmtId="0" fontId="72" fillId="19" borderId="20" xfId="0" applyFont="1" applyFill="1" applyBorder="1" applyAlignment="1" applyProtection="1">
      <alignment horizontal="center" vertical="center" wrapText="1" readingOrder="1"/>
      <protection locked="0"/>
    </xf>
    <xf numFmtId="0" fontId="72" fillId="19" borderId="72" xfId="0" applyFont="1" applyFill="1" applyBorder="1" applyAlignment="1" applyProtection="1">
      <alignment horizontal="center" vertical="center" wrapText="1" readingOrder="1"/>
      <protection locked="0"/>
    </xf>
    <xf numFmtId="0" fontId="72" fillId="15" borderId="36" xfId="0" applyFont="1" applyFill="1" applyBorder="1" applyAlignment="1" applyProtection="1">
      <alignment horizontal="center" vertical="center" wrapText="1" readingOrder="1"/>
      <protection locked="0"/>
    </xf>
    <xf numFmtId="0" fontId="72" fillId="15" borderId="50" xfId="0" applyFont="1" applyFill="1" applyBorder="1" applyAlignment="1" applyProtection="1">
      <alignment horizontal="center" vertical="center" wrapText="1" readingOrder="1"/>
      <protection locked="0"/>
    </xf>
    <xf numFmtId="0" fontId="72" fillId="16" borderId="36" xfId="0" applyFont="1" applyFill="1" applyBorder="1" applyAlignment="1" applyProtection="1">
      <alignment horizontal="center" vertical="center" wrapText="1" readingOrder="1"/>
      <protection locked="0"/>
    </xf>
    <xf numFmtId="0" fontId="72" fillId="16" borderId="70" xfId="0" applyFont="1" applyFill="1" applyBorder="1" applyAlignment="1" applyProtection="1">
      <alignment horizontal="center" vertical="center" wrapText="1" readingOrder="1"/>
      <protection locked="0"/>
    </xf>
    <xf numFmtId="0" fontId="72" fillId="16" borderId="50" xfId="0" applyFont="1" applyFill="1" applyBorder="1" applyAlignment="1" applyProtection="1">
      <alignment horizontal="center" vertical="center" wrapText="1" readingOrder="1"/>
      <protection locked="0"/>
    </xf>
    <xf numFmtId="0" fontId="72" fillId="17" borderId="67" xfId="0" applyFont="1" applyFill="1" applyBorder="1" applyAlignment="1" applyProtection="1">
      <alignment horizontal="center" vertical="center" wrapText="1" readingOrder="1"/>
      <protection locked="0"/>
    </xf>
    <xf numFmtId="0" fontId="72" fillId="17" borderId="68" xfId="0" applyFont="1" applyFill="1" applyBorder="1" applyAlignment="1" applyProtection="1">
      <alignment horizontal="center" vertical="center" wrapText="1" readingOrder="1"/>
      <protection locked="0"/>
    </xf>
    <xf numFmtId="0" fontId="72" fillId="32" borderId="68" xfId="0" applyFont="1" applyFill="1" applyBorder="1" applyAlignment="1" applyProtection="1">
      <alignment horizontal="center" vertical="center" wrapText="1" readingOrder="1"/>
      <protection locked="0"/>
    </xf>
    <xf numFmtId="0" fontId="72" fillId="17" borderId="69" xfId="0" applyFont="1" applyFill="1" applyBorder="1" applyAlignment="1" applyProtection="1">
      <alignment horizontal="center" vertical="center" wrapText="1" readingOrder="1"/>
      <protection locked="0"/>
    </xf>
    <xf numFmtId="0" fontId="72" fillId="17" borderId="55" xfId="0" applyFont="1" applyFill="1" applyBorder="1" applyAlignment="1" applyProtection="1">
      <alignment horizontal="center" vertical="center" wrapText="1" readingOrder="1"/>
      <protection locked="0"/>
    </xf>
    <xf numFmtId="0" fontId="72" fillId="17" borderId="7" xfId="0" applyFont="1" applyFill="1" applyBorder="1" applyAlignment="1" applyProtection="1">
      <alignment horizontal="center" vertical="center" wrapText="1" readingOrder="1"/>
      <protection locked="0"/>
    </xf>
    <xf numFmtId="0" fontId="72" fillId="17" borderId="6" xfId="0" applyFont="1" applyFill="1" applyBorder="1" applyAlignment="1" applyProtection="1">
      <alignment horizontal="center" vertical="center" wrapText="1" readingOrder="1"/>
      <protection locked="0"/>
    </xf>
    <xf numFmtId="0" fontId="39" fillId="16" borderId="36" xfId="0" applyFont="1" applyFill="1" applyBorder="1" applyAlignment="1" applyProtection="1">
      <alignment horizontal="center" vertical="center" wrapText="1" readingOrder="1"/>
      <protection locked="0"/>
    </xf>
    <xf numFmtId="0" fontId="39" fillId="16" borderId="37" xfId="0" applyFont="1" applyFill="1" applyBorder="1" applyAlignment="1" applyProtection="1">
      <alignment horizontal="center" vertical="center" wrapText="1" readingOrder="1"/>
      <protection locked="0"/>
    </xf>
    <xf numFmtId="0" fontId="72" fillId="16" borderId="56" xfId="0" applyFont="1" applyFill="1" applyBorder="1" applyAlignment="1" applyProtection="1">
      <alignment horizontal="center" vertical="center" wrapText="1" readingOrder="1"/>
      <protection locked="0"/>
    </xf>
    <xf numFmtId="0" fontId="72" fillId="16" borderId="21" xfId="0" applyFont="1" applyFill="1" applyBorder="1" applyAlignment="1" applyProtection="1">
      <alignment horizontal="center" vertical="center" wrapText="1" readingOrder="1"/>
      <protection locked="0"/>
    </xf>
    <xf numFmtId="0" fontId="67" fillId="0" borderId="1" xfId="0" applyFont="1" applyBorder="1" applyAlignment="1" applyProtection="1">
      <alignment horizontal="center" vertical="center" wrapText="1" readingOrder="1"/>
      <protection locked="0"/>
    </xf>
    <xf numFmtId="0" fontId="34" fillId="0" borderId="4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5" fillId="0" borderId="9" xfId="0" applyFont="1" applyBorder="1" applyAlignment="1" applyProtection="1">
      <alignment horizontal="center" vertical="center" wrapText="1" readingOrder="1"/>
      <protection locked="0"/>
    </xf>
    <xf numFmtId="0" fontId="18" fillId="0" borderId="9" xfId="0" applyFont="1" applyBorder="1" applyAlignment="1" applyProtection="1">
      <alignment horizontal="center" vertical="top" wrapText="1"/>
      <protection locked="0"/>
    </xf>
    <xf numFmtId="0" fontId="41" fillId="0" borderId="21" xfId="0" applyFont="1" applyBorder="1" applyAlignment="1" applyProtection="1">
      <alignment horizontal="center" vertical="center" wrapText="1" readingOrder="1"/>
      <protection locked="0"/>
    </xf>
    <xf numFmtId="0" fontId="18" fillId="23" borderId="9" xfId="0" applyFont="1" applyFill="1" applyBorder="1" applyAlignment="1" applyProtection="1">
      <alignment horizontal="center" vertical="center" wrapText="1"/>
      <protection locked="0"/>
    </xf>
    <xf numFmtId="0" fontId="39" fillId="21" borderId="12" xfId="0" applyFont="1" applyFill="1" applyBorder="1" applyAlignment="1" applyProtection="1">
      <alignment horizontal="left" vertical="center" wrapText="1" readingOrder="1"/>
      <protection locked="0"/>
    </xf>
    <xf numFmtId="0" fontId="39" fillId="21" borderId="14" xfId="0" applyFont="1" applyFill="1" applyBorder="1" applyAlignment="1" applyProtection="1">
      <alignment horizontal="left" vertical="center" wrapText="1" readingOrder="1"/>
      <protection locked="0"/>
    </xf>
    <xf numFmtId="0" fontId="43" fillId="22" borderId="11" xfId="0" applyFont="1" applyFill="1" applyBorder="1" applyAlignment="1" applyProtection="1">
      <alignment horizontal="center" vertical="center" wrapText="1" readingOrder="1"/>
      <protection locked="0"/>
    </xf>
    <xf numFmtId="0" fontId="43" fillId="22" borderId="12" xfId="0" applyFont="1" applyFill="1" applyBorder="1" applyAlignment="1" applyProtection="1">
      <alignment vertical="center" wrapText="1" readingOrder="1"/>
      <protection locked="0"/>
    </xf>
    <xf numFmtId="0" fontId="43" fillId="22" borderId="13" xfId="0" applyFont="1" applyFill="1" applyBorder="1" applyAlignment="1" applyProtection="1">
      <alignment horizontal="center" vertical="center" wrapText="1" readingOrder="1"/>
      <protection locked="0"/>
    </xf>
    <xf numFmtId="0" fontId="43" fillId="22" borderId="14" xfId="0" applyFont="1" applyFill="1" applyBorder="1" applyAlignment="1" applyProtection="1">
      <alignment vertical="center" wrapText="1" readingOrder="1"/>
      <protection locked="0"/>
    </xf>
    <xf numFmtId="0" fontId="39" fillId="21" borderId="58" xfId="0" applyFont="1" applyFill="1" applyBorder="1" applyAlignment="1" applyProtection="1">
      <alignment horizontal="center" vertical="center" wrapText="1" readingOrder="1"/>
      <protection locked="0"/>
    </xf>
    <xf numFmtId="0" fontId="50" fillId="0" borderId="9" xfId="0" applyFont="1" applyBorder="1" applyAlignment="1">
      <alignment vertical="center" wrapText="1" readingOrder="1"/>
    </xf>
    <xf numFmtId="0" fontId="37" fillId="0" borderId="48" xfId="0" applyFont="1" applyBorder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28" fillId="3" borderId="12" xfId="0" applyFont="1" applyFill="1" applyBorder="1" applyAlignment="1" applyProtection="1">
      <alignment horizontal="center" vertical="center" wrapText="1"/>
      <protection locked="0"/>
    </xf>
    <xf numFmtId="0" fontId="87" fillId="0" borderId="58" xfId="0" applyFont="1" applyBorder="1" applyAlignment="1" applyProtection="1">
      <alignment horizontal="center" vertical="center" wrapText="1" readingOrder="1"/>
      <protection locked="0"/>
    </xf>
    <xf numFmtId="0" fontId="87" fillId="0" borderId="17" xfId="0" applyFont="1" applyBorder="1" applyAlignment="1" applyProtection="1">
      <alignment horizontal="center" vertical="center" wrapText="1" readingOrder="1"/>
      <protection locked="0"/>
    </xf>
    <xf numFmtId="0" fontId="28" fillId="3" borderId="14" xfId="0" applyFont="1" applyFill="1" applyBorder="1" applyAlignment="1" applyProtection="1">
      <alignment horizontal="center" vertical="center" wrapText="1"/>
      <protection locked="0"/>
    </xf>
    <xf numFmtId="0" fontId="23" fillId="9" borderId="15" xfId="0" applyFont="1" applyFill="1" applyBorder="1" applyAlignment="1" applyProtection="1">
      <alignment horizontal="center" vertical="center"/>
      <protection locked="0"/>
    </xf>
    <xf numFmtId="14" fontId="77" fillId="3" borderId="9" xfId="0" applyNumberFormat="1" applyFont="1" applyFill="1" applyBorder="1" applyAlignment="1" applyProtection="1">
      <alignment horizontal="center" vertical="center"/>
      <protection locked="0"/>
    </xf>
    <xf numFmtId="0" fontId="17" fillId="6" borderId="22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6" borderId="24" xfId="2" applyFont="1" applyFill="1" applyBorder="1" applyAlignment="1">
      <alignment horizontal="center" vertical="center" wrapText="1"/>
    </xf>
    <xf numFmtId="0" fontId="18" fillId="7" borderId="29" xfId="2" applyFont="1" applyFill="1" applyBorder="1" applyAlignment="1">
      <alignment horizontal="center" vertical="center" wrapText="1"/>
    </xf>
    <xf numFmtId="0" fontId="18" fillId="7" borderId="30" xfId="2" applyFont="1" applyFill="1" applyBorder="1" applyAlignment="1">
      <alignment horizontal="center" vertical="center" wrapText="1"/>
    </xf>
    <xf numFmtId="0" fontId="18" fillId="7" borderId="31" xfId="2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44" fillId="25" borderId="29" xfId="6" applyFont="1" applyFill="1" applyBorder="1" applyAlignment="1" applyProtection="1">
      <alignment horizontal="center" vertical="center" wrapText="1"/>
      <protection hidden="1"/>
    </xf>
    <xf numFmtId="0" fontId="44" fillId="25" borderId="30" xfId="6" applyFont="1" applyFill="1" applyBorder="1" applyAlignment="1" applyProtection="1">
      <alignment horizontal="center" vertical="center" wrapText="1"/>
      <protection hidden="1"/>
    </xf>
    <xf numFmtId="0" fontId="44" fillId="25" borderId="31" xfId="6" applyFont="1" applyFill="1" applyBorder="1" applyAlignment="1" applyProtection="1">
      <alignment horizontal="center" vertical="center" wrapText="1"/>
      <protection hidden="1"/>
    </xf>
    <xf numFmtId="0" fontId="44" fillId="25" borderId="22" xfId="6" applyFont="1" applyFill="1" applyBorder="1" applyAlignment="1" applyProtection="1">
      <alignment horizontal="center" vertical="center" wrapText="1"/>
      <protection hidden="1"/>
    </xf>
    <xf numFmtId="0" fontId="44" fillId="25" borderId="23" xfId="6" applyFont="1" applyFill="1" applyBorder="1" applyAlignment="1" applyProtection="1">
      <alignment horizontal="center" vertical="center" wrapText="1"/>
      <protection hidden="1"/>
    </xf>
    <xf numFmtId="0" fontId="61" fillId="23" borderId="18" xfId="9" applyFont="1" applyFill="1" applyBorder="1" applyAlignment="1">
      <alignment horizontal="center" vertical="center" wrapText="1"/>
    </xf>
    <xf numFmtId="0" fontId="61" fillId="23" borderId="17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23" borderId="58" xfId="9" applyFont="1" applyFill="1" applyBorder="1" applyAlignment="1">
      <alignment horizontal="center" vertical="center" wrapText="1"/>
    </xf>
    <xf numFmtId="0" fontId="21" fillId="0" borderId="18" xfId="9" applyBorder="1" applyAlignment="1">
      <alignment horizontal="center" vertical="center" wrapText="1"/>
    </xf>
    <xf numFmtId="0" fontId="21" fillId="0" borderId="17" xfId="9" applyBorder="1" applyAlignment="1">
      <alignment horizontal="center" vertical="center" wrapText="1"/>
    </xf>
    <xf numFmtId="0" fontId="21" fillId="3" borderId="18" xfId="9" applyFill="1" applyBorder="1" applyAlignment="1">
      <alignment horizontal="center" vertical="center" wrapText="1"/>
    </xf>
    <xf numFmtId="0" fontId="21" fillId="3" borderId="17" xfId="9" applyFill="1" applyBorder="1" applyAlignment="1">
      <alignment horizontal="center" vertical="center" wrapText="1"/>
    </xf>
    <xf numFmtId="0" fontId="21" fillId="0" borderId="58" xfId="9" applyBorder="1" applyAlignment="1">
      <alignment horizontal="center" vertical="center" wrapText="1"/>
    </xf>
    <xf numFmtId="0" fontId="54" fillId="3" borderId="18" xfId="9" applyFont="1" applyFill="1" applyBorder="1" applyAlignment="1">
      <alignment horizontal="center" vertical="center" wrapText="1"/>
    </xf>
    <xf numFmtId="0" fontId="54" fillId="3" borderId="17" xfId="9" applyFont="1" applyFill="1" applyBorder="1" applyAlignment="1">
      <alignment horizontal="center" vertical="center" wrapText="1"/>
    </xf>
    <xf numFmtId="0" fontId="21" fillId="8" borderId="18" xfId="9" applyFill="1" applyBorder="1" applyAlignment="1">
      <alignment horizontal="center" vertical="center" wrapText="1"/>
    </xf>
    <xf numFmtId="0" fontId="21" fillId="8" borderId="58" xfId="9" applyFill="1" applyBorder="1" applyAlignment="1">
      <alignment horizontal="center" vertical="center" wrapText="1"/>
    </xf>
    <xf numFmtId="0" fontId="21" fillId="8" borderId="17" xfId="9" applyFill="1" applyBorder="1" applyAlignment="1">
      <alignment horizontal="center" vertical="center" wrapText="1"/>
    </xf>
    <xf numFmtId="0" fontId="54" fillId="0" borderId="18" xfId="9" applyFont="1" applyBorder="1" applyAlignment="1">
      <alignment horizontal="center" vertical="center" wrapText="1"/>
    </xf>
    <xf numFmtId="0" fontId="54" fillId="0" borderId="58" xfId="9" applyFont="1" applyBorder="1" applyAlignment="1">
      <alignment horizontal="center" vertical="center" wrapText="1"/>
    </xf>
    <xf numFmtId="0" fontId="54" fillId="0" borderId="17" xfId="9" applyFont="1" applyBorder="1" applyAlignment="1">
      <alignment horizontal="center" vertical="center" wrapText="1"/>
    </xf>
    <xf numFmtId="0" fontId="55" fillId="0" borderId="18" xfId="9" applyFont="1" applyBorder="1" applyAlignment="1">
      <alignment horizontal="center" vertical="center" wrapText="1"/>
    </xf>
    <xf numFmtId="0" fontId="55" fillId="0" borderId="17" xfId="9" applyFont="1" applyBorder="1" applyAlignment="1">
      <alignment horizontal="center" vertical="center" wrapText="1"/>
    </xf>
    <xf numFmtId="0" fontId="21" fillId="3" borderId="58" xfId="9" applyFill="1" applyBorder="1" applyAlignment="1">
      <alignment horizontal="center" vertical="center" wrapText="1"/>
    </xf>
  </cellXfs>
  <cellStyles count="14">
    <cellStyle name="Normal" xfId="0" builtinId="0"/>
    <cellStyle name="Normal 2" xfId="2" xr:uid="{00000000-0005-0000-0000-000001000000}"/>
    <cellStyle name="Normal 2 2" xfId="9" xr:uid="{00000000-0005-0000-0000-000002000000}"/>
    <cellStyle name="Normal 2 3" xfId="11" xr:uid="{00000000-0005-0000-0000-000003000000}"/>
    <cellStyle name="Normal 3" xfId="6" xr:uid="{00000000-0005-0000-0000-000004000000}"/>
    <cellStyle name="Normal 3 2" xfId="13" xr:uid="{C6518F5E-386B-4F1A-8176-9D900B1856AD}"/>
    <cellStyle name="Normal 4" xfId="7" xr:uid="{00000000-0005-0000-0000-000005000000}"/>
    <cellStyle name="Normal 5" xfId="1" xr:uid="{00000000-0005-0000-0000-000006000000}"/>
    <cellStyle name="Normal 5 2" xfId="3" xr:uid="{00000000-0005-0000-0000-000007000000}"/>
    <cellStyle name="Normal 6" xfId="8" xr:uid="{00000000-0005-0000-0000-000008000000}"/>
    <cellStyle name="Normal 7" xfId="10" xr:uid="{00000000-0005-0000-0000-000009000000}"/>
    <cellStyle name="Normal 8" xfId="12" xr:uid="{00000000-0005-0000-0000-00000A000000}"/>
    <cellStyle name="Percent" xfId="4" builtinId="5"/>
    <cellStyle name="Porcentual 2" xfId="5" xr:uid="{00000000-0005-0000-0000-00000C000000}"/>
  </cellStyles>
  <dxfs count="933">
    <dxf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theme="1"/>
      </font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6400"/>
        </patternFill>
      </fill>
    </dxf>
    <dxf>
      <fill>
        <patternFill>
          <bgColor theme="0"/>
        </patternFill>
      </fill>
    </dxf>
    <dxf>
      <font>
        <b/>
        <i val="0"/>
        <color rgb="FF000000"/>
      </font>
      <fill>
        <patternFill>
          <bgColor rgb="FFFF640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ill>
        <patternFill>
          <bgColor theme="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6400"/>
        </patternFill>
      </fill>
    </dxf>
    <dxf>
      <fill>
        <patternFill>
          <bgColor theme="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b/>
        <i val="0"/>
        <color rgb="FF000000"/>
      </font>
      <fill>
        <patternFill>
          <bgColor rgb="FFFF640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color theme="1"/>
      </font>
      <fill>
        <patternFill>
          <bgColor rgb="FF00B050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theme="3"/>
        </patternFill>
      </fill>
    </dxf>
    <dxf>
      <font>
        <color theme="1"/>
      </font>
      <fill>
        <patternFill>
          <bgColor rgb="FF00206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3"/>
        </patternFill>
      </fill>
    </dxf>
    <dxf>
      <font>
        <color theme="1"/>
      </font>
      <fill>
        <patternFill>
          <bgColor rgb="FF00206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theme="3"/>
        </patternFill>
      </fill>
    </dxf>
    <dxf>
      <font>
        <color theme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00206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3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theme="3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3"/>
        </patternFill>
      </fill>
    </dxf>
    <dxf>
      <font>
        <color theme="1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1"/>
      </font>
      <fill>
        <patternFill>
          <bgColor rgb="FF00206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5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theme="0"/>
        </patternFill>
      </fill>
    </dxf>
    <dxf>
      <font>
        <b/>
        <i val="0"/>
        <color rgb="FF000000"/>
      </font>
      <fill>
        <patternFill>
          <bgColor rgb="FFFF6400"/>
        </patternFill>
      </fill>
    </dxf>
    <dxf>
      <font>
        <b/>
        <i val="0"/>
        <color rgb="FF000000"/>
      </font>
      <fill>
        <patternFill>
          <bgColor rgb="FFFFC08A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fill>
        <patternFill patternType="solid">
          <fgColor indexed="64"/>
          <bgColor rgb="FF0070C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ikro Light"/>
        <scheme val="none"/>
      </font>
      <fill>
        <patternFill patternType="solid">
          <fgColor indexed="64"/>
          <bgColor rgb="FFFFFF00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C00000"/>
        <name val="Arial"/>
        <scheme val="none"/>
      </font>
      <fill>
        <patternFill patternType="solid">
          <fgColor indexed="64"/>
          <bgColor rgb="FFB4EB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B42D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ikro Light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ikro Light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Mikro Light"/>
        <scheme val="none"/>
      </font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ikro Light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ikro Light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Mikro Light"/>
        <scheme val="none"/>
      </font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ikro Light"/>
        <scheme val="none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ikro Light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fill>
        <patternFill patternType="solid">
          <fgColor indexed="64"/>
          <bgColor rgb="FF00505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ikro Light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9" tint="0.39997558519241921"/>
        </left>
        <right style="thin">
          <color theme="9" tint="0.39997558519241921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ikro Light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Mikro Light"/>
        <scheme val="none"/>
      </font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Mikro Light"/>
        <scheme val="none"/>
      </font>
      <numFmt numFmtId="0" formatCode="General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Mikro Light"/>
        <scheme val="none"/>
      </font>
      <numFmt numFmtId="0" formatCode="General"/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Mikro Light"/>
        <scheme val="none"/>
      </font>
      <numFmt numFmtId="0" formatCode="General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Mikro Light"/>
        <scheme val="none"/>
      </font>
      <numFmt numFmtId="0" formatCode="General"/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Mikro Light"/>
        <scheme val="none"/>
      </font>
      <numFmt numFmtId="0" formatCode="General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ikro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ikro Light"/>
        <scheme val="none"/>
      </font>
      <numFmt numFmtId="0" formatCode="General"/>
      <fill>
        <patternFill patternType="solid">
          <fgColor indexed="64"/>
          <bgColor rgb="FF005050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alignment horizontal="lef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rebuchet MS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C0"/>
      <rgbColor rgb="00696969"/>
      <rgbColor rgb="00808080"/>
      <rgbColor rgb="003C3C3C"/>
      <rgbColor rgb="005A5A5A"/>
      <rgbColor rgb="00D3D3D3"/>
      <rgbColor rgb="006495ED"/>
      <rgbColor rgb="00008000"/>
      <rgbColor rgb="00000080"/>
      <rgbColor rgb="00808000"/>
      <rgbColor rgb="00800080"/>
      <rgbColor rgb="00008080"/>
      <rgbColor rgb="00FF0000"/>
      <rgbColor rgb="00000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51E41"/>
      <color rgb="FFFF5050"/>
      <color rgb="FFFFB42D"/>
      <color rgb="FFFF0000"/>
      <color rgb="FF996633"/>
      <color rgb="FFB4EBF0"/>
      <color rgb="FFFFAF94"/>
      <color rgb="FFD2D2CD"/>
      <color rgb="FF005050"/>
      <color rgb="FF1809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Principal!A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38101</xdr:rowOff>
    </xdr:from>
    <xdr:to>
      <xdr:col>14</xdr:col>
      <xdr:colOff>698500</xdr:colOff>
      <xdr:row>34</xdr:row>
      <xdr:rowOff>185999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FF01F4-01AE-4CE5-8D88-09FE399B4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836" t="15366" r="16974" b="5718"/>
        <a:stretch/>
      </xdr:blipFill>
      <xdr:spPr>
        <a:xfrm>
          <a:off x="47624" y="38101"/>
          <a:ext cx="11318876" cy="6624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662458</xdr:colOff>
      <xdr:row>0</xdr:row>
      <xdr:rowOff>82323</xdr:rowOff>
    </xdr:from>
    <xdr:to>
      <xdr:col>0</xdr:col>
      <xdr:colOff>1390834</xdr:colOff>
      <xdr:row>2</xdr:row>
      <xdr:rowOff>259772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4169939-93C0-4DC2-A21A-A59AB67D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458" y="82323"/>
          <a:ext cx="728376" cy="787049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554182</xdr:colOff>
      <xdr:row>2786</xdr:row>
      <xdr:rowOff>173181</xdr:rowOff>
    </xdr:from>
    <xdr:to>
      <xdr:col>2</xdr:col>
      <xdr:colOff>1714327</xdr:colOff>
      <xdr:row>2786</xdr:row>
      <xdr:rowOff>749126</xdr:rowOff>
    </xdr:to>
    <xdr:pic>
      <xdr:nvPicPr>
        <xdr:cNvPr id="7" name="Imagen 6" descr="Icono&#10;&#10;Descripción generada automáticamente con confianza media">
          <a:extLst>
            <a:ext uri="{FF2B5EF4-FFF2-40B4-BE49-F238E27FC236}">
              <a16:creationId xmlns:a16="http://schemas.microsoft.com/office/drawing/2014/main" id="{466F3B8A-8D0A-444A-9024-188330E2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8157" y="589999281"/>
          <a:ext cx="1160145" cy="575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982738</xdr:colOff>
      <xdr:row>2786</xdr:row>
      <xdr:rowOff>105834</xdr:rowOff>
    </xdr:from>
    <xdr:to>
      <xdr:col>1</xdr:col>
      <xdr:colOff>2182888</xdr:colOff>
      <xdr:row>2786</xdr:row>
      <xdr:rowOff>905934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955483-482F-4F29-9004-1732E4497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048" y="605669048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130177</xdr:colOff>
      <xdr:row>1</xdr:row>
      <xdr:rowOff>30691</xdr:rowOff>
    </xdr:from>
    <xdr:to>
      <xdr:col>0</xdr:col>
      <xdr:colOff>1274512</xdr:colOff>
      <xdr:row>1</xdr:row>
      <xdr:rowOff>245531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1AC89E-90BD-4571-85EB-8D59B2E0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7" y="337608"/>
          <a:ext cx="1144335" cy="211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149198</xdr:colOff>
      <xdr:row>1</xdr:row>
      <xdr:rowOff>359393</xdr:rowOff>
    </xdr:from>
    <xdr:to>
      <xdr:col>1</xdr:col>
      <xdr:colOff>1675307</xdr:colOff>
      <xdr:row>3</xdr:row>
      <xdr:rowOff>131723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1B16EC-3244-4668-8C89-A777D6CA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98" y="634560"/>
          <a:ext cx="3600442" cy="661330"/>
        </a:xfrm>
        <a:prstGeom prst="rect">
          <a:avLst/>
        </a:prstGeom>
      </xdr:spPr>
    </xdr:pic>
    <xdr:clientData/>
  </xdr:twoCellAnchor>
  <xdr:twoCellAnchor>
    <xdr:from>
      <xdr:col>0</xdr:col>
      <xdr:colOff>686028</xdr:colOff>
      <xdr:row>1676</xdr:row>
      <xdr:rowOff>252866</xdr:rowOff>
    </xdr:from>
    <xdr:to>
      <xdr:col>5</xdr:col>
      <xdr:colOff>1505621</xdr:colOff>
      <xdr:row>1686</xdr:row>
      <xdr:rowOff>243203</xdr:rowOff>
    </xdr:to>
    <xdr:grpSp>
      <xdr:nvGrpSpPr>
        <xdr:cNvPr id="4" name="Group 17">
          <a:extLst>
            <a:ext uri="{FF2B5EF4-FFF2-40B4-BE49-F238E27FC236}">
              <a16:creationId xmlns:a16="http://schemas.microsoft.com/office/drawing/2014/main" id="{0DE6ED2A-06C3-441D-B013-2C6BC458BB26}"/>
            </a:ext>
          </a:extLst>
        </xdr:cNvPr>
        <xdr:cNvGrpSpPr>
          <a:grpSpLocks/>
        </xdr:cNvGrpSpPr>
      </xdr:nvGrpSpPr>
      <xdr:grpSpPr bwMode="auto">
        <a:xfrm>
          <a:off x="686028" y="2940747366"/>
          <a:ext cx="12757593" cy="2530337"/>
          <a:chOff x="301271" y="353192"/>
          <a:chExt cx="1770743" cy="2732138"/>
        </a:xfrm>
      </xdr:grpSpPr>
      <xdr:sp macro="" textlink="">
        <xdr:nvSpPr>
          <xdr:cNvPr id="5" name="Freeform 3">
            <a:extLst>
              <a:ext uri="{FF2B5EF4-FFF2-40B4-BE49-F238E27FC236}">
                <a16:creationId xmlns:a16="http://schemas.microsoft.com/office/drawing/2014/main" id="{29D35163-1634-9507-438D-ADF8CD75ABE9}"/>
              </a:ext>
            </a:extLst>
          </xdr:cNvPr>
          <xdr:cNvSpPr/>
        </xdr:nvSpPr>
        <xdr:spPr>
          <a:xfrm>
            <a:off x="301271" y="353192"/>
            <a:ext cx="1770743" cy="706916"/>
          </a:xfrm>
          <a:custGeom>
            <a:avLst/>
            <a:gdLst>
              <a:gd name="connsiteX0" fmla="*/ 0 w 1779547"/>
              <a:gd name="connsiteY0" fmla="*/ 0 h 711819"/>
              <a:gd name="connsiteX1" fmla="*/ 1779547 w 1779547"/>
              <a:gd name="connsiteY1" fmla="*/ 0 h 711819"/>
              <a:gd name="connsiteX2" fmla="*/ 1779547 w 1779547"/>
              <a:gd name="connsiteY2" fmla="*/ 711819 h 711819"/>
              <a:gd name="connsiteX3" fmla="*/ 0 w 1779547"/>
              <a:gd name="connsiteY3" fmla="*/ 711819 h 711819"/>
              <a:gd name="connsiteX4" fmla="*/ 0 w 1779547"/>
              <a:gd name="connsiteY4" fmla="*/ 0 h 7118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779547" h="711819">
                <a:moveTo>
                  <a:pt x="0" y="0"/>
                </a:moveTo>
                <a:lnTo>
                  <a:pt x="1779547" y="0"/>
                </a:lnTo>
                <a:lnTo>
                  <a:pt x="1779547" y="711819"/>
                </a:lnTo>
                <a:lnTo>
                  <a:pt x="0" y="71181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spcFirstLastPara="0" vert="horz" wrap="square" lIns="64008" tIns="36576" rIns="64008" bIns="36576" numCol="1" spcCol="1270" anchor="ctr" anchorCtr="0">
            <a:noAutofit/>
          </a:bodyPr>
          <a:lstStyle/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800" kern="1200">
                <a:latin typeface="+mn-lt"/>
              </a:rPr>
              <a:t>ELABORADO : 17/04/2023 </a:t>
            </a:r>
          </a:p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000" kern="1200">
                <a:latin typeface="+mn-lt"/>
              </a:rPr>
              <a:t>:  </a:t>
            </a:r>
          </a:p>
        </xdr:txBody>
      </xdr:sp>
      <xdr:sp macro="" textlink="">
        <xdr:nvSpPr>
          <xdr:cNvPr id="6" name="Rectangle 4">
            <a:extLst>
              <a:ext uri="{FF2B5EF4-FFF2-40B4-BE49-F238E27FC236}">
                <a16:creationId xmlns:a16="http://schemas.microsoft.com/office/drawing/2014/main" id="{ABB10C8B-CCB7-F033-4F62-03CED061FE4C}"/>
              </a:ext>
            </a:extLst>
          </xdr:cNvPr>
          <xdr:cNvSpPr/>
        </xdr:nvSpPr>
        <xdr:spPr>
          <a:xfrm>
            <a:off x="301271" y="1060109"/>
            <a:ext cx="1770743" cy="2025221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/>
          <a:lstStyle/>
          <a:p>
            <a:endParaRPr lang="es-PE"/>
          </a:p>
          <a:p>
            <a:endParaRPr lang="es-PE"/>
          </a:p>
          <a:p>
            <a:endParaRPr lang="es-PE"/>
          </a:p>
          <a:p>
            <a:endParaRPr lang="es-PE"/>
          </a:p>
          <a:p>
            <a:endParaRPr lang="es-PE"/>
          </a:p>
          <a:p>
            <a:endParaRPr lang="es-PE" sz="3200"/>
          </a:p>
          <a:p>
            <a:pPr algn="ctr"/>
            <a:r>
              <a:rPr lang="es-PE" sz="3200"/>
              <a:t>ROGELIO RAMOS JULCA</a:t>
            </a:r>
          </a:p>
        </xdr:txBody>
      </xdr:sp>
    </xdr:grpSp>
    <xdr:clientData/>
  </xdr:twoCellAnchor>
  <xdr:twoCellAnchor>
    <xdr:from>
      <xdr:col>7</xdr:col>
      <xdr:colOff>1522866</xdr:colOff>
      <xdr:row>1677</xdr:row>
      <xdr:rowOff>159883</xdr:rowOff>
    </xdr:from>
    <xdr:to>
      <xdr:col>13</xdr:col>
      <xdr:colOff>1762588</xdr:colOff>
      <xdr:row>1687</xdr:row>
      <xdr:rowOff>178795</xdr:rowOff>
    </xdr:to>
    <xdr:grpSp>
      <xdr:nvGrpSpPr>
        <xdr:cNvPr id="7" name="Group 17">
          <a:extLst>
            <a:ext uri="{FF2B5EF4-FFF2-40B4-BE49-F238E27FC236}">
              <a16:creationId xmlns:a16="http://schemas.microsoft.com/office/drawing/2014/main" id="{8175D3EE-81BD-4B60-96F8-B5B8F3D9ACEA}"/>
            </a:ext>
          </a:extLst>
        </xdr:cNvPr>
        <xdr:cNvGrpSpPr>
          <a:grpSpLocks/>
        </xdr:cNvGrpSpPr>
      </xdr:nvGrpSpPr>
      <xdr:grpSpPr bwMode="auto">
        <a:xfrm>
          <a:off x="19747366" y="2940908383"/>
          <a:ext cx="15352722" cy="2558912"/>
          <a:chOff x="301271" y="353192"/>
          <a:chExt cx="1770743" cy="2732138"/>
        </a:xfrm>
      </xdr:grpSpPr>
      <xdr:sp macro="" textlink="">
        <xdr:nvSpPr>
          <xdr:cNvPr id="8" name="Freeform 3">
            <a:extLst>
              <a:ext uri="{FF2B5EF4-FFF2-40B4-BE49-F238E27FC236}">
                <a16:creationId xmlns:a16="http://schemas.microsoft.com/office/drawing/2014/main" id="{E61A23E1-A25C-BA2A-C8C5-4FA28188FE72}"/>
              </a:ext>
            </a:extLst>
          </xdr:cNvPr>
          <xdr:cNvSpPr/>
        </xdr:nvSpPr>
        <xdr:spPr>
          <a:xfrm>
            <a:off x="301271" y="353192"/>
            <a:ext cx="1770743" cy="706916"/>
          </a:xfrm>
          <a:custGeom>
            <a:avLst/>
            <a:gdLst>
              <a:gd name="connsiteX0" fmla="*/ 0 w 1779547"/>
              <a:gd name="connsiteY0" fmla="*/ 0 h 711819"/>
              <a:gd name="connsiteX1" fmla="*/ 1779547 w 1779547"/>
              <a:gd name="connsiteY1" fmla="*/ 0 h 711819"/>
              <a:gd name="connsiteX2" fmla="*/ 1779547 w 1779547"/>
              <a:gd name="connsiteY2" fmla="*/ 711819 h 711819"/>
              <a:gd name="connsiteX3" fmla="*/ 0 w 1779547"/>
              <a:gd name="connsiteY3" fmla="*/ 711819 h 711819"/>
              <a:gd name="connsiteX4" fmla="*/ 0 w 1779547"/>
              <a:gd name="connsiteY4" fmla="*/ 0 h 7118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779547" h="711819">
                <a:moveTo>
                  <a:pt x="0" y="0"/>
                </a:moveTo>
                <a:lnTo>
                  <a:pt x="1779547" y="0"/>
                </a:lnTo>
                <a:lnTo>
                  <a:pt x="1779547" y="711819"/>
                </a:lnTo>
                <a:lnTo>
                  <a:pt x="0" y="71181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spcFirstLastPara="0" vert="horz" wrap="square" lIns="64008" tIns="36576" rIns="64008" bIns="36576" numCol="1" spcCol="1270" anchor="ctr" anchorCtr="0">
            <a:noAutofit/>
          </a:bodyPr>
          <a:lstStyle/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800" kern="1200">
                <a:latin typeface="+mn-lt"/>
              </a:rPr>
              <a:t>REVISADO: 30/10/2023</a:t>
            </a:r>
          </a:p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000" kern="1200">
                <a:latin typeface="+mn-lt"/>
              </a:rPr>
              <a:t>:  </a:t>
            </a:r>
          </a:p>
        </xdr:txBody>
      </xdr:sp>
      <xdr:sp macro="" textlink="">
        <xdr:nvSpPr>
          <xdr:cNvPr id="9" name="Rectangle 4">
            <a:extLst>
              <a:ext uri="{FF2B5EF4-FFF2-40B4-BE49-F238E27FC236}">
                <a16:creationId xmlns:a16="http://schemas.microsoft.com/office/drawing/2014/main" id="{02E5817C-43DF-71A7-26B9-98CECAFCCAD2}"/>
              </a:ext>
            </a:extLst>
          </xdr:cNvPr>
          <xdr:cNvSpPr/>
        </xdr:nvSpPr>
        <xdr:spPr>
          <a:xfrm>
            <a:off x="301271" y="1060109"/>
            <a:ext cx="1770743" cy="2025221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32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32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28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3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MIGUEL</a:t>
            </a:r>
            <a:r>
              <a:rPr lang="es-PE" sz="32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ANGEL ÑAVINCOPA </a:t>
            </a:r>
            <a:endParaRPr lang="es-PE" sz="3200">
              <a:effectLst/>
            </a:endParaRPr>
          </a:p>
          <a:p>
            <a:endParaRPr lang="es-PE"/>
          </a:p>
        </xdr:txBody>
      </xdr:sp>
    </xdr:grpSp>
    <xdr:clientData/>
  </xdr:twoCellAnchor>
  <xdr:twoCellAnchor>
    <xdr:from>
      <xdr:col>18</xdr:col>
      <xdr:colOff>244929</xdr:colOff>
      <xdr:row>1678</xdr:row>
      <xdr:rowOff>90714</xdr:rowOff>
    </xdr:from>
    <xdr:to>
      <xdr:col>24</xdr:col>
      <xdr:colOff>698500</xdr:colOff>
      <xdr:row>1688</xdr:row>
      <xdr:rowOff>109626</xdr:rowOff>
    </xdr:to>
    <xdr:grpSp>
      <xdr:nvGrpSpPr>
        <xdr:cNvPr id="10" name="Group 17">
          <a:extLst>
            <a:ext uri="{FF2B5EF4-FFF2-40B4-BE49-F238E27FC236}">
              <a16:creationId xmlns:a16="http://schemas.microsoft.com/office/drawing/2014/main" id="{EB169501-C65F-46EE-850D-FF280C72246C}"/>
            </a:ext>
          </a:extLst>
        </xdr:cNvPr>
        <xdr:cNvGrpSpPr>
          <a:grpSpLocks/>
        </xdr:cNvGrpSpPr>
      </xdr:nvGrpSpPr>
      <xdr:grpSpPr bwMode="auto">
        <a:xfrm>
          <a:off x="42154929" y="2941093214"/>
          <a:ext cx="11058071" cy="2558912"/>
          <a:chOff x="301271" y="353192"/>
          <a:chExt cx="1770743" cy="2732138"/>
        </a:xfrm>
      </xdr:grpSpPr>
      <xdr:sp macro="" textlink="">
        <xdr:nvSpPr>
          <xdr:cNvPr id="11" name="Freeform 3">
            <a:extLst>
              <a:ext uri="{FF2B5EF4-FFF2-40B4-BE49-F238E27FC236}">
                <a16:creationId xmlns:a16="http://schemas.microsoft.com/office/drawing/2014/main" id="{F52C6AEB-3C7B-EB2D-0911-997FCF05D024}"/>
              </a:ext>
            </a:extLst>
          </xdr:cNvPr>
          <xdr:cNvSpPr/>
        </xdr:nvSpPr>
        <xdr:spPr>
          <a:xfrm>
            <a:off x="301271" y="353192"/>
            <a:ext cx="1770743" cy="706916"/>
          </a:xfrm>
          <a:custGeom>
            <a:avLst/>
            <a:gdLst>
              <a:gd name="connsiteX0" fmla="*/ 0 w 1779547"/>
              <a:gd name="connsiteY0" fmla="*/ 0 h 711819"/>
              <a:gd name="connsiteX1" fmla="*/ 1779547 w 1779547"/>
              <a:gd name="connsiteY1" fmla="*/ 0 h 711819"/>
              <a:gd name="connsiteX2" fmla="*/ 1779547 w 1779547"/>
              <a:gd name="connsiteY2" fmla="*/ 711819 h 711819"/>
              <a:gd name="connsiteX3" fmla="*/ 0 w 1779547"/>
              <a:gd name="connsiteY3" fmla="*/ 711819 h 711819"/>
              <a:gd name="connsiteX4" fmla="*/ 0 w 1779547"/>
              <a:gd name="connsiteY4" fmla="*/ 0 h 7118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779547" h="711819">
                <a:moveTo>
                  <a:pt x="0" y="0"/>
                </a:moveTo>
                <a:lnTo>
                  <a:pt x="1779547" y="0"/>
                </a:lnTo>
                <a:lnTo>
                  <a:pt x="1779547" y="711819"/>
                </a:lnTo>
                <a:lnTo>
                  <a:pt x="0" y="71181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spcFirstLastPara="0" vert="horz" wrap="square" lIns="64008" tIns="36576" rIns="64008" bIns="36576" numCol="1" spcCol="1270" anchor="ctr" anchorCtr="0">
            <a:noAutofit/>
          </a:bodyPr>
          <a:lstStyle/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800" kern="1200">
                <a:latin typeface="+mn-lt"/>
              </a:rPr>
              <a:t>APROBADO: 30/10/2023</a:t>
            </a:r>
          </a:p>
          <a:p>
            <a:pPr lvl="0" algn="l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s-PE" sz="1000" kern="1200">
                <a:latin typeface="+mn-lt"/>
              </a:rPr>
              <a:t>:  </a:t>
            </a:r>
          </a:p>
        </xdr:txBody>
      </xdr:sp>
      <xdr:sp macro="" textlink="">
        <xdr:nvSpPr>
          <xdr:cNvPr id="12" name="Rectangle 4">
            <a:extLst>
              <a:ext uri="{FF2B5EF4-FFF2-40B4-BE49-F238E27FC236}">
                <a16:creationId xmlns:a16="http://schemas.microsoft.com/office/drawing/2014/main" id="{981BFD1F-D58C-086F-D4A4-2A003F9A35AC}"/>
              </a:ext>
            </a:extLst>
          </xdr:cNvPr>
          <xdr:cNvSpPr/>
        </xdr:nvSpPr>
        <xdr:spPr>
          <a:xfrm>
            <a:off x="301271" y="1060109"/>
            <a:ext cx="1770743" cy="2025221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3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JOSE PEREDA TORRES</a:t>
            </a:r>
            <a:r>
              <a:rPr lang="es-PE" sz="32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es-PE" sz="3200">
              <a:effectLst/>
            </a:endParaRPr>
          </a:p>
          <a:p>
            <a:endParaRPr lang="es-PE"/>
          </a:p>
        </xdr:txBody>
      </xdr:sp>
    </xdr:grpSp>
    <xdr:clientData/>
  </xdr:twoCellAnchor>
  <xdr:twoCellAnchor editAs="oneCell">
    <xdr:from>
      <xdr:col>9</xdr:col>
      <xdr:colOff>936907</xdr:colOff>
      <xdr:row>1679</xdr:row>
      <xdr:rowOff>114829</xdr:rowOff>
    </xdr:from>
    <xdr:to>
      <xdr:col>10</xdr:col>
      <xdr:colOff>206124</xdr:colOff>
      <xdr:row>1686</xdr:row>
      <xdr:rowOff>213006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ABDFB8B-420B-4F04-BFE7-C67B5F02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200836" y="3009833400"/>
          <a:ext cx="2633265" cy="1986033"/>
        </a:xfrm>
        <a:prstGeom prst="rect">
          <a:avLst/>
        </a:prstGeom>
      </xdr:spPr>
    </xdr:pic>
    <xdr:clientData/>
  </xdr:twoCellAnchor>
  <xdr:twoCellAnchor editAs="oneCell">
    <xdr:from>
      <xdr:col>2</xdr:col>
      <xdr:colOff>1511177</xdr:colOff>
      <xdr:row>1679</xdr:row>
      <xdr:rowOff>227344</xdr:rowOff>
    </xdr:from>
    <xdr:to>
      <xdr:col>3</xdr:col>
      <xdr:colOff>240646</xdr:colOff>
      <xdr:row>1684</xdr:row>
      <xdr:rowOff>178194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9B544FF-13A4-481A-A53A-D034601E9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5565408" y="3011959075"/>
          <a:ext cx="2238772" cy="1298564"/>
        </a:xfrm>
        <a:prstGeom prst="rect">
          <a:avLst/>
        </a:prstGeom>
      </xdr:spPr>
    </xdr:pic>
    <xdr:clientData/>
  </xdr:twoCellAnchor>
  <xdr:twoCellAnchor editAs="oneCell">
    <xdr:from>
      <xdr:col>18</xdr:col>
      <xdr:colOff>4064000</xdr:colOff>
      <xdr:row>1681</xdr:row>
      <xdr:rowOff>63499</xdr:rowOff>
    </xdr:from>
    <xdr:to>
      <xdr:col>20</xdr:col>
      <xdr:colOff>1373169</xdr:colOff>
      <xdr:row>1685</xdr:row>
      <xdr:rowOff>212725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5CD7E-D6FD-F726-3751-3DF1412F4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6892" b="13663"/>
        <a:stretch/>
      </xdr:blipFill>
      <xdr:spPr>
        <a:xfrm>
          <a:off x="43910250" y="3109658499"/>
          <a:ext cx="2643169" cy="11747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F87E78E9-4FC9-4BA6-BC22-72C5D7E6862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" name="Text Box 18">
          <a:extLst>
            <a:ext uri="{FF2B5EF4-FFF2-40B4-BE49-F238E27FC236}">
              <a16:creationId xmlns:a16="http://schemas.microsoft.com/office/drawing/2014/main" id="{3E8FAEB6-E05F-4BB6-956B-91B016244F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6BDE594A-3BE0-4CC9-B5D3-61984F7F24B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A955C4C8-9ABC-4ADD-A1BA-E86972D1AC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77BBFFAE-FA51-4488-8047-F402FB7929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F8DBDFC3-96EE-4A53-84C9-1DA2F7A331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458E1AE1-E8E0-4B77-96F1-C143C686FB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F5792B3D-81EE-4810-B5BA-5EE72BBD7E1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1F764093-E193-41DF-9A9B-F5F3C77E93C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999236C-0C9A-432A-BBD9-395B4CC867F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30D08F26-28E1-418F-8D96-CD63A43B3A8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33ED12BC-64F9-4B0E-ADC8-DB6E6F42D17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33AAD4D1-E65A-423A-9EDF-87E05DD4B1B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6" name="Text Box 30">
          <a:extLst>
            <a:ext uri="{FF2B5EF4-FFF2-40B4-BE49-F238E27FC236}">
              <a16:creationId xmlns:a16="http://schemas.microsoft.com/office/drawing/2014/main" id="{440ECC8D-05A0-486F-A44C-3316ECAB281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7" name="Text Box 31">
          <a:extLst>
            <a:ext uri="{FF2B5EF4-FFF2-40B4-BE49-F238E27FC236}">
              <a16:creationId xmlns:a16="http://schemas.microsoft.com/office/drawing/2014/main" id="{709C5469-CF8B-4E13-9C75-145DABAD21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8" name="Text Box 32">
          <a:extLst>
            <a:ext uri="{FF2B5EF4-FFF2-40B4-BE49-F238E27FC236}">
              <a16:creationId xmlns:a16="http://schemas.microsoft.com/office/drawing/2014/main" id="{B803B7E2-B406-48D7-B857-8EFE06C3550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id="{F138D94D-9BD9-4E7F-AB77-7ECC725810C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0" name="Text Box 34">
          <a:extLst>
            <a:ext uri="{FF2B5EF4-FFF2-40B4-BE49-F238E27FC236}">
              <a16:creationId xmlns:a16="http://schemas.microsoft.com/office/drawing/2014/main" id="{517C236A-FC8F-4180-9B57-4E6C28D0D2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1" name="Text Box 35">
          <a:extLst>
            <a:ext uri="{FF2B5EF4-FFF2-40B4-BE49-F238E27FC236}">
              <a16:creationId xmlns:a16="http://schemas.microsoft.com/office/drawing/2014/main" id="{CB1F3F86-8C1C-4DF8-97DC-1B4FD93DC2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2" name="Text Box 36">
          <a:extLst>
            <a:ext uri="{FF2B5EF4-FFF2-40B4-BE49-F238E27FC236}">
              <a16:creationId xmlns:a16="http://schemas.microsoft.com/office/drawing/2014/main" id="{B0FDE33A-983B-442A-BAD5-CAFB8EF68D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3" name="Text Box 37">
          <a:extLst>
            <a:ext uri="{FF2B5EF4-FFF2-40B4-BE49-F238E27FC236}">
              <a16:creationId xmlns:a16="http://schemas.microsoft.com/office/drawing/2014/main" id="{2C43E634-E6F6-4101-A4EF-B347B4C7905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4" name="Text Box 38">
          <a:extLst>
            <a:ext uri="{FF2B5EF4-FFF2-40B4-BE49-F238E27FC236}">
              <a16:creationId xmlns:a16="http://schemas.microsoft.com/office/drawing/2014/main" id="{451F9E78-B5F5-4831-91A4-38660278D33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5" name="Text Box 39">
          <a:extLst>
            <a:ext uri="{FF2B5EF4-FFF2-40B4-BE49-F238E27FC236}">
              <a16:creationId xmlns:a16="http://schemas.microsoft.com/office/drawing/2014/main" id="{059BE61D-5671-46CB-93B0-7E27314A71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6" name="Text Box 40">
          <a:extLst>
            <a:ext uri="{FF2B5EF4-FFF2-40B4-BE49-F238E27FC236}">
              <a16:creationId xmlns:a16="http://schemas.microsoft.com/office/drawing/2014/main" id="{7905D17E-AA37-41D0-89E7-7BB779743CE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7" name="Text Box 41">
          <a:extLst>
            <a:ext uri="{FF2B5EF4-FFF2-40B4-BE49-F238E27FC236}">
              <a16:creationId xmlns:a16="http://schemas.microsoft.com/office/drawing/2014/main" id="{9F899233-A7E3-4CBB-8572-F0CDC9F87E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8" name="Text Box 42">
          <a:extLst>
            <a:ext uri="{FF2B5EF4-FFF2-40B4-BE49-F238E27FC236}">
              <a16:creationId xmlns:a16="http://schemas.microsoft.com/office/drawing/2014/main" id="{12E83E43-D5C8-4BCE-B97E-5A5A31ECE0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29" name="Text Box 43">
          <a:extLst>
            <a:ext uri="{FF2B5EF4-FFF2-40B4-BE49-F238E27FC236}">
              <a16:creationId xmlns:a16="http://schemas.microsoft.com/office/drawing/2014/main" id="{7A3BF3FE-E152-4B83-9D7D-11C283C137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0" name="Text Box 44">
          <a:extLst>
            <a:ext uri="{FF2B5EF4-FFF2-40B4-BE49-F238E27FC236}">
              <a16:creationId xmlns:a16="http://schemas.microsoft.com/office/drawing/2014/main" id="{328BAD5B-D7CA-4532-9FD9-08B3B96C0C7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1" name="Text Box 45">
          <a:extLst>
            <a:ext uri="{FF2B5EF4-FFF2-40B4-BE49-F238E27FC236}">
              <a16:creationId xmlns:a16="http://schemas.microsoft.com/office/drawing/2014/main" id="{D8DB1974-DD4F-4A0F-8A68-F1A78BE89A8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2" name="Text Box 46">
          <a:extLst>
            <a:ext uri="{FF2B5EF4-FFF2-40B4-BE49-F238E27FC236}">
              <a16:creationId xmlns:a16="http://schemas.microsoft.com/office/drawing/2014/main" id="{81509103-5D78-4971-A177-2A41F61684C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3" name="Text Box 47">
          <a:extLst>
            <a:ext uri="{FF2B5EF4-FFF2-40B4-BE49-F238E27FC236}">
              <a16:creationId xmlns:a16="http://schemas.microsoft.com/office/drawing/2014/main" id="{AA0541AC-2A04-4949-B959-9BA62E33333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8CBB4DFE-90B2-415E-990E-848A0440DB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5" name="Text Box 49">
          <a:extLst>
            <a:ext uri="{FF2B5EF4-FFF2-40B4-BE49-F238E27FC236}">
              <a16:creationId xmlns:a16="http://schemas.microsoft.com/office/drawing/2014/main" id="{F0CD2260-901D-49C2-87B3-15863A9F41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6" name="Text Box 50">
          <a:extLst>
            <a:ext uri="{FF2B5EF4-FFF2-40B4-BE49-F238E27FC236}">
              <a16:creationId xmlns:a16="http://schemas.microsoft.com/office/drawing/2014/main" id="{FA363D15-CAB3-424A-AF85-8A089A4092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356463D4-0126-4046-9D98-1115A4D8B5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8" name="Text Box 52">
          <a:extLst>
            <a:ext uri="{FF2B5EF4-FFF2-40B4-BE49-F238E27FC236}">
              <a16:creationId xmlns:a16="http://schemas.microsoft.com/office/drawing/2014/main" id="{002868DC-7E21-4F54-AAD9-23B97C958F4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19926678-03FE-4023-A04E-0F0DF3649D8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0" name="Text Box 54">
          <a:extLst>
            <a:ext uri="{FF2B5EF4-FFF2-40B4-BE49-F238E27FC236}">
              <a16:creationId xmlns:a16="http://schemas.microsoft.com/office/drawing/2014/main" id="{B4758B63-B87B-4B72-BF41-296323B6D14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1" name="Text Box 55">
          <a:extLst>
            <a:ext uri="{FF2B5EF4-FFF2-40B4-BE49-F238E27FC236}">
              <a16:creationId xmlns:a16="http://schemas.microsoft.com/office/drawing/2014/main" id="{D4FBB3C4-046C-4364-B40A-3484931A4B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2" name="Text Box 56">
          <a:extLst>
            <a:ext uri="{FF2B5EF4-FFF2-40B4-BE49-F238E27FC236}">
              <a16:creationId xmlns:a16="http://schemas.microsoft.com/office/drawing/2014/main" id="{4858BF80-51B8-426E-94AB-68FB92FBE3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3" name="Text Box 57">
          <a:extLst>
            <a:ext uri="{FF2B5EF4-FFF2-40B4-BE49-F238E27FC236}">
              <a16:creationId xmlns:a16="http://schemas.microsoft.com/office/drawing/2014/main" id="{98C1F3A7-B27D-4407-88D2-E1B4F7DF4D9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4" name="Text Box 58">
          <a:extLst>
            <a:ext uri="{FF2B5EF4-FFF2-40B4-BE49-F238E27FC236}">
              <a16:creationId xmlns:a16="http://schemas.microsoft.com/office/drawing/2014/main" id="{DB2FAA2A-6F51-4ECE-AEEB-B2A79774CE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5" name="Text Box 59">
          <a:extLst>
            <a:ext uri="{FF2B5EF4-FFF2-40B4-BE49-F238E27FC236}">
              <a16:creationId xmlns:a16="http://schemas.microsoft.com/office/drawing/2014/main" id="{CB90FBEA-40AE-41DD-A0ED-0C7F0EE36D2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6" name="Text Box 60">
          <a:extLst>
            <a:ext uri="{FF2B5EF4-FFF2-40B4-BE49-F238E27FC236}">
              <a16:creationId xmlns:a16="http://schemas.microsoft.com/office/drawing/2014/main" id="{3B6754E3-36B1-4505-AE8A-C2126F97F5C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7" name="Text Box 61">
          <a:extLst>
            <a:ext uri="{FF2B5EF4-FFF2-40B4-BE49-F238E27FC236}">
              <a16:creationId xmlns:a16="http://schemas.microsoft.com/office/drawing/2014/main" id="{E959729C-88FF-4907-95A0-3C2D7D5289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8" name="Text Box 62">
          <a:extLst>
            <a:ext uri="{FF2B5EF4-FFF2-40B4-BE49-F238E27FC236}">
              <a16:creationId xmlns:a16="http://schemas.microsoft.com/office/drawing/2014/main" id="{7FD0368B-6B6E-409D-BF6E-FB53267E03A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49" name="Text Box 63">
          <a:extLst>
            <a:ext uri="{FF2B5EF4-FFF2-40B4-BE49-F238E27FC236}">
              <a16:creationId xmlns:a16="http://schemas.microsoft.com/office/drawing/2014/main" id="{8D3F5706-7E5D-4EE0-AF7F-10A9EFE13A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0" name="Text Box 64">
          <a:extLst>
            <a:ext uri="{FF2B5EF4-FFF2-40B4-BE49-F238E27FC236}">
              <a16:creationId xmlns:a16="http://schemas.microsoft.com/office/drawing/2014/main" id="{2CFD5B66-F68F-4525-971E-D2E74D8FD2E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1" name="Text Box 65">
          <a:extLst>
            <a:ext uri="{FF2B5EF4-FFF2-40B4-BE49-F238E27FC236}">
              <a16:creationId xmlns:a16="http://schemas.microsoft.com/office/drawing/2014/main" id="{5DB6CB8F-A7BE-48AB-A56D-3E616DBAECD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2" name="Text Box 66">
          <a:extLst>
            <a:ext uri="{FF2B5EF4-FFF2-40B4-BE49-F238E27FC236}">
              <a16:creationId xmlns:a16="http://schemas.microsoft.com/office/drawing/2014/main" id="{B4A94B91-E25C-45AD-BEC4-BAA8F915EDB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3" name="Text Box 67">
          <a:extLst>
            <a:ext uri="{FF2B5EF4-FFF2-40B4-BE49-F238E27FC236}">
              <a16:creationId xmlns:a16="http://schemas.microsoft.com/office/drawing/2014/main" id="{B3FE74B3-2B0C-482B-8BA1-D8B5B73538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4" name="Text Box 68">
          <a:extLst>
            <a:ext uri="{FF2B5EF4-FFF2-40B4-BE49-F238E27FC236}">
              <a16:creationId xmlns:a16="http://schemas.microsoft.com/office/drawing/2014/main" id="{EB46F4EF-4EEB-4D13-B0C1-D8E0BF21D37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5" name="Text Box 69">
          <a:extLst>
            <a:ext uri="{FF2B5EF4-FFF2-40B4-BE49-F238E27FC236}">
              <a16:creationId xmlns:a16="http://schemas.microsoft.com/office/drawing/2014/main" id="{5D407608-F8C4-428B-A234-EFC7F6B91BB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6" name="Text Box 70">
          <a:extLst>
            <a:ext uri="{FF2B5EF4-FFF2-40B4-BE49-F238E27FC236}">
              <a16:creationId xmlns:a16="http://schemas.microsoft.com/office/drawing/2014/main" id="{8C339661-E473-44C1-8E42-1D0D2883584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7" name="Text Box 71">
          <a:extLst>
            <a:ext uri="{FF2B5EF4-FFF2-40B4-BE49-F238E27FC236}">
              <a16:creationId xmlns:a16="http://schemas.microsoft.com/office/drawing/2014/main" id="{F8AAF275-6BB9-43A3-92C3-E10AFA3D4B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EAD7A4D1-A2E3-4C34-A7A5-7FB69FBBECA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59" name="Text Box 73">
          <a:extLst>
            <a:ext uri="{FF2B5EF4-FFF2-40B4-BE49-F238E27FC236}">
              <a16:creationId xmlns:a16="http://schemas.microsoft.com/office/drawing/2014/main" id="{3D66D435-ECCF-421B-9CB2-EBC9A2E6C2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0" name="Text Box 74">
          <a:extLst>
            <a:ext uri="{FF2B5EF4-FFF2-40B4-BE49-F238E27FC236}">
              <a16:creationId xmlns:a16="http://schemas.microsoft.com/office/drawing/2014/main" id="{91576F43-CB3B-4136-AC58-CA7B930F3C3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1" name="Text Box 75">
          <a:extLst>
            <a:ext uri="{FF2B5EF4-FFF2-40B4-BE49-F238E27FC236}">
              <a16:creationId xmlns:a16="http://schemas.microsoft.com/office/drawing/2014/main" id="{D6956513-50E6-4748-BB82-7398FF3D8BA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2" name="Text Box 76">
          <a:extLst>
            <a:ext uri="{FF2B5EF4-FFF2-40B4-BE49-F238E27FC236}">
              <a16:creationId xmlns:a16="http://schemas.microsoft.com/office/drawing/2014/main" id="{DD830965-3882-4039-B45D-FAB318E27E8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3" name="Text Box 77">
          <a:extLst>
            <a:ext uri="{FF2B5EF4-FFF2-40B4-BE49-F238E27FC236}">
              <a16:creationId xmlns:a16="http://schemas.microsoft.com/office/drawing/2014/main" id="{CE4137C0-87BB-4463-B074-30A9DAA56B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4" name="Text Box 78">
          <a:extLst>
            <a:ext uri="{FF2B5EF4-FFF2-40B4-BE49-F238E27FC236}">
              <a16:creationId xmlns:a16="http://schemas.microsoft.com/office/drawing/2014/main" id="{E48C819C-E181-4417-BB38-A8524B8BE0A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5" name="Text Box 79">
          <a:extLst>
            <a:ext uri="{FF2B5EF4-FFF2-40B4-BE49-F238E27FC236}">
              <a16:creationId xmlns:a16="http://schemas.microsoft.com/office/drawing/2014/main" id="{AF9B327E-828E-4D70-BACC-35D8BCB645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6" name="Text Box 80">
          <a:extLst>
            <a:ext uri="{FF2B5EF4-FFF2-40B4-BE49-F238E27FC236}">
              <a16:creationId xmlns:a16="http://schemas.microsoft.com/office/drawing/2014/main" id="{E12448E2-79D5-40A1-9C20-04987C6CB2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7" name="Text Box 81">
          <a:extLst>
            <a:ext uri="{FF2B5EF4-FFF2-40B4-BE49-F238E27FC236}">
              <a16:creationId xmlns:a16="http://schemas.microsoft.com/office/drawing/2014/main" id="{20F4DF5C-2850-470E-940B-B4AD8707C11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3C80B727-96DA-4B5E-85B7-8B69CAD8994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69" name="Text Box 83">
          <a:extLst>
            <a:ext uri="{FF2B5EF4-FFF2-40B4-BE49-F238E27FC236}">
              <a16:creationId xmlns:a16="http://schemas.microsoft.com/office/drawing/2014/main" id="{066754C9-FB9A-4B35-B933-671A51F93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0" name="Text Box 84">
          <a:extLst>
            <a:ext uri="{FF2B5EF4-FFF2-40B4-BE49-F238E27FC236}">
              <a16:creationId xmlns:a16="http://schemas.microsoft.com/office/drawing/2014/main" id="{5B564492-B794-4663-A58B-360AEB5563B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1" name="Text Box 85">
          <a:extLst>
            <a:ext uri="{FF2B5EF4-FFF2-40B4-BE49-F238E27FC236}">
              <a16:creationId xmlns:a16="http://schemas.microsoft.com/office/drawing/2014/main" id="{4B0412ED-BDCD-463B-A497-5696CCD2C2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2" name="Text Box 86">
          <a:extLst>
            <a:ext uri="{FF2B5EF4-FFF2-40B4-BE49-F238E27FC236}">
              <a16:creationId xmlns:a16="http://schemas.microsoft.com/office/drawing/2014/main" id="{F86B2321-A5C7-4176-A834-B23308083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3" name="Text Box 87">
          <a:extLst>
            <a:ext uri="{FF2B5EF4-FFF2-40B4-BE49-F238E27FC236}">
              <a16:creationId xmlns:a16="http://schemas.microsoft.com/office/drawing/2014/main" id="{B1DA24D5-F589-4566-8782-5D8390E8160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4" name="Text Box 88">
          <a:extLst>
            <a:ext uri="{FF2B5EF4-FFF2-40B4-BE49-F238E27FC236}">
              <a16:creationId xmlns:a16="http://schemas.microsoft.com/office/drawing/2014/main" id="{B3D86171-9E92-45E5-99CE-1443D981C4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id="{96906309-65BB-4F7D-9F64-639CBFF9483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6" name="Text Box 90">
          <a:extLst>
            <a:ext uri="{FF2B5EF4-FFF2-40B4-BE49-F238E27FC236}">
              <a16:creationId xmlns:a16="http://schemas.microsoft.com/office/drawing/2014/main" id="{697C8A44-51AE-4954-88E5-EF25ED379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7" name="Text Box 91">
          <a:extLst>
            <a:ext uri="{FF2B5EF4-FFF2-40B4-BE49-F238E27FC236}">
              <a16:creationId xmlns:a16="http://schemas.microsoft.com/office/drawing/2014/main" id="{DB4DB9DA-6B87-40C3-9A85-FA6B700079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8" name="Text Box 92">
          <a:extLst>
            <a:ext uri="{FF2B5EF4-FFF2-40B4-BE49-F238E27FC236}">
              <a16:creationId xmlns:a16="http://schemas.microsoft.com/office/drawing/2014/main" id="{66E35E3F-4C70-4331-A706-2E7BABB6353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79" name="Text Box 93">
          <a:extLst>
            <a:ext uri="{FF2B5EF4-FFF2-40B4-BE49-F238E27FC236}">
              <a16:creationId xmlns:a16="http://schemas.microsoft.com/office/drawing/2014/main" id="{715BDBEC-F040-425E-8879-14A874649FD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0" name="Text Box 94">
          <a:extLst>
            <a:ext uri="{FF2B5EF4-FFF2-40B4-BE49-F238E27FC236}">
              <a16:creationId xmlns:a16="http://schemas.microsoft.com/office/drawing/2014/main" id="{FA66AC46-09E5-4E48-8601-3F7D67C8BBD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1" name="Text Box 95">
          <a:extLst>
            <a:ext uri="{FF2B5EF4-FFF2-40B4-BE49-F238E27FC236}">
              <a16:creationId xmlns:a16="http://schemas.microsoft.com/office/drawing/2014/main" id="{03CA1943-60D5-47FA-8922-E39F02DDA68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2" name="Text Box 96">
          <a:extLst>
            <a:ext uri="{FF2B5EF4-FFF2-40B4-BE49-F238E27FC236}">
              <a16:creationId xmlns:a16="http://schemas.microsoft.com/office/drawing/2014/main" id="{06712B95-7EEE-4A55-BC31-F906BFF64C2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3" name="Text Box 97">
          <a:extLst>
            <a:ext uri="{FF2B5EF4-FFF2-40B4-BE49-F238E27FC236}">
              <a16:creationId xmlns:a16="http://schemas.microsoft.com/office/drawing/2014/main" id="{472B8FBC-5627-4897-BFEB-4676D2E1A3E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4" name="Text Box 98">
          <a:extLst>
            <a:ext uri="{FF2B5EF4-FFF2-40B4-BE49-F238E27FC236}">
              <a16:creationId xmlns:a16="http://schemas.microsoft.com/office/drawing/2014/main" id="{47A52265-895D-419F-BB54-D765CBB815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5" name="Text Box 99">
          <a:extLst>
            <a:ext uri="{FF2B5EF4-FFF2-40B4-BE49-F238E27FC236}">
              <a16:creationId xmlns:a16="http://schemas.microsoft.com/office/drawing/2014/main" id="{2765ADA9-B833-46FB-9319-845BBBDC99A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6" name="Text Box 100">
          <a:extLst>
            <a:ext uri="{FF2B5EF4-FFF2-40B4-BE49-F238E27FC236}">
              <a16:creationId xmlns:a16="http://schemas.microsoft.com/office/drawing/2014/main" id="{CAF99893-435E-48AE-BCA4-5B366F7D595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7" name="Text Box 101">
          <a:extLst>
            <a:ext uri="{FF2B5EF4-FFF2-40B4-BE49-F238E27FC236}">
              <a16:creationId xmlns:a16="http://schemas.microsoft.com/office/drawing/2014/main" id="{859157F2-C1EC-40A8-8885-ABFBDBDAFB7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8" name="Text Box 102">
          <a:extLst>
            <a:ext uri="{FF2B5EF4-FFF2-40B4-BE49-F238E27FC236}">
              <a16:creationId xmlns:a16="http://schemas.microsoft.com/office/drawing/2014/main" id="{7A1B3F60-A501-4737-9E7A-20E2B5C021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89" name="Text Box 103">
          <a:extLst>
            <a:ext uri="{FF2B5EF4-FFF2-40B4-BE49-F238E27FC236}">
              <a16:creationId xmlns:a16="http://schemas.microsoft.com/office/drawing/2014/main" id="{4D0AF2B4-41B4-4EA1-BE23-8A426C9AA9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0" name="Text Box 104">
          <a:extLst>
            <a:ext uri="{FF2B5EF4-FFF2-40B4-BE49-F238E27FC236}">
              <a16:creationId xmlns:a16="http://schemas.microsoft.com/office/drawing/2014/main" id="{BE5EA970-28D0-493F-B631-931E21573CF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1" name="Text Box 105">
          <a:extLst>
            <a:ext uri="{FF2B5EF4-FFF2-40B4-BE49-F238E27FC236}">
              <a16:creationId xmlns:a16="http://schemas.microsoft.com/office/drawing/2014/main" id="{2C60954C-15E3-4734-9ADA-52068EDF161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2" name="Text Box 106">
          <a:extLst>
            <a:ext uri="{FF2B5EF4-FFF2-40B4-BE49-F238E27FC236}">
              <a16:creationId xmlns:a16="http://schemas.microsoft.com/office/drawing/2014/main" id="{23309A7B-CCB7-40C2-8519-FD77FFAB1E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779707B0-5B57-4AA0-B5E6-34F95872A3C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8D858908-7BA3-4B78-B6A9-F2B46AB2790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276E567D-BDB6-4AB2-96BF-021E0CBB9D2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C0492FA9-B382-45FC-8A6C-EB1FFC0014A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7" name="Text Box 111">
          <a:extLst>
            <a:ext uri="{FF2B5EF4-FFF2-40B4-BE49-F238E27FC236}">
              <a16:creationId xmlns:a16="http://schemas.microsoft.com/office/drawing/2014/main" id="{9ABE8AAA-A333-4802-9C8C-04F7CA126B2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8" name="Text Box 112">
          <a:extLst>
            <a:ext uri="{FF2B5EF4-FFF2-40B4-BE49-F238E27FC236}">
              <a16:creationId xmlns:a16="http://schemas.microsoft.com/office/drawing/2014/main" id="{95512654-7AFC-4324-B648-BDA081165BF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99" name="Text Box 113">
          <a:extLst>
            <a:ext uri="{FF2B5EF4-FFF2-40B4-BE49-F238E27FC236}">
              <a16:creationId xmlns:a16="http://schemas.microsoft.com/office/drawing/2014/main" id="{747DF02A-9D40-4BEA-9DD7-CC97168AF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0" name="Text Box 114">
          <a:extLst>
            <a:ext uri="{FF2B5EF4-FFF2-40B4-BE49-F238E27FC236}">
              <a16:creationId xmlns:a16="http://schemas.microsoft.com/office/drawing/2014/main" id="{99FEF76B-8A14-4445-BB59-1A77CC5038C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1" name="Text Box 115">
          <a:extLst>
            <a:ext uri="{FF2B5EF4-FFF2-40B4-BE49-F238E27FC236}">
              <a16:creationId xmlns:a16="http://schemas.microsoft.com/office/drawing/2014/main" id="{361B4331-6AFC-4792-8E35-9D6B95027E6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2" name="Text Box 116">
          <a:extLst>
            <a:ext uri="{FF2B5EF4-FFF2-40B4-BE49-F238E27FC236}">
              <a16:creationId xmlns:a16="http://schemas.microsoft.com/office/drawing/2014/main" id="{DC8F293D-AD6D-4DAA-BE47-B03DDCB60D5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3" name="Text Box 117">
          <a:extLst>
            <a:ext uri="{FF2B5EF4-FFF2-40B4-BE49-F238E27FC236}">
              <a16:creationId xmlns:a16="http://schemas.microsoft.com/office/drawing/2014/main" id="{B78D5448-4715-4C29-A9B7-D488E5ED19A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4" name="Text Box 118">
          <a:extLst>
            <a:ext uri="{FF2B5EF4-FFF2-40B4-BE49-F238E27FC236}">
              <a16:creationId xmlns:a16="http://schemas.microsoft.com/office/drawing/2014/main" id="{A2D9CE22-467C-4A9B-8A34-02B249E9EE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F0147713-FB4C-4EB3-B5B1-C1D4A7FC531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6" name="Text Box 120">
          <a:extLst>
            <a:ext uri="{FF2B5EF4-FFF2-40B4-BE49-F238E27FC236}">
              <a16:creationId xmlns:a16="http://schemas.microsoft.com/office/drawing/2014/main" id="{5D11F1D1-754E-4238-A3EC-A61D7235D21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7" name="Text Box 121">
          <a:extLst>
            <a:ext uri="{FF2B5EF4-FFF2-40B4-BE49-F238E27FC236}">
              <a16:creationId xmlns:a16="http://schemas.microsoft.com/office/drawing/2014/main" id="{06830983-5194-4675-8BDA-05984E1CBB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8" name="Text Box 122">
          <a:extLst>
            <a:ext uri="{FF2B5EF4-FFF2-40B4-BE49-F238E27FC236}">
              <a16:creationId xmlns:a16="http://schemas.microsoft.com/office/drawing/2014/main" id="{8361D4F0-C15E-40B0-8C5C-2029D88DE69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09" name="Text Box 123">
          <a:extLst>
            <a:ext uri="{FF2B5EF4-FFF2-40B4-BE49-F238E27FC236}">
              <a16:creationId xmlns:a16="http://schemas.microsoft.com/office/drawing/2014/main" id="{A1F0C64D-DB5F-4C40-928F-DE61B7107D6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0" name="Text Box 124">
          <a:extLst>
            <a:ext uri="{FF2B5EF4-FFF2-40B4-BE49-F238E27FC236}">
              <a16:creationId xmlns:a16="http://schemas.microsoft.com/office/drawing/2014/main" id="{D7A8DF50-D52A-4F24-BCAC-49A61BE7F6C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1" name="Text Box 125">
          <a:extLst>
            <a:ext uri="{FF2B5EF4-FFF2-40B4-BE49-F238E27FC236}">
              <a16:creationId xmlns:a16="http://schemas.microsoft.com/office/drawing/2014/main" id="{0B65B64A-FC26-42CA-837A-38F776B2C6E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2" name="Text Box 126">
          <a:extLst>
            <a:ext uri="{FF2B5EF4-FFF2-40B4-BE49-F238E27FC236}">
              <a16:creationId xmlns:a16="http://schemas.microsoft.com/office/drawing/2014/main" id="{25AACE5E-6D41-4100-BB07-DC23BFBB52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3" name="Text Box 127">
          <a:extLst>
            <a:ext uri="{FF2B5EF4-FFF2-40B4-BE49-F238E27FC236}">
              <a16:creationId xmlns:a16="http://schemas.microsoft.com/office/drawing/2014/main" id="{EA433AA9-6585-40C9-8982-3D61CE795E2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sp macro="" textlink="">
      <xdr:nvSpPr>
        <xdr:cNvPr id="114" name="Text Box 128">
          <a:extLst>
            <a:ext uri="{FF2B5EF4-FFF2-40B4-BE49-F238E27FC236}">
              <a16:creationId xmlns:a16="http://schemas.microsoft.com/office/drawing/2014/main" id="{47135661-9E11-4B15-83CD-41DC46474D5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166688</xdr:colOff>
      <xdr:row>10</xdr:row>
      <xdr:rowOff>74127</xdr:rowOff>
    </xdr:from>
    <xdr:to>
      <xdr:col>9</xdr:col>
      <xdr:colOff>678657</xdr:colOff>
      <xdr:row>26</xdr:row>
      <xdr:rowOff>90354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E89DED4-01C7-486F-B1C9-D446C0FA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8" y="4789002"/>
          <a:ext cx="10906125" cy="3064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75</xdr:row>
      <xdr:rowOff>0</xdr:rowOff>
    </xdr:from>
    <xdr:to>
      <xdr:col>1</xdr:col>
      <xdr:colOff>161925</xdr:colOff>
      <xdr:row>75</xdr:row>
      <xdr:rowOff>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572AA-5874-45E2-930E-835D802FBD29}"/>
            </a:ext>
          </a:extLst>
        </xdr:cNvPr>
        <xdr:cNvSpPr>
          <a:spLocks noChangeArrowheads="1"/>
        </xdr:cNvSpPr>
      </xdr:nvSpPr>
      <xdr:spPr bwMode="auto">
        <a:xfrm>
          <a:off x="76200" y="10687050"/>
          <a:ext cx="628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3366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" name="Text Box 1800">
          <a:extLst>
            <a:ext uri="{FF2B5EF4-FFF2-40B4-BE49-F238E27FC236}">
              <a16:creationId xmlns:a16="http://schemas.microsoft.com/office/drawing/2014/main" id="{3570C52C-AC4B-4439-831B-9EF2C63B60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" name="Text Box 1801">
          <a:extLst>
            <a:ext uri="{FF2B5EF4-FFF2-40B4-BE49-F238E27FC236}">
              <a16:creationId xmlns:a16="http://schemas.microsoft.com/office/drawing/2014/main" id="{F19BED8E-590E-4E01-8368-3DAD91EEBF5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" name="Text Box 1802">
          <a:extLst>
            <a:ext uri="{FF2B5EF4-FFF2-40B4-BE49-F238E27FC236}">
              <a16:creationId xmlns:a16="http://schemas.microsoft.com/office/drawing/2014/main" id="{050748CE-0D16-467A-B0A3-B87C43A9037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0" name="Text Box 1803">
          <a:extLst>
            <a:ext uri="{FF2B5EF4-FFF2-40B4-BE49-F238E27FC236}">
              <a16:creationId xmlns:a16="http://schemas.microsoft.com/office/drawing/2014/main" id="{3E8497B9-7A37-4576-92BD-0936CED75D1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" name="Text Box 1804">
          <a:extLst>
            <a:ext uri="{FF2B5EF4-FFF2-40B4-BE49-F238E27FC236}">
              <a16:creationId xmlns:a16="http://schemas.microsoft.com/office/drawing/2014/main" id="{64757613-A0DA-4CA7-B646-661D7AB4A8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2" name="Text Box 1805">
          <a:extLst>
            <a:ext uri="{FF2B5EF4-FFF2-40B4-BE49-F238E27FC236}">
              <a16:creationId xmlns:a16="http://schemas.microsoft.com/office/drawing/2014/main" id="{7E22F5B8-ED00-41A2-B8C8-3D6FB7D0816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3" name="Text Box 1806">
          <a:extLst>
            <a:ext uri="{FF2B5EF4-FFF2-40B4-BE49-F238E27FC236}">
              <a16:creationId xmlns:a16="http://schemas.microsoft.com/office/drawing/2014/main" id="{02B92275-F17F-47F3-A93C-72714C95EFE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4" name="Text Box 1807">
          <a:extLst>
            <a:ext uri="{FF2B5EF4-FFF2-40B4-BE49-F238E27FC236}">
              <a16:creationId xmlns:a16="http://schemas.microsoft.com/office/drawing/2014/main" id="{3C0A5F15-B631-415B-9698-42EED573F63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5" name="Text Box 1808">
          <a:extLst>
            <a:ext uri="{FF2B5EF4-FFF2-40B4-BE49-F238E27FC236}">
              <a16:creationId xmlns:a16="http://schemas.microsoft.com/office/drawing/2014/main" id="{7C744743-1DB1-4006-B1E4-FBF67B5F0E0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6" name="Text Box 1809">
          <a:extLst>
            <a:ext uri="{FF2B5EF4-FFF2-40B4-BE49-F238E27FC236}">
              <a16:creationId xmlns:a16="http://schemas.microsoft.com/office/drawing/2014/main" id="{310AF631-7273-4BC4-A687-DA76FAC998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7" name="Text Box 1810">
          <a:extLst>
            <a:ext uri="{FF2B5EF4-FFF2-40B4-BE49-F238E27FC236}">
              <a16:creationId xmlns:a16="http://schemas.microsoft.com/office/drawing/2014/main" id="{C546B9F7-29E0-4426-80D3-8F62C335683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8" name="Text Box 1811">
          <a:extLst>
            <a:ext uri="{FF2B5EF4-FFF2-40B4-BE49-F238E27FC236}">
              <a16:creationId xmlns:a16="http://schemas.microsoft.com/office/drawing/2014/main" id="{CAC8108C-8B26-4B3F-9989-22C365384C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9" name="Text Box 1812">
          <a:extLst>
            <a:ext uri="{FF2B5EF4-FFF2-40B4-BE49-F238E27FC236}">
              <a16:creationId xmlns:a16="http://schemas.microsoft.com/office/drawing/2014/main" id="{E269AD3D-5CCF-4C79-A5A8-0AABE9584BC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0" name="Text Box 1813">
          <a:extLst>
            <a:ext uri="{FF2B5EF4-FFF2-40B4-BE49-F238E27FC236}">
              <a16:creationId xmlns:a16="http://schemas.microsoft.com/office/drawing/2014/main" id="{F5B82378-9EB0-4CE8-9CC1-3CFC4BE45FA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1" name="Text Box 1814">
          <a:extLst>
            <a:ext uri="{FF2B5EF4-FFF2-40B4-BE49-F238E27FC236}">
              <a16:creationId xmlns:a16="http://schemas.microsoft.com/office/drawing/2014/main" id="{67BF6361-FDA3-4608-A8A6-A9E952FBA8D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2" name="Text Box 1815">
          <a:extLst>
            <a:ext uri="{FF2B5EF4-FFF2-40B4-BE49-F238E27FC236}">
              <a16:creationId xmlns:a16="http://schemas.microsoft.com/office/drawing/2014/main" id="{4DB05F31-F0D5-4E39-9F9E-C2AED196ED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3" name="Text Box 1816">
          <a:extLst>
            <a:ext uri="{FF2B5EF4-FFF2-40B4-BE49-F238E27FC236}">
              <a16:creationId xmlns:a16="http://schemas.microsoft.com/office/drawing/2014/main" id="{2DAF01C0-A047-4592-A8B0-A5227BA553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4" name="Text Box 1817">
          <a:extLst>
            <a:ext uri="{FF2B5EF4-FFF2-40B4-BE49-F238E27FC236}">
              <a16:creationId xmlns:a16="http://schemas.microsoft.com/office/drawing/2014/main" id="{68E7A5D7-25E9-4C23-B8E2-0B953A2BA0C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5" name="Text Box 1818">
          <a:extLst>
            <a:ext uri="{FF2B5EF4-FFF2-40B4-BE49-F238E27FC236}">
              <a16:creationId xmlns:a16="http://schemas.microsoft.com/office/drawing/2014/main" id="{E50DFA2E-13D3-4BAE-ADF8-6EBE3288B2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6" name="Text Box 1819">
          <a:extLst>
            <a:ext uri="{FF2B5EF4-FFF2-40B4-BE49-F238E27FC236}">
              <a16:creationId xmlns:a16="http://schemas.microsoft.com/office/drawing/2014/main" id="{91764A69-6BEB-4FEF-8ED2-24A98A92AA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7" name="Text Box 1820">
          <a:extLst>
            <a:ext uri="{FF2B5EF4-FFF2-40B4-BE49-F238E27FC236}">
              <a16:creationId xmlns:a16="http://schemas.microsoft.com/office/drawing/2014/main" id="{99487638-B2DC-4DBB-92ED-04E8D7EFD6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8" name="Text Box 1821">
          <a:extLst>
            <a:ext uri="{FF2B5EF4-FFF2-40B4-BE49-F238E27FC236}">
              <a16:creationId xmlns:a16="http://schemas.microsoft.com/office/drawing/2014/main" id="{45FD5AEA-0CCE-4136-A45A-EC63AFB38D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9" name="Text Box 1822">
          <a:extLst>
            <a:ext uri="{FF2B5EF4-FFF2-40B4-BE49-F238E27FC236}">
              <a16:creationId xmlns:a16="http://schemas.microsoft.com/office/drawing/2014/main" id="{130F9395-048C-4333-B8F0-B449B68CB85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0" name="Text Box 1823">
          <a:extLst>
            <a:ext uri="{FF2B5EF4-FFF2-40B4-BE49-F238E27FC236}">
              <a16:creationId xmlns:a16="http://schemas.microsoft.com/office/drawing/2014/main" id="{9D7FCE69-BF8C-4C0B-BB43-AEBE0D4D77C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1" name="Text Box 1824">
          <a:extLst>
            <a:ext uri="{FF2B5EF4-FFF2-40B4-BE49-F238E27FC236}">
              <a16:creationId xmlns:a16="http://schemas.microsoft.com/office/drawing/2014/main" id="{90875EF1-DBED-4137-B1ED-6719757CCD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2" name="Text Box 1825">
          <a:extLst>
            <a:ext uri="{FF2B5EF4-FFF2-40B4-BE49-F238E27FC236}">
              <a16:creationId xmlns:a16="http://schemas.microsoft.com/office/drawing/2014/main" id="{EA8FDF60-CE3E-43AA-931E-B6F67D8E59B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3" name="Text Box 1826">
          <a:extLst>
            <a:ext uri="{FF2B5EF4-FFF2-40B4-BE49-F238E27FC236}">
              <a16:creationId xmlns:a16="http://schemas.microsoft.com/office/drawing/2014/main" id="{75FBAA90-3B36-45AA-B882-27FF3D242C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4" name="Text Box 1827">
          <a:extLst>
            <a:ext uri="{FF2B5EF4-FFF2-40B4-BE49-F238E27FC236}">
              <a16:creationId xmlns:a16="http://schemas.microsoft.com/office/drawing/2014/main" id="{3267B8F3-F8D9-47CC-9BA6-E357180DCD5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5" name="Text Box 1828">
          <a:extLst>
            <a:ext uri="{FF2B5EF4-FFF2-40B4-BE49-F238E27FC236}">
              <a16:creationId xmlns:a16="http://schemas.microsoft.com/office/drawing/2014/main" id="{C0CF0FAC-1E15-4EC5-8EE5-3637B0CCE40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6" name="Text Box 1829">
          <a:extLst>
            <a:ext uri="{FF2B5EF4-FFF2-40B4-BE49-F238E27FC236}">
              <a16:creationId xmlns:a16="http://schemas.microsoft.com/office/drawing/2014/main" id="{5143395B-84A7-4D0A-8A58-785BB6F1E10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7" name="Text Box 1830">
          <a:extLst>
            <a:ext uri="{FF2B5EF4-FFF2-40B4-BE49-F238E27FC236}">
              <a16:creationId xmlns:a16="http://schemas.microsoft.com/office/drawing/2014/main" id="{A83B76B8-D394-420A-85BF-3FBD647F55C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8" name="Text Box 1831">
          <a:extLst>
            <a:ext uri="{FF2B5EF4-FFF2-40B4-BE49-F238E27FC236}">
              <a16:creationId xmlns:a16="http://schemas.microsoft.com/office/drawing/2014/main" id="{D275A6F8-4A62-4D56-970C-4FB038DE798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9" name="Text Box 1832">
          <a:extLst>
            <a:ext uri="{FF2B5EF4-FFF2-40B4-BE49-F238E27FC236}">
              <a16:creationId xmlns:a16="http://schemas.microsoft.com/office/drawing/2014/main" id="{986FE612-7EAD-4AB2-A3CA-3A4C44197F7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0" name="Text Box 1833">
          <a:extLst>
            <a:ext uri="{FF2B5EF4-FFF2-40B4-BE49-F238E27FC236}">
              <a16:creationId xmlns:a16="http://schemas.microsoft.com/office/drawing/2014/main" id="{D8CB4954-8A52-4409-B3AC-E0CD72FB286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1" name="Text Box 1834">
          <a:extLst>
            <a:ext uri="{FF2B5EF4-FFF2-40B4-BE49-F238E27FC236}">
              <a16:creationId xmlns:a16="http://schemas.microsoft.com/office/drawing/2014/main" id="{CB97255C-C30F-482E-B10D-249ECB66A0B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2" name="Text Box 1835">
          <a:extLst>
            <a:ext uri="{FF2B5EF4-FFF2-40B4-BE49-F238E27FC236}">
              <a16:creationId xmlns:a16="http://schemas.microsoft.com/office/drawing/2014/main" id="{A6BCE0A6-D73C-43C5-8720-2094599BA98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3" name="Text Box 1836">
          <a:extLst>
            <a:ext uri="{FF2B5EF4-FFF2-40B4-BE49-F238E27FC236}">
              <a16:creationId xmlns:a16="http://schemas.microsoft.com/office/drawing/2014/main" id="{E31FC51C-05EB-436A-B37B-DD212EFB73C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4" name="Text Box 1837">
          <a:extLst>
            <a:ext uri="{FF2B5EF4-FFF2-40B4-BE49-F238E27FC236}">
              <a16:creationId xmlns:a16="http://schemas.microsoft.com/office/drawing/2014/main" id="{E31AD546-17F3-4E23-B1C1-030AAA215B3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5" name="Text Box 1838">
          <a:extLst>
            <a:ext uri="{FF2B5EF4-FFF2-40B4-BE49-F238E27FC236}">
              <a16:creationId xmlns:a16="http://schemas.microsoft.com/office/drawing/2014/main" id="{D6E48C5E-3673-4AC8-8B98-0734013ED8C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6" name="Text Box 1839">
          <a:extLst>
            <a:ext uri="{FF2B5EF4-FFF2-40B4-BE49-F238E27FC236}">
              <a16:creationId xmlns:a16="http://schemas.microsoft.com/office/drawing/2014/main" id="{268C1131-F226-408A-BAAB-79B6B4B9E0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7" name="Text Box 1840">
          <a:extLst>
            <a:ext uri="{FF2B5EF4-FFF2-40B4-BE49-F238E27FC236}">
              <a16:creationId xmlns:a16="http://schemas.microsoft.com/office/drawing/2014/main" id="{9FBB8A9C-CF4E-468F-B34D-AA2510CF35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8" name="Text Box 1841">
          <a:extLst>
            <a:ext uri="{FF2B5EF4-FFF2-40B4-BE49-F238E27FC236}">
              <a16:creationId xmlns:a16="http://schemas.microsoft.com/office/drawing/2014/main" id="{45FD5EF5-E29D-47DC-A26D-4D246349401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9" name="Text Box 1842">
          <a:extLst>
            <a:ext uri="{FF2B5EF4-FFF2-40B4-BE49-F238E27FC236}">
              <a16:creationId xmlns:a16="http://schemas.microsoft.com/office/drawing/2014/main" id="{0D444024-1C5D-4CB6-ABFD-B636C0706A1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0" name="Text Box 1843">
          <a:extLst>
            <a:ext uri="{FF2B5EF4-FFF2-40B4-BE49-F238E27FC236}">
              <a16:creationId xmlns:a16="http://schemas.microsoft.com/office/drawing/2014/main" id="{58C1BC99-4D76-446C-A0FC-FA6CC3CE00E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1" name="Text Box 1844">
          <a:extLst>
            <a:ext uri="{FF2B5EF4-FFF2-40B4-BE49-F238E27FC236}">
              <a16:creationId xmlns:a16="http://schemas.microsoft.com/office/drawing/2014/main" id="{4327186B-CFE6-4C3B-A5B6-F3EB093D36A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2" name="Text Box 1845">
          <a:extLst>
            <a:ext uri="{FF2B5EF4-FFF2-40B4-BE49-F238E27FC236}">
              <a16:creationId xmlns:a16="http://schemas.microsoft.com/office/drawing/2014/main" id="{EF271277-6BBC-4377-BF13-A1FAA4679D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3" name="Text Box 1846">
          <a:extLst>
            <a:ext uri="{FF2B5EF4-FFF2-40B4-BE49-F238E27FC236}">
              <a16:creationId xmlns:a16="http://schemas.microsoft.com/office/drawing/2014/main" id="{DF16826A-904C-4682-AF9A-9426AE572C5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4" name="Text Box 1847">
          <a:extLst>
            <a:ext uri="{FF2B5EF4-FFF2-40B4-BE49-F238E27FC236}">
              <a16:creationId xmlns:a16="http://schemas.microsoft.com/office/drawing/2014/main" id="{49634CAF-82E9-4331-8DDA-0CC125B6A90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5" name="Text Box 1848">
          <a:extLst>
            <a:ext uri="{FF2B5EF4-FFF2-40B4-BE49-F238E27FC236}">
              <a16:creationId xmlns:a16="http://schemas.microsoft.com/office/drawing/2014/main" id="{F9870801-0501-4AB0-890A-290CEE4716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6" name="Text Box 1849">
          <a:extLst>
            <a:ext uri="{FF2B5EF4-FFF2-40B4-BE49-F238E27FC236}">
              <a16:creationId xmlns:a16="http://schemas.microsoft.com/office/drawing/2014/main" id="{1C94869C-6CEB-4F6F-B49A-F5759E2954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7" name="Text Box 1850">
          <a:extLst>
            <a:ext uri="{FF2B5EF4-FFF2-40B4-BE49-F238E27FC236}">
              <a16:creationId xmlns:a16="http://schemas.microsoft.com/office/drawing/2014/main" id="{E1A66BEC-ADAB-4750-A08E-FEFB066836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8" name="Text Box 1851">
          <a:extLst>
            <a:ext uri="{FF2B5EF4-FFF2-40B4-BE49-F238E27FC236}">
              <a16:creationId xmlns:a16="http://schemas.microsoft.com/office/drawing/2014/main" id="{A079C2BD-DEEA-434C-8A19-09C9E62A04F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9" name="Text Box 1852">
          <a:extLst>
            <a:ext uri="{FF2B5EF4-FFF2-40B4-BE49-F238E27FC236}">
              <a16:creationId xmlns:a16="http://schemas.microsoft.com/office/drawing/2014/main" id="{4F3F9897-1181-4AF0-9C9C-C2A767E56ED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0" name="Text Box 1853">
          <a:extLst>
            <a:ext uri="{FF2B5EF4-FFF2-40B4-BE49-F238E27FC236}">
              <a16:creationId xmlns:a16="http://schemas.microsoft.com/office/drawing/2014/main" id="{037161D3-0AE9-49EB-8F2D-890A550A34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1" name="Text Box 1854">
          <a:extLst>
            <a:ext uri="{FF2B5EF4-FFF2-40B4-BE49-F238E27FC236}">
              <a16:creationId xmlns:a16="http://schemas.microsoft.com/office/drawing/2014/main" id="{897E411D-AA2B-43BD-8FDC-C76944C0FE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2" name="Text Box 1855">
          <a:extLst>
            <a:ext uri="{FF2B5EF4-FFF2-40B4-BE49-F238E27FC236}">
              <a16:creationId xmlns:a16="http://schemas.microsoft.com/office/drawing/2014/main" id="{17DE16B0-A242-4252-9994-D478D6EE52F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3" name="Text Box 1856">
          <a:extLst>
            <a:ext uri="{FF2B5EF4-FFF2-40B4-BE49-F238E27FC236}">
              <a16:creationId xmlns:a16="http://schemas.microsoft.com/office/drawing/2014/main" id="{838F780E-F40E-4DE1-9DD8-2D43901F8B7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4" name="Text Box 1857">
          <a:extLst>
            <a:ext uri="{FF2B5EF4-FFF2-40B4-BE49-F238E27FC236}">
              <a16:creationId xmlns:a16="http://schemas.microsoft.com/office/drawing/2014/main" id="{C55EADDD-B3D4-4544-87A1-C9879228DE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5" name="Text Box 1858">
          <a:extLst>
            <a:ext uri="{FF2B5EF4-FFF2-40B4-BE49-F238E27FC236}">
              <a16:creationId xmlns:a16="http://schemas.microsoft.com/office/drawing/2014/main" id="{6C1F02E4-4470-4545-AF27-C3769D6A7B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6" name="Text Box 1859">
          <a:extLst>
            <a:ext uri="{FF2B5EF4-FFF2-40B4-BE49-F238E27FC236}">
              <a16:creationId xmlns:a16="http://schemas.microsoft.com/office/drawing/2014/main" id="{78757913-38CC-4040-AAA3-B7CB883A7EC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7" name="Text Box 1860">
          <a:extLst>
            <a:ext uri="{FF2B5EF4-FFF2-40B4-BE49-F238E27FC236}">
              <a16:creationId xmlns:a16="http://schemas.microsoft.com/office/drawing/2014/main" id="{3F1B304B-BA70-4D76-B51F-CE490AB61B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8" name="Text Box 1861">
          <a:extLst>
            <a:ext uri="{FF2B5EF4-FFF2-40B4-BE49-F238E27FC236}">
              <a16:creationId xmlns:a16="http://schemas.microsoft.com/office/drawing/2014/main" id="{21646197-7E65-469A-A9C8-D819BEAB11B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9" name="Text Box 1862">
          <a:extLst>
            <a:ext uri="{FF2B5EF4-FFF2-40B4-BE49-F238E27FC236}">
              <a16:creationId xmlns:a16="http://schemas.microsoft.com/office/drawing/2014/main" id="{93D15908-5346-448F-AC5C-D855175352B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0" name="Text Box 1863">
          <a:extLst>
            <a:ext uri="{FF2B5EF4-FFF2-40B4-BE49-F238E27FC236}">
              <a16:creationId xmlns:a16="http://schemas.microsoft.com/office/drawing/2014/main" id="{713F1CA2-7C19-4B6A-BDE8-425ABD543F7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1" name="Text Box 1864">
          <a:extLst>
            <a:ext uri="{FF2B5EF4-FFF2-40B4-BE49-F238E27FC236}">
              <a16:creationId xmlns:a16="http://schemas.microsoft.com/office/drawing/2014/main" id="{0AB1DDF6-8EEA-4C3D-B357-898F1204CCB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2" name="Text Box 1865">
          <a:extLst>
            <a:ext uri="{FF2B5EF4-FFF2-40B4-BE49-F238E27FC236}">
              <a16:creationId xmlns:a16="http://schemas.microsoft.com/office/drawing/2014/main" id="{208C7ACB-7211-44F9-A85B-99E5BB4E357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3" name="Text Box 1866">
          <a:extLst>
            <a:ext uri="{FF2B5EF4-FFF2-40B4-BE49-F238E27FC236}">
              <a16:creationId xmlns:a16="http://schemas.microsoft.com/office/drawing/2014/main" id="{E8D22138-D594-4A7A-A650-E87BB471D75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4" name="Text Box 1867">
          <a:extLst>
            <a:ext uri="{FF2B5EF4-FFF2-40B4-BE49-F238E27FC236}">
              <a16:creationId xmlns:a16="http://schemas.microsoft.com/office/drawing/2014/main" id="{2805778D-2222-4098-9552-E6BCECA4B8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5" name="Text Box 1868">
          <a:extLst>
            <a:ext uri="{FF2B5EF4-FFF2-40B4-BE49-F238E27FC236}">
              <a16:creationId xmlns:a16="http://schemas.microsoft.com/office/drawing/2014/main" id="{DC957619-A3EB-4339-B471-A49015E21A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6" name="Text Box 1869">
          <a:extLst>
            <a:ext uri="{FF2B5EF4-FFF2-40B4-BE49-F238E27FC236}">
              <a16:creationId xmlns:a16="http://schemas.microsoft.com/office/drawing/2014/main" id="{BEACCF17-F6DB-4A7E-ABCC-619C7A7C34F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7" name="Text Box 1870">
          <a:extLst>
            <a:ext uri="{FF2B5EF4-FFF2-40B4-BE49-F238E27FC236}">
              <a16:creationId xmlns:a16="http://schemas.microsoft.com/office/drawing/2014/main" id="{9CD4C431-4901-463F-8487-1DB3615386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8" name="Text Box 1871">
          <a:extLst>
            <a:ext uri="{FF2B5EF4-FFF2-40B4-BE49-F238E27FC236}">
              <a16:creationId xmlns:a16="http://schemas.microsoft.com/office/drawing/2014/main" id="{85F8D9BD-DEE5-4D05-A317-57C3381E647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9" name="Text Box 1872">
          <a:extLst>
            <a:ext uri="{FF2B5EF4-FFF2-40B4-BE49-F238E27FC236}">
              <a16:creationId xmlns:a16="http://schemas.microsoft.com/office/drawing/2014/main" id="{1296E5F7-771D-49C6-85BC-BE684503CD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0" name="Text Box 1873">
          <a:extLst>
            <a:ext uri="{FF2B5EF4-FFF2-40B4-BE49-F238E27FC236}">
              <a16:creationId xmlns:a16="http://schemas.microsoft.com/office/drawing/2014/main" id="{0AEAE7F9-BF01-470A-AA83-D81340EE8F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1" name="Text Box 1874">
          <a:extLst>
            <a:ext uri="{FF2B5EF4-FFF2-40B4-BE49-F238E27FC236}">
              <a16:creationId xmlns:a16="http://schemas.microsoft.com/office/drawing/2014/main" id="{ABF9356B-BF1A-4A07-9636-04B51174C9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2" name="Text Box 1875">
          <a:extLst>
            <a:ext uri="{FF2B5EF4-FFF2-40B4-BE49-F238E27FC236}">
              <a16:creationId xmlns:a16="http://schemas.microsoft.com/office/drawing/2014/main" id="{967DA5B4-DC31-4D31-B27B-E8F84C3C045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3" name="Text Box 1876">
          <a:extLst>
            <a:ext uri="{FF2B5EF4-FFF2-40B4-BE49-F238E27FC236}">
              <a16:creationId xmlns:a16="http://schemas.microsoft.com/office/drawing/2014/main" id="{63C83855-C6A2-46D4-B6D6-8452F49899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4" name="Text Box 1877">
          <a:extLst>
            <a:ext uri="{FF2B5EF4-FFF2-40B4-BE49-F238E27FC236}">
              <a16:creationId xmlns:a16="http://schemas.microsoft.com/office/drawing/2014/main" id="{4C2F3BC9-8C20-4BCF-BA4D-C7DB7CA0196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5" name="Text Box 1878">
          <a:extLst>
            <a:ext uri="{FF2B5EF4-FFF2-40B4-BE49-F238E27FC236}">
              <a16:creationId xmlns:a16="http://schemas.microsoft.com/office/drawing/2014/main" id="{86CD823F-64DC-4915-8034-EDBAFDFA008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6" name="Text Box 1879">
          <a:extLst>
            <a:ext uri="{FF2B5EF4-FFF2-40B4-BE49-F238E27FC236}">
              <a16:creationId xmlns:a16="http://schemas.microsoft.com/office/drawing/2014/main" id="{2B53AF0C-6DC9-4B84-887A-2A6A5E28F3F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7" name="Text Box 1880">
          <a:extLst>
            <a:ext uri="{FF2B5EF4-FFF2-40B4-BE49-F238E27FC236}">
              <a16:creationId xmlns:a16="http://schemas.microsoft.com/office/drawing/2014/main" id="{A9513981-C2A3-4ED1-B84E-574D314D2C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8" name="Text Box 1881">
          <a:extLst>
            <a:ext uri="{FF2B5EF4-FFF2-40B4-BE49-F238E27FC236}">
              <a16:creationId xmlns:a16="http://schemas.microsoft.com/office/drawing/2014/main" id="{3E6ACC34-F95F-4F5C-B9E6-0B612503D23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9" name="Text Box 1882">
          <a:extLst>
            <a:ext uri="{FF2B5EF4-FFF2-40B4-BE49-F238E27FC236}">
              <a16:creationId xmlns:a16="http://schemas.microsoft.com/office/drawing/2014/main" id="{952EDEBD-62DC-44B9-A35E-6DF21DF896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0" name="Text Box 1883">
          <a:extLst>
            <a:ext uri="{FF2B5EF4-FFF2-40B4-BE49-F238E27FC236}">
              <a16:creationId xmlns:a16="http://schemas.microsoft.com/office/drawing/2014/main" id="{EC09E87C-7E86-493B-B805-5911DCEBE14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1" name="Text Box 1884">
          <a:extLst>
            <a:ext uri="{FF2B5EF4-FFF2-40B4-BE49-F238E27FC236}">
              <a16:creationId xmlns:a16="http://schemas.microsoft.com/office/drawing/2014/main" id="{E5DD8D39-9D44-44CE-83D4-2110CD5D0F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2" name="Text Box 1885">
          <a:extLst>
            <a:ext uri="{FF2B5EF4-FFF2-40B4-BE49-F238E27FC236}">
              <a16:creationId xmlns:a16="http://schemas.microsoft.com/office/drawing/2014/main" id="{D06A9A03-E67E-43C3-8E8A-B8FD11B2CC2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3" name="Text Box 1886">
          <a:extLst>
            <a:ext uri="{FF2B5EF4-FFF2-40B4-BE49-F238E27FC236}">
              <a16:creationId xmlns:a16="http://schemas.microsoft.com/office/drawing/2014/main" id="{42F72181-4DEA-44B5-9EB8-3C7B64706B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4" name="Text Box 1887">
          <a:extLst>
            <a:ext uri="{FF2B5EF4-FFF2-40B4-BE49-F238E27FC236}">
              <a16:creationId xmlns:a16="http://schemas.microsoft.com/office/drawing/2014/main" id="{E389C3BF-D2F3-4799-8C9D-D6CBFD2B8D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5" name="Text Box 1888">
          <a:extLst>
            <a:ext uri="{FF2B5EF4-FFF2-40B4-BE49-F238E27FC236}">
              <a16:creationId xmlns:a16="http://schemas.microsoft.com/office/drawing/2014/main" id="{56B8859E-4740-4583-8684-3C52F6C924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6" name="Text Box 1889">
          <a:extLst>
            <a:ext uri="{FF2B5EF4-FFF2-40B4-BE49-F238E27FC236}">
              <a16:creationId xmlns:a16="http://schemas.microsoft.com/office/drawing/2014/main" id="{3C8EBCC0-E52B-4D33-87BA-2469D000A02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7" name="Text Box 1890">
          <a:extLst>
            <a:ext uri="{FF2B5EF4-FFF2-40B4-BE49-F238E27FC236}">
              <a16:creationId xmlns:a16="http://schemas.microsoft.com/office/drawing/2014/main" id="{88A4AA28-FFF3-4C2B-A1B0-EDE8C55715E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8" name="Text Box 1891">
          <a:extLst>
            <a:ext uri="{FF2B5EF4-FFF2-40B4-BE49-F238E27FC236}">
              <a16:creationId xmlns:a16="http://schemas.microsoft.com/office/drawing/2014/main" id="{7DA2AB9D-3CDB-4831-BD9F-B053D767C0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9" name="Text Box 1892">
          <a:extLst>
            <a:ext uri="{FF2B5EF4-FFF2-40B4-BE49-F238E27FC236}">
              <a16:creationId xmlns:a16="http://schemas.microsoft.com/office/drawing/2014/main" id="{5FBAF248-5DD8-4799-A24C-339B081F296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0" name="Text Box 1893">
          <a:extLst>
            <a:ext uri="{FF2B5EF4-FFF2-40B4-BE49-F238E27FC236}">
              <a16:creationId xmlns:a16="http://schemas.microsoft.com/office/drawing/2014/main" id="{E765F879-BBE8-4534-BFF5-F1FACDAC01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1" name="Text Box 1894">
          <a:extLst>
            <a:ext uri="{FF2B5EF4-FFF2-40B4-BE49-F238E27FC236}">
              <a16:creationId xmlns:a16="http://schemas.microsoft.com/office/drawing/2014/main" id="{27374B35-776F-4880-98D6-2692EED5B4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2" name="Text Box 1895">
          <a:extLst>
            <a:ext uri="{FF2B5EF4-FFF2-40B4-BE49-F238E27FC236}">
              <a16:creationId xmlns:a16="http://schemas.microsoft.com/office/drawing/2014/main" id="{586D40A8-6711-4177-AC51-B71728E2287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3" name="Text Box 1896">
          <a:extLst>
            <a:ext uri="{FF2B5EF4-FFF2-40B4-BE49-F238E27FC236}">
              <a16:creationId xmlns:a16="http://schemas.microsoft.com/office/drawing/2014/main" id="{87283524-6BEB-41C2-8379-F1FC1D874A6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4" name="Text Box 1897">
          <a:extLst>
            <a:ext uri="{FF2B5EF4-FFF2-40B4-BE49-F238E27FC236}">
              <a16:creationId xmlns:a16="http://schemas.microsoft.com/office/drawing/2014/main" id="{7C9E0940-B54D-4CE7-9360-F439144D2F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5" name="Text Box 1898">
          <a:extLst>
            <a:ext uri="{FF2B5EF4-FFF2-40B4-BE49-F238E27FC236}">
              <a16:creationId xmlns:a16="http://schemas.microsoft.com/office/drawing/2014/main" id="{9F0B92E4-5375-415F-8035-5D5C4372A0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6" name="Text Box 1899">
          <a:extLst>
            <a:ext uri="{FF2B5EF4-FFF2-40B4-BE49-F238E27FC236}">
              <a16:creationId xmlns:a16="http://schemas.microsoft.com/office/drawing/2014/main" id="{85AE1CF8-7EB3-4B89-9EB1-0F0BDC5816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7" name="Text Box 1900">
          <a:extLst>
            <a:ext uri="{FF2B5EF4-FFF2-40B4-BE49-F238E27FC236}">
              <a16:creationId xmlns:a16="http://schemas.microsoft.com/office/drawing/2014/main" id="{1A0DC264-01E5-4666-9053-94066213354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8" name="Text Box 1901">
          <a:extLst>
            <a:ext uri="{FF2B5EF4-FFF2-40B4-BE49-F238E27FC236}">
              <a16:creationId xmlns:a16="http://schemas.microsoft.com/office/drawing/2014/main" id="{FF515626-2491-4400-AC74-401823433B6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9" name="Text Box 1902">
          <a:extLst>
            <a:ext uri="{FF2B5EF4-FFF2-40B4-BE49-F238E27FC236}">
              <a16:creationId xmlns:a16="http://schemas.microsoft.com/office/drawing/2014/main" id="{E4477ABD-7A17-47CF-AA79-98DC81D5DC4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0" name="Text Box 1903">
          <a:extLst>
            <a:ext uri="{FF2B5EF4-FFF2-40B4-BE49-F238E27FC236}">
              <a16:creationId xmlns:a16="http://schemas.microsoft.com/office/drawing/2014/main" id="{7E534E9C-73AD-4A94-B4DE-B0EBDDB5113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1" name="Text Box 1904">
          <a:extLst>
            <a:ext uri="{FF2B5EF4-FFF2-40B4-BE49-F238E27FC236}">
              <a16:creationId xmlns:a16="http://schemas.microsoft.com/office/drawing/2014/main" id="{9A959630-FA31-4C2D-B8B1-9717ACE7AD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2" name="Text Box 1905">
          <a:extLst>
            <a:ext uri="{FF2B5EF4-FFF2-40B4-BE49-F238E27FC236}">
              <a16:creationId xmlns:a16="http://schemas.microsoft.com/office/drawing/2014/main" id="{FDA015E9-DE72-4644-8B51-33840D5AE9D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3" name="Text Box 1906">
          <a:extLst>
            <a:ext uri="{FF2B5EF4-FFF2-40B4-BE49-F238E27FC236}">
              <a16:creationId xmlns:a16="http://schemas.microsoft.com/office/drawing/2014/main" id="{4380C69F-6EB5-4141-B2D5-EC9E277FA2F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4" name="Text Box 1907">
          <a:extLst>
            <a:ext uri="{FF2B5EF4-FFF2-40B4-BE49-F238E27FC236}">
              <a16:creationId xmlns:a16="http://schemas.microsoft.com/office/drawing/2014/main" id="{97C0443D-9A8B-41AF-8276-B7A11CCF083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5" name="Text Box 1908">
          <a:extLst>
            <a:ext uri="{FF2B5EF4-FFF2-40B4-BE49-F238E27FC236}">
              <a16:creationId xmlns:a16="http://schemas.microsoft.com/office/drawing/2014/main" id="{AD72B21A-7858-4035-BBED-64A689C8EC1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6" name="Text Box 1909">
          <a:extLst>
            <a:ext uri="{FF2B5EF4-FFF2-40B4-BE49-F238E27FC236}">
              <a16:creationId xmlns:a16="http://schemas.microsoft.com/office/drawing/2014/main" id="{99E2887C-D9C7-462A-8176-509E2D2F969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7" name="Text Box 1910">
          <a:extLst>
            <a:ext uri="{FF2B5EF4-FFF2-40B4-BE49-F238E27FC236}">
              <a16:creationId xmlns:a16="http://schemas.microsoft.com/office/drawing/2014/main" id="{534A30DF-75A6-425F-AB24-635353F1633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8" name="Text Box 1911">
          <a:extLst>
            <a:ext uri="{FF2B5EF4-FFF2-40B4-BE49-F238E27FC236}">
              <a16:creationId xmlns:a16="http://schemas.microsoft.com/office/drawing/2014/main" id="{B777A11B-F897-41E5-86D5-F52D1A6E3CE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154781</xdr:colOff>
      <xdr:row>44</xdr:row>
      <xdr:rowOff>23785</xdr:rowOff>
    </xdr:from>
    <xdr:to>
      <xdr:col>5</xdr:col>
      <xdr:colOff>1964531</xdr:colOff>
      <xdr:row>64</xdr:row>
      <xdr:rowOff>75403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9940903-7A47-41FE-A2D6-AA562838C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781" y="15239973"/>
          <a:ext cx="13918406" cy="33853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8B44341\01-Matriz%20IPER%20-II-%20GEOLOG&#205;A%20-%20Perforaci&#243;n%20diamantina%20-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lobalkomatsu-my.sharepoint.com/Users/JCHAVARR&#205;A/Downloads/IPERC%20BASE_%20Trackless%20-%20ENERO%20-%20REV%204...%20(1)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lobalkomatsu-my.sharepoint.com/Users/ALEX/AppData/Local/Microsoft/Windows/INetCache/Content.Outlook/4ENPEU8W/IPERC%20LB%20-%20Trackles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lobalkomatsu-my.sharepoint.com/Users/PC/OneDrive/Escritorio/Iperc/IPERC%20LB_Trackless%20(1)%20%20-%20present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 IPER GEO"/>
      <sheetName val="AYUDA"/>
      <sheetName val="CONTROLES"/>
      <sheetName val="Lista de Ftes riesgo"/>
      <sheetName val="PR SE"/>
      <sheetName val="PR SA"/>
      <sheetName val="PR MA"/>
      <sheetName val="Hoja1"/>
      <sheetName val="Iperc Base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REVISION 23-11"/>
      <sheetName val="DIAGRAMA DE PROCESO"/>
      <sheetName val="Hoja1 (2)"/>
      <sheetName val="DATOS MA"/>
      <sheetName val="DATOS SSO"/>
      <sheetName val="RIESGO"/>
      <sheetName val="Valoración de Riesgo"/>
      <sheetName val="MANTENIMIENTO DE EQUIPOS PESADO"/>
      <sheetName val="Tabla de Peligros y Riesgo"/>
      <sheetName val="LISTA DE ASPECTOS - IMPACTOS"/>
      <sheetName val="Hoja1"/>
      <sheetName val="LISTA DEPLEG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 t="str">
            <v>Piso en mal estado/ irregular</v>
          </cell>
          <cell r="D2" t="str">
            <v>Caída al mismo nivel</v>
          </cell>
          <cell r="E2" t="str">
            <v>Contusión/Fractura/Muerte</v>
          </cell>
        </row>
        <row r="3">
          <cell r="C3" t="str">
            <v>Objetos y materiales en el suelo</v>
          </cell>
          <cell r="D3" t="str">
            <v>Caída al mismo nivel</v>
          </cell>
          <cell r="E3" t="str">
            <v>Contusión/Fractura/Muerte</v>
          </cell>
        </row>
        <row r="4">
          <cell r="C4" t="str">
            <v xml:space="preserve">Líquidos en el suelo </v>
          </cell>
          <cell r="D4" t="str">
            <v>Caída al mismo nivel</v>
          </cell>
          <cell r="E4" t="str">
            <v>Contusión/Fractura/Muerte</v>
          </cell>
        </row>
        <row r="5">
          <cell r="C5" t="str">
            <v>Superficie resbalosa</v>
          </cell>
          <cell r="D5" t="str">
            <v>Caída al mismo nivel</v>
          </cell>
          <cell r="E5" t="str">
            <v>Contusión/Fractura/Muerte</v>
          </cell>
        </row>
        <row r="6">
          <cell r="C6" t="str">
            <v>Superficies de trabajo en mal estado</v>
          </cell>
          <cell r="D6" t="str">
            <v>Caída al mismo nivel</v>
          </cell>
          <cell r="E6" t="str">
            <v>Contusión/Fractura/Muerte</v>
          </cell>
        </row>
        <row r="7">
          <cell r="C7" t="str">
            <v xml:space="preserve">Pisos mojados </v>
          </cell>
          <cell r="D7" t="str">
            <v>Caída al mismo nivel</v>
          </cell>
          <cell r="E7" t="str">
            <v>Contusión/Fractura/Muerte</v>
          </cell>
        </row>
        <row r="8">
          <cell r="C8" t="str">
            <v>Ambientes reducidos</v>
          </cell>
          <cell r="D8" t="str">
            <v>Caída al mismo nivel</v>
          </cell>
          <cell r="E8" t="str">
            <v>Contusión/Fractura/Muerte</v>
          </cell>
        </row>
        <row r="9">
          <cell r="C9" t="str">
            <v>Ambiente sin iluminación/deficiente</v>
          </cell>
          <cell r="D9" t="str">
            <v>Caída al mismo nivel</v>
          </cell>
          <cell r="E9" t="str">
            <v>Contusión/Fractura/Muerte</v>
          </cell>
        </row>
        <row r="10">
          <cell r="C10" t="str">
            <v>Calzado no ajustado a la talla/pasadores sueltos</v>
          </cell>
          <cell r="D10" t="str">
            <v>Caída al mismo nivel</v>
          </cell>
          <cell r="E10" t="str">
            <v>Contusión/Fractura/Muerte</v>
          </cell>
        </row>
        <row r="11">
          <cell r="C11" t="str">
            <v>Distracción subiendo y bajando escaleras</v>
          </cell>
          <cell r="D11" t="str">
            <v>Caída al mismo nivel</v>
          </cell>
          <cell r="E11" t="str">
            <v>Contusión/Fractura/Muerte</v>
          </cell>
        </row>
        <row r="12">
          <cell r="C12" t="str">
            <v xml:space="preserve">Calzado deteriorado </v>
          </cell>
          <cell r="D12" t="str">
            <v>Caída al mismo nivel</v>
          </cell>
          <cell r="E12" t="str">
            <v>Contusión/Fractura/Muerte</v>
          </cell>
        </row>
        <row r="13">
          <cell r="C13" t="str">
            <v>Uso de escaleras portátiles en mal estado</v>
          </cell>
          <cell r="D13" t="str">
            <v>Caídas a distinto nivel</v>
          </cell>
          <cell r="E13" t="str">
            <v>Contusión/Fractura/Muerte</v>
          </cell>
        </row>
        <row r="14">
          <cell r="C14" t="str">
            <v>Uso de escaleras portátiles no aseguradas</v>
          </cell>
          <cell r="D14" t="str">
            <v>Caídas a distinto nivel</v>
          </cell>
          <cell r="E14" t="str">
            <v>Contusión/Fractura/Muerte</v>
          </cell>
        </row>
        <row r="15">
          <cell r="C15" t="str">
            <v>Uso de escaleras fijas en mal estado</v>
          </cell>
          <cell r="D15" t="str">
            <v>Caídas a distinto nivel</v>
          </cell>
          <cell r="E15" t="str">
            <v>Contusión/Fractura/Muerte</v>
          </cell>
        </row>
        <row r="16">
          <cell r="C16" t="str">
            <v>Uso de escaleras fijas no aseguradas</v>
          </cell>
          <cell r="D16" t="str">
            <v>Caídas a distinto nivel</v>
          </cell>
          <cell r="E16" t="str">
            <v>Contusión/Fractura/Muerte</v>
          </cell>
        </row>
        <row r="17">
          <cell r="C17" t="str">
            <v>Uso de andamios y plataforma no nivelados</v>
          </cell>
          <cell r="D17" t="str">
            <v>Caídas a distinto nivel</v>
          </cell>
          <cell r="E17" t="str">
            <v>Contusión/Fractura/Muerte</v>
          </cell>
        </row>
        <row r="18">
          <cell r="C18" t="str">
            <v xml:space="preserve">Escalamiento a estructuras, equipos sin equipo anti caída </v>
          </cell>
          <cell r="D18" t="str">
            <v>Caídas a distinto nivel</v>
          </cell>
          <cell r="E18" t="str">
            <v>Contusión/Fractura/Muerte</v>
          </cell>
        </row>
        <row r="19">
          <cell r="C19" t="str">
            <v xml:space="preserve">Uso de andamios y plataformas no asegurados </v>
          </cell>
          <cell r="D19" t="str">
            <v>Caídas a distinto nivel</v>
          </cell>
          <cell r="E19" t="str">
            <v>Contusión/Fractura/Muerte</v>
          </cell>
        </row>
        <row r="20">
          <cell r="C20" t="str">
            <v>Uso de andamios y plataforma en mal estado</v>
          </cell>
          <cell r="D20" t="str">
            <v>Caídas a distinto nivel</v>
          </cell>
          <cell r="E20" t="str">
            <v>Contusión/Fractura/Muerte</v>
          </cell>
        </row>
        <row r="21">
          <cell r="C21" t="str">
            <v>Trabajos en muro o talud inestables</v>
          </cell>
          <cell r="D21" t="str">
            <v>Caídas a distinto nivel</v>
          </cell>
          <cell r="E21" t="str">
            <v>Contusión/Fractura/Muerte</v>
          </cell>
        </row>
        <row r="22">
          <cell r="C22" t="str">
            <v>Izaje de personal en elevadores y/o canastilla sin sistema anti caída</v>
          </cell>
          <cell r="D22" t="str">
            <v>Caídas a distinto nivel</v>
          </cell>
          <cell r="E22" t="str">
            <v>Contusión/Fractura/Muerte</v>
          </cell>
        </row>
        <row r="23">
          <cell r="C23" t="str">
            <v>Manipulación de objetos y herramientas en altura</v>
          </cell>
          <cell r="D23" t="str">
            <v xml:space="preserve">Caída de Objetos </v>
          </cell>
          <cell r="E23" t="str">
            <v>Contusión/Fractura/Muerte</v>
          </cell>
        </row>
        <row r="24">
          <cell r="C24" t="str">
            <v xml:space="preserve">Uso de soportes y/o andamios (Madera/Metálicos) en malas condiciones </v>
          </cell>
          <cell r="D24" t="str">
            <v xml:space="preserve">Caída de Objetos </v>
          </cell>
          <cell r="E24" t="str">
            <v>Contusión/Fractura/Muerte</v>
          </cell>
        </row>
        <row r="25">
          <cell r="C25" t="str">
            <v xml:space="preserve">Izaje de materiales sin sistema anti caída </v>
          </cell>
          <cell r="D25" t="str">
            <v xml:space="preserve">Caída de Objetos </v>
          </cell>
          <cell r="E25" t="str">
            <v>Contusión/Fractura/Muerte</v>
          </cell>
        </row>
        <row r="26">
          <cell r="C26" t="str">
            <v>Ascenso a postes/ torres metálicas sin sistema anti caída</v>
          </cell>
          <cell r="D26" t="str">
            <v>Caídas a distinto nivel</v>
          </cell>
          <cell r="E26" t="str">
            <v>Contusión/Fractura/Muerte</v>
          </cell>
        </row>
        <row r="27">
          <cell r="C27" t="str">
            <v xml:space="preserve">Subir/bajar escaleras sin utilizar 3 puntos de apoyo. </v>
          </cell>
          <cell r="D27" t="str">
            <v>Caídas a distinto nivel</v>
          </cell>
          <cell r="E27" t="str">
            <v>Contusión/Fractura/Muerte</v>
          </cell>
        </row>
        <row r="28">
          <cell r="C28" t="str">
            <v>Subir/bajar escaleras sin asegurar</v>
          </cell>
          <cell r="D28" t="str">
            <v>Caídas a distinto nivel</v>
          </cell>
          <cell r="E28" t="str">
            <v>Contusión/Fractura/Muerte</v>
          </cell>
        </row>
        <row r="29">
          <cell r="C29" t="str">
            <v>Subir/bajar escaleras con peldaños con desgaste.</v>
          </cell>
          <cell r="D29" t="str">
            <v>Caídas a distinto nivel</v>
          </cell>
          <cell r="E29" t="str">
            <v>Contusión/Fractura/Muerte</v>
          </cell>
        </row>
        <row r="30">
          <cell r="C30" t="str">
            <v>Trabajos en taladros largos sin sistema anti caída</v>
          </cell>
          <cell r="D30" t="str">
            <v>Caídas a distinto nivel</v>
          </cell>
          <cell r="E30" t="str">
            <v>Contusión/Fractura/Muerte</v>
          </cell>
        </row>
        <row r="31">
          <cell r="C31" t="str">
            <v xml:space="preserve">Trabajos de levantamiento sin sistema anti caída </v>
          </cell>
          <cell r="D31" t="str">
            <v>Caídas a distinto nivel</v>
          </cell>
          <cell r="E31" t="str">
            <v>Contusión/Fractura/Muerte</v>
          </cell>
        </row>
        <row r="32">
          <cell r="C32" t="str">
            <v>Trabajos  sin sistema anti caída</v>
          </cell>
          <cell r="D32" t="str">
            <v>Caídas a distinto nivel</v>
          </cell>
          <cell r="E32" t="str">
            <v>Contusión/Fractura/Muerte</v>
          </cell>
        </row>
        <row r="33">
          <cell r="C33" t="str">
            <v xml:space="preserve">Trabajos  con sistema anti caída en mal estado </v>
          </cell>
          <cell r="D33" t="str">
            <v>Caídas a distinto nivel</v>
          </cell>
          <cell r="E33" t="str">
            <v>Contusión/Fractura/Muerte</v>
          </cell>
        </row>
        <row r="34">
          <cell r="C34" t="str">
            <v>Trabajos en Raise Boring sin sistema anti caída</v>
          </cell>
          <cell r="D34" t="str">
            <v>Caídas a distinto nivel</v>
          </cell>
          <cell r="E34" t="str">
            <v>Contusión/Fractura/Muerte</v>
          </cell>
        </row>
        <row r="35">
          <cell r="C35" t="str">
            <v xml:space="preserve">Trabajos en Raise Boring con sistema anti caída en mal estado </v>
          </cell>
          <cell r="D35" t="str">
            <v>Caídas a distinto nivel</v>
          </cell>
          <cell r="E35" t="str">
            <v>Contusión/Fractura/Muerte</v>
          </cell>
        </row>
        <row r="36">
          <cell r="C36" t="str">
            <v>Trabajos en Inclinados sin sistema anti caída</v>
          </cell>
          <cell r="D36" t="str">
            <v>Caídas a distinto nivel</v>
          </cell>
          <cell r="E36" t="str">
            <v>Contusión/Fractura/Muerte</v>
          </cell>
        </row>
        <row r="37">
          <cell r="C37" t="str">
            <v xml:space="preserve">Trabajos en Inclinados con sistema anti caída en malas condiciones </v>
          </cell>
          <cell r="D37" t="str">
            <v>Caídas a distinto nivel</v>
          </cell>
          <cell r="E37" t="str">
            <v>Contusión/Fractura/Muerte</v>
          </cell>
        </row>
        <row r="38">
          <cell r="C38" t="str">
            <v>Trabajos en Piques sin sistema anti caída</v>
          </cell>
          <cell r="D38" t="str">
            <v>Caídas a distinto nivel</v>
          </cell>
          <cell r="E38" t="str">
            <v>Contusión/Fractura/Muerte</v>
          </cell>
        </row>
        <row r="39">
          <cell r="C39" t="str">
            <v xml:space="preserve">Trabajos en Piques con sistema anti caída en malas condiciones </v>
          </cell>
          <cell r="D39" t="str">
            <v>Caídas a distinto nivel</v>
          </cell>
          <cell r="E39" t="str">
            <v>Contusión/Fractura/Muerte</v>
          </cell>
        </row>
        <row r="40">
          <cell r="C40" t="str">
            <v>Trabajos en Taludes sin sistema anti caída</v>
          </cell>
          <cell r="D40" t="str">
            <v>Caídas a distinto nivel</v>
          </cell>
          <cell r="E40" t="str">
            <v>Contusión/Fractura/Muerte</v>
          </cell>
        </row>
        <row r="41">
          <cell r="C41" t="str">
            <v xml:space="preserve">Trabajos en Taludes con sistema anti caída en malas condiciones </v>
          </cell>
          <cell r="D41" t="str">
            <v>Caídas a distinto nivel</v>
          </cell>
          <cell r="E41" t="str">
            <v>Contusión/Fractura/Muerte</v>
          </cell>
        </row>
        <row r="42">
          <cell r="C42" t="str">
            <v>Trabajos de lanzado de tubería en Raise Boring sin sistema anti caída</v>
          </cell>
          <cell r="D42" t="str">
            <v>Caídas a distinto nivel</v>
          </cell>
          <cell r="E42" t="str">
            <v>Contusión/Fractura/Muerte</v>
          </cell>
        </row>
        <row r="43">
          <cell r="C43" t="str">
            <v xml:space="preserve">Trabajos de lanzado de tubería en Raise Boring con sistema anti caída en mal estado </v>
          </cell>
          <cell r="D43" t="str">
            <v>Caídas a distinto nivel</v>
          </cell>
          <cell r="E43" t="str">
            <v>Contusión/Fractura/Muerte</v>
          </cell>
        </row>
        <row r="44">
          <cell r="C44" t="str">
            <v>Trabajos de encofrado y desencofrado a alturas mayores de 1.80m</v>
          </cell>
          <cell r="D44" t="str">
            <v>Caídas a distinto nivel</v>
          </cell>
          <cell r="E44" t="str">
            <v>Contusión/Fractura/Muerte</v>
          </cell>
        </row>
        <row r="45">
          <cell r="C45" t="str">
            <v>Trabajos de habilitación y armado de aceros a alturas mayores de 1.80m</v>
          </cell>
          <cell r="D45" t="str">
            <v>Caídas a distinto nivel</v>
          </cell>
          <cell r="E45" t="str">
            <v>Contusión/Fractura/Muerte</v>
          </cell>
        </row>
        <row r="46">
          <cell r="C46" t="str">
            <v>Trabajos de desmontaje de techos, cielo raso y tejas andina</v>
          </cell>
          <cell r="D46" t="str">
            <v>Caídas a distinto nivel</v>
          </cell>
          <cell r="E46" t="str">
            <v>Contusión/Fractura/Muerte</v>
          </cell>
        </row>
        <row r="47">
          <cell r="C47" t="str">
            <v>Trabajos  sin sistema anti caída</v>
          </cell>
          <cell r="D47" t="str">
            <v>Caídas a distinto nivel</v>
          </cell>
          <cell r="E47" t="str">
            <v>Contusión/Fractura/Muerte</v>
          </cell>
        </row>
        <row r="48">
          <cell r="C48" t="str">
            <v xml:space="preserve">Trabajos  con sistema anti caída en mal estado </v>
          </cell>
          <cell r="D48" t="str">
            <v>Caídas a distinto nivel</v>
          </cell>
          <cell r="E48" t="str">
            <v>Contusión/Fractura/Muerte</v>
          </cell>
        </row>
        <row r="49">
          <cell r="C49" t="str">
            <v>Exposición a la linea de fuego</v>
          </cell>
          <cell r="D49" t="str">
            <v>Aplastamiento</v>
          </cell>
          <cell r="E49" t="str">
            <v>Contusión/Fractura/Muerte</v>
          </cell>
        </row>
        <row r="50">
          <cell r="C50" t="str">
            <v>Carga por encima de la capacidad del equipo.</v>
          </cell>
          <cell r="D50" t="str">
            <v>Caída de objetos</v>
          </cell>
          <cell r="E50" t="str">
            <v>Contusión/Fractura/Muerte</v>
          </cell>
        </row>
        <row r="51">
          <cell r="C51" t="str">
            <v>Carga por encima de la capacidad de los elementos de izaje</v>
          </cell>
          <cell r="D51" t="str">
            <v>Caída de objetos</v>
          </cell>
          <cell r="E51" t="str">
            <v>Contusión/Fractura/Muerte</v>
          </cell>
        </row>
        <row r="52">
          <cell r="C52" t="str">
            <v>Elementos de izaje no inspeccionado y certificado</v>
          </cell>
          <cell r="D52" t="str">
            <v>Caída de objetos</v>
          </cell>
          <cell r="E52" t="str">
            <v>Contusión/Fractura/Muerte</v>
          </cell>
        </row>
        <row r="53">
          <cell r="C53" t="str">
            <v>Grúa no certificada</v>
          </cell>
          <cell r="D53" t="str">
            <v>Caída de objetos</v>
          </cell>
          <cell r="E53" t="str">
            <v>Contusión/Fractura/Muerte</v>
          </cell>
        </row>
        <row r="54">
          <cell r="C54" t="str">
            <v>Equipo no inspeccionado</v>
          </cell>
          <cell r="D54" t="str">
            <v>Caída de objetos</v>
          </cell>
          <cell r="E54" t="str">
            <v>Contusión/Fractura/Muerte</v>
          </cell>
        </row>
        <row r="55">
          <cell r="C55" t="str">
            <v>No se cuenta con diagrama de cuerpo libre de carga</v>
          </cell>
          <cell r="D55" t="str">
            <v>Caída de objetos</v>
          </cell>
          <cell r="E55" t="str">
            <v>Contusión/Fractura/Muerte</v>
          </cell>
        </row>
        <row r="56">
          <cell r="C56" t="str">
            <v>Operador y rigger no certificado</v>
          </cell>
          <cell r="D56" t="str">
            <v>Caída de objetos</v>
          </cell>
          <cell r="E56" t="str">
            <v>Contusión/Fractura/Muerte</v>
          </cell>
        </row>
        <row r="57">
          <cell r="C57" t="str">
            <v>Techos/muros inestables</v>
          </cell>
          <cell r="D57" t="str">
            <v>Caída de Objetos</v>
          </cell>
          <cell r="E57" t="str">
            <v>Contusión/Fractura/Muerte</v>
          </cell>
        </row>
        <row r="58">
          <cell r="C58" t="str">
            <v xml:space="preserve">Calidad de los materiales </v>
          </cell>
          <cell r="D58" t="str">
            <v>Caída de Objetos</v>
          </cell>
          <cell r="E58" t="str">
            <v>Contusión/Fractura/Muerte</v>
          </cell>
        </row>
        <row r="59">
          <cell r="C59" t="str">
            <v>Paredes con rajaduras</v>
          </cell>
          <cell r="D59" t="str">
            <v>Caída de Objetos</v>
          </cell>
          <cell r="E59" t="str">
            <v>Contusión/Fractura/Muerte</v>
          </cell>
        </row>
        <row r="60">
          <cell r="C60" t="str">
            <v>Postes inclinados</v>
          </cell>
          <cell r="D60" t="str">
            <v>Caída de Objetos</v>
          </cell>
          <cell r="E60" t="str">
            <v>Contusión/Fractura/Muerte</v>
          </cell>
        </row>
        <row r="61">
          <cell r="C61" t="str">
            <v>Postes flexionados</v>
          </cell>
          <cell r="D61" t="str">
            <v>Caída de Objetos</v>
          </cell>
          <cell r="E61" t="str">
            <v>Contusión/Fractura/Muerte</v>
          </cell>
        </row>
        <row r="62">
          <cell r="C62" t="str">
            <v>Postes pandeados</v>
          </cell>
          <cell r="D62" t="str">
            <v>Caída de Objetos</v>
          </cell>
          <cell r="E62" t="str">
            <v>Contusión/Fractura/Muerte</v>
          </cell>
        </row>
        <row r="63">
          <cell r="C63" t="str">
            <v xml:space="preserve">Vigas Fatigadas </v>
          </cell>
          <cell r="D63" t="str">
            <v>Caída de Objetos</v>
          </cell>
          <cell r="E63" t="str">
            <v>Contusión/Fractura/Muerte</v>
          </cell>
        </row>
        <row r="64">
          <cell r="C64" t="str">
            <v>Vigas flexionadas</v>
          </cell>
          <cell r="D64" t="str">
            <v>Caída de Objetos</v>
          </cell>
          <cell r="E64" t="str">
            <v>Contusión/Fractura/Muerte</v>
          </cell>
        </row>
        <row r="65">
          <cell r="C65" t="str">
            <v>Columnas fatigadas</v>
          </cell>
          <cell r="D65" t="str">
            <v>Caída de Objetos</v>
          </cell>
          <cell r="E65" t="str">
            <v>Contusión/Fractura/Muerte</v>
          </cell>
        </row>
        <row r="66">
          <cell r="C66" t="str">
            <v>Columnas flexionadas</v>
          </cell>
          <cell r="D66" t="str">
            <v>Caída de Objetos</v>
          </cell>
          <cell r="E66" t="str">
            <v>Contusión/Fractura/Muerte</v>
          </cell>
        </row>
        <row r="67">
          <cell r="C67" t="str">
            <v>Plataforma inestable/Plataforma con seguro fatigado</v>
          </cell>
          <cell r="D67" t="str">
            <v>Caída de Objetos</v>
          </cell>
          <cell r="E67" t="str">
            <v>Contusión/Fractura/Muerte</v>
          </cell>
        </row>
        <row r="68">
          <cell r="C68" t="str">
            <v>Escaleras inestables/Fatigados</v>
          </cell>
          <cell r="D68" t="str">
            <v>Caída de Objetos</v>
          </cell>
          <cell r="E68" t="str">
            <v>Contusión/Fractura/Muerte</v>
          </cell>
        </row>
        <row r="69">
          <cell r="C69" t="str">
            <v xml:space="preserve">Columnas corroídas </v>
          </cell>
          <cell r="D69" t="str">
            <v>Caída de Objetos</v>
          </cell>
          <cell r="E69" t="str">
            <v>Contusión/Fractura/Muerte</v>
          </cell>
        </row>
        <row r="70">
          <cell r="C70" t="str">
            <v>Roca suelta</v>
          </cell>
          <cell r="D70" t="str">
            <v>Caída de roca</v>
          </cell>
          <cell r="E70" t="str">
            <v>Contusión/Fractura/Muerte</v>
          </cell>
        </row>
        <row r="71">
          <cell r="C71" t="str">
            <v>Calidad de roca mala</v>
          </cell>
          <cell r="D71" t="str">
            <v>Caída de roca</v>
          </cell>
          <cell r="E71" t="str">
            <v>Contusión/Fractura/Muerte</v>
          </cell>
        </row>
        <row r="72">
          <cell r="C72" t="str">
            <v>Presencia de estructuras geológicas</v>
          </cell>
          <cell r="D72" t="str">
            <v>Caída de roca</v>
          </cell>
          <cell r="E72" t="str">
            <v>Contusión/Fractura/Muerte</v>
          </cell>
        </row>
        <row r="73">
          <cell r="C73" t="str">
            <v xml:space="preserve">Filtración de aguas </v>
          </cell>
          <cell r="D73" t="str">
            <v>Caída de roca</v>
          </cell>
          <cell r="E73" t="str">
            <v>Contusión/Fractura/Muerte</v>
          </cell>
        </row>
        <row r="74">
          <cell r="C74" t="str">
            <v xml:space="preserve">Espacios abiertos </v>
          </cell>
          <cell r="D74" t="str">
            <v>Caída de roca</v>
          </cell>
          <cell r="E74" t="str">
            <v>Contusión/Fractura/Muerte</v>
          </cell>
        </row>
        <row r="75">
          <cell r="C75" t="str">
            <v xml:space="preserve">Dirección de las estructuras </v>
          </cell>
          <cell r="D75" t="str">
            <v>Caída de roca</v>
          </cell>
          <cell r="E75" t="str">
            <v>Contusión/Fractura/Muerte</v>
          </cell>
        </row>
        <row r="76">
          <cell r="C76" t="str">
            <v>Relleno de las estructuras de mala calidad</v>
          </cell>
          <cell r="D76" t="str">
            <v>Caída de roca</v>
          </cell>
          <cell r="E76" t="str">
            <v>Contusión/Fractura/Muerte</v>
          </cell>
        </row>
        <row r="77">
          <cell r="C77" t="str">
            <v>Acumulación de esfuerzos</v>
          </cell>
          <cell r="D77" t="str">
            <v>Proyeccion de rocas</v>
          </cell>
          <cell r="E77" t="str">
            <v>Contusión/Fractura/Muerte</v>
          </cell>
        </row>
        <row r="78">
          <cell r="C78" t="str">
            <v xml:space="preserve">Sobreexcavaciones </v>
          </cell>
          <cell r="D78" t="str">
            <v>Caída de roca</v>
          </cell>
          <cell r="E78" t="str">
            <v>Contusión/Fractura/Muerte</v>
          </cell>
        </row>
        <row r="79">
          <cell r="C79" t="str">
            <v>Acumulación de esfuerzoss</v>
          </cell>
          <cell r="D79" t="str">
            <v>Caída de roca/</v>
          </cell>
          <cell r="E79" t="str">
            <v>Contusión/Fractura/Muerte</v>
          </cell>
        </row>
        <row r="80">
          <cell r="C80" t="str">
            <v xml:space="preserve">Altura de talud </v>
          </cell>
          <cell r="D80" t="str">
            <v xml:space="preserve">Deslizamiento </v>
          </cell>
          <cell r="E80" t="str">
            <v>Contusión/Fractura/Muerte</v>
          </cell>
        </row>
        <row r="81">
          <cell r="C81" t="str">
            <v xml:space="preserve">Calidad del suelo </v>
          </cell>
          <cell r="D81" t="str">
            <v xml:space="preserve">Deslizamiento </v>
          </cell>
          <cell r="E81" t="str">
            <v>Contusión/Fractura/Muerte</v>
          </cell>
        </row>
        <row r="82">
          <cell r="C82" t="str">
            <v xml:space="preserve">Saturación de agua </v>
          </cell>
          <cell r="D82" t="str">
            <v xml:space="preserve">Deslizamiento </v>
          </cell>
          <cell r="E82" t="str">
            <v>Contusión/Fractura/Muerte</v>
          </cell>
        </row>
        <row r="83">
          <cell r="C83" t="str">
            <v xml:space="preserve">Mala calidad del material del suelo </v>
          </cell>
          <cell r="D83" t="str">
            <v xml:space="preserve">Deslizamiento </v>
          </cell>
          <cell r="E83" t="str">
            <v>Contusión/Fractura/Muerte</v>
          </cell>
        </row>
        <row r="84">
          <cell r="C84" t="str">
            <v>Excavaciones sin diseño</v>
          </cell>
          <cell r="D84" t="str">
            <v xml:space="preserve">Subsidencia </v>
          </cell>
          <cell r="E84" t="str">
            <v>Contusión/Fractura/Muerte</v>
          </cell>
        </row>
        <row r="85">
          <cell r="C85" t="str">
            <v>Sobreexcavación de talud (angulo de talud)</v>
          </cell>
          <cell r="D85" t="str">
            <v>Derrumbe</v>
          </cell>
          <cell r="E85" t="str">
            <v>Contusión/Fractura/Muerte</v>
          </cell>
        </row>
        <row r="86">
          <cell r="C86" t="str">
            <v>Pila de material inestable</v>
          </cell>
          <cell r="D86" t="str">
            <v>Derrumbe</v>
          </cell>
          <cell r="E86" t="str">
            <v>Contusión/Fractura/Muerte</v>
          </cell>
        </row>
        <row r="87">
          <cell r="C87" t="str">
            <v>Velocidad excesiva en la conducción de equipos/vehículos</v>
          </cell>
          <cell r="D87" t="str">
            <v>Colisión/atropello</v>
          </cell>
          <cell r="E87" t="str">
            <v>Contusión/Fractura/Muerte</v>
          </cell>
        </row>
        <row r="88">
          <cell r="C88" t="str">
            <v>conductor con poca experiencia en conduccion de equipo asignado</v>
          </cell>
          <cell r="D88" t="str">
            <v>Colisión/atropello</v>
          </cell>
          <cell r="E88" t="str">
            <v>Contusión/Fractura/Muerte</v>
          </cell>
        </row>
        <row r="89">
          <cell r="C89" t="str">
            <v xml:space="preserve">Vías con espacios reducidos </v>
          </cell>
          <cell r="D89" t="str">
            <v>Colisión/atropello</v>
          </cell>
          <cell r="E89" t="str">
            <v>Contusión/Fractura/Muerte</v>
          </cell>
        </row>
        <row r="90">
          <cell r="C90" t="str">
            <v>Mal estado de las vías</v>
          </cell>
          <cell r="D90" t="str">
            <v>Colisión</v>
          </cell>
          <cell r="E90" t="str">
            <v>Contusión/Fractura/Muerte</v>
          </cell>
        </row>
        <row r="91">
          <cell r="C91" t="str">
            <v>Velocidad fuera de los limites</v>
          </cell>
          <cell r="D91" t="str">
            <v>Colisión/atropello</v>
          </cell>
          <cell r="E91" t="str">
            <v>Contusión/Fractura/Muerte</v>
          </cell>
        </row>
        <row r="92">
          <cell r="C92" t="str">
            <v xml:space="preserve">Vías con visibilidad reducida </v>
          </cell>
          <cell r="D92" t="str">
            <v>Colisión/atropello</v>
          </cell>
          <cell r="E92" t="str">
            <v>Contusión/Fractura/Muerte</v>
          </cell>
        </row>
        <row r="93">
          <cell r="C93" t="str">
            <v>Fatiga/cansancio de operador/conductor</v>
          </cell>
          <cell r="D93" t="str">
            <v>Colisión/atropello</v>
          </cell>
          <cell r="E93" t="str">
            <v>Contusión/Fractura/Muerte</v>
          </cell>
        </row>
        <row r="94">
          <cell r="C94" t="str">
            <v>Materiales y/o objetos obstaculizando las vías</v>
          </cell>
          <cell r="D94" t="str">
            <v xml:space="preserve">Colisión </v>
          </cell>
          <cell r="E94" t="str">
            <v>Contusión/Fractura/Muerte</v>
          </cell>
        </row>
        <row r="95">
          <cell r="C95" t="str">
            <v>Fallas Mecánicas de los  vehículos y equipos</v>
          </cell>
          <cell r="D95" t="str">
            <v>Colisión/atropello</v>
          </cell>
          <cell r="E95" t="str">
            <v>Contusión/Fractura/Muerte</v>
          </cell>
        </row>
        <row r="96">
          <cell r="C96" t="str">
            <v>Trafico vehicular</v>
          </cell>
          <cell r="D96" t="str">
            <v>Colisión/atropello</v>
          </cell>
          <cell r="E96" t="str">
            <v>Contusión/Fractura/Muerte</v>
          </cell>
        </row>
        <row r="97">
          <cell r="C97" t="str">
            <v>Vias con superfificie resbalosa (hielo)</v>
          </cell>
          <cell r="D97" t="str">
            <v>Colisión/atropello</v>
          </cell>
          <cell r="E97" t="str">
            <v>Contusión/Fractura/Muerte</v>
          </cell>
        </row>
        <row r="98">
          <cell r="C98" t="str">
            <v>Condiciones climáticas adveras (neblina, nieve, lluvia)</v>
          </cell>
          <cell r="D98" t="str">
            <v>Colisión / Caída a distinto nivel/atropello</v>
          </cell>
          <cell r="E98" t="str">
            <v>Contusión/Fractura/Muerte</v>
          </cell>
        </row>
        <row r="99">
          <cell r="C99" t="str">
            <v>Exposición de partes del cuerpo a elementos móviles</v>
          </cell>
          <cell r="D99" t="str">
            <v>Atrapamiento</v>
          </cell>
          <cell r="E99" t="str">
            <v>Heridas/Amputación/Contusión/Fractura/Muerte</v>
          </cell>
        </row>
        <row r="100">
          <cell r="C100" t="str">
            <v>Mala ubicación de equipos o maquinarias.</v>
          </cell>
          <cell r="D100" t="str">
            <v>Atrapamiento</v>
          </cell>
          <cell r="E100" t="str">
            <v>Heridas/Amputación/Contusión/Fractura/Muerte</v>
          </cell>
        </row>
        <row r="101">
          <cell r="C101" t="str">
            <v>Herramientas y maquinas en mal estado</v>
          </cell>
          <cell r="D101" t="str">
            <v xml:space="preserve">Golpes </v>
          </cell>
          <cell r="E101" t="str">
            <v>Heridas/Amputación/Contusión/Fractura/Muerte</v>
          </cell>
        </row>
        <row r="102">
          <cell r="C102" t="str">
            <v xml:space="preserve">Falta o diseño inadecuado de guardas </v>
          </cell>
          <cell r="D102" t="str">
            <v>Atrapamiento</v>
          </cell>
          <cell r="E102" t="str">
            <v>Heridas/Amputación/Contusión/Fractura/Muerte</v>
          </cell>
        </row>
        <row r="103">
          <cell r="C103" t="str">
            <v>Partes rotatorios móviles sin guarda</v>
          </cell>
          <cell r="D103" t="str">
            <v>Atrapamiento</v>
          </cell>
          <cell r="E103" t="str">
            <v>Heridas/Amputación/Contusión/Fractura/Muerte</v>
          </cell>
        </row>
        <row r="104">
          <cell r="C104" t="str">
            <v>Diseño inadecuado de maquinarias y herramientas.</v>
          </cell>
          <cell r="D104" t="str">
            <v xml:space="preserve">Golpes </v>
          </cell>
          <cell r="E104" t="str">
            <v>Heridas/Amputación/Contusión/Fractura/Muerte</v>
          </cell>
        </row>
        <row r="105">
          <cell r="C105" t="str">
            <v xml:space="preserve">Fuga de sustancias asfixiantes (gases y vapores) en el ambiente </v>
          </cell>
          <cell r="D105" t="str">
            <v>Inhalación de sustancias asfixiantes</v>
          </cell>
          <cell r="E105" t="str">
            <v>Intoxicación/Quemaduras/Muerte</v>
          </cell>
        </row>
        <row r="106">
          <cell r="C106" t="str">
            <v xml:space="preserve"> Sustancias química no identificada</v>
          </cell>
          <cell r="D106" t="str">
            <v>Inhalación de sustancias asfixiantes</v>
          </cell>
          <cell r="E106" t="str">
            <v>Intoxicación/Quemaduras/Muerte</v>
          </cell>
        </row>
        <row r="107">
          <cell r="C107" t="str">
            <v>Manipulación de sustancias quimicas sin EPP.</v>
          </cell>
          <cell r="D107" t="str">
            <v>Contacto químico (por vía: cutánea, respiratoria, digestiva y ocular)</v>
          </cell>
          <cell r="E107" t="str">
            <v>Intoxicación/Quemaduras/Muerte</v>
          </cell>
        </row>
        <row r="108">
          <cell r="C108" t="str">
            <v xml:space="preserve">Ambiente con particulas de polvo por encima de los LMP </v>
          </cell>
          <cell r="D108" t="str">
            <v>Contacto con particulas</v>
          </cell>
          <cell r="E108" t="str">
            <v>Neumoconeosis</v>
          </cell>
        </row>
        <row r="109">
          <cell r="C109" t="str">
            <v xml:space="preserve">Falta de sistema de ventilación </v>
          </cell>
          <cell r="D109" t="str">
            <v>Inhalación de gases Toxicos</v>
          </cell>
          <cell r="E109" t="str">
            <v>Intoxicación</v>
          </cell>
        </row>
        <row r="110">
          <cell r="C110" t="str">
            <v>Exposición a Gases Toxicos</v>
          </cell>
          <cell r="D110" t="str">
            <v>Inhalación de gases Toxicos</v>
          </cell>
          <cell r="E110" t="str">
            <v>Intoxicación</v>
          </cell>
        </row>
        <row r="111">
          <cell r="C111" t="str">
            <v>Exposición a ambientes con deficiencia de oxigeno</v>
          </cell>
          <cell r="D111" t="str">
            <v>Asfixia</v>
          </cell>
          <cell r="E111" t="str">
            <v>Intoxicación</v>
          </cell>
        </row>
        <row r="112">
          <cell r="C112" t="str">
            <v>Fuga de sustancias corrosivas</v>
          </cell>
          <cell r="D112" t="str">
            <v>Contacto químico (por vía: cutánea, respiratoria, digestiva y ocular)</v>
          </cell>
          <cell r="E112" t="str">
            <v>Intoxicación/Quemaduras/Muerte</v>
          </cell>
        </row>
        <row r="113">
          <cell r="C113" t="str">
            <v>Mezcla de sustancias incompatibles)</v>
          </cell>
          <cell r="D113" t="str">
            <v>Explosión</v>
          </cell>
          <cell r="E113" t="str">
            <v>Quemaduras/Muerte</v>
          </cell>
        </row>
        <row r="114">
          <cell r="C114" t="str">
            <v>Explosión de contenedores de sustancias prezurisadas</v>
          </cell>
          <cell r="D114" t="str">
            <v>Explosión</v>
          </cell>
          <cell r="E114" t="str">
            <v>Intoxicación/Quemaduras/Muerte</v>
          </cell>
        </row>
        <row r="115">
          <cell r="C115" t="str">
            <v>Fuga de líquidos inflamables</v>
          </cell>
          <cell r="D115" t="str">
            <v>Incendio</v>
          </cell>
          <cell r="E115" t="str">
            <v>Intoxicación/Quemaduras/Muerte</v>
          </cell>
        </row>
        <row r="116">
          <cell r="C116" t="str">
            <v>Manipulación de sustancias quimicas (aditivo, pintura, otros)</v>
          </cell>
          <cell r="D116" t="str">
            <v>Exposición a salpicadura</v>
          </cell>
          <cell r="E116" t="str">
            <v>Contusión/Perdidad de la vista</v>
          </cell>
        </row>
        <row r="117">
          <cell r="C117" t="str">
            <v>Manipulacion de aceites / grasas sin EPPs</v>
          </cell>
          <cell r="D117" t="str">
            <v>Contacto con aceite/grasa</v>
          </cell>
          <cell r="E117" t="str">
            <v>Dermatitis / Quemaduras</v>
          </cell>
        </row>
        <row r="118">
          <cell r="C118" t="str">
            <v>Manipulacion  de pulpas ácidas sin EPPs</v>
          </cell>
          <cell r="D118" t="str">
            <v>Contacto con, Salpicaduras</v>
          </cell>
          <cell r="E118" t="str">
            <v>Dermatitis, Quemadura Química</v>
          </cell>
        </row>
        <row r="119">
          <cell r="C119" t="str">
            <v>Soldadura sin usar proteccion respiratoria (Humos metálicos)</v>
          </cell>
          <cell r="D119" t="str">
            <v>Inhalación o exposición a Humos metálicos (soldaduras)</v>
          </cell>
          <cell r="E119" t="str">
            <v>Asma Ocupacional, Asfixia, Alergias, Cáncer</v>
          </cell>
        </row>
        <row r="120">
          <cell r="C120" t="str">
            <v>Residuos sólidos peligrosos (Hospital / Laboratorios / Planta / Mantenimiento)</v>
          </cell>
          <cell r="D120" t="str">
            <v>Exposición a, contacto con Residuos sólidos peligrosos (Hospital / Laboratorios / Planta / Mantenimiento)</v>
          </cell>
          <cell r="E120" t="str">
            <v>Intoxicaciones, Quemaduras</v>
          </cell>
        </row>
        <row r="121">
          <cell r="C121" t="str">
            <v>Manipulacion de concentrado de mineral sin EPPs</v>
          </cell>
          <cell r="D121" t="str">
            <v>Inhalación o exposición a Concentrado de mineral (Polvo)</v>
          </cell>
          <cell r="E121" t="str">
            <v>Irritación en la piel, ojos y tracto respiratorio. Afecta hígado y riñones. Daña los tejidos</v>
          </cell>
        </row>
        <row r="122">
          <cell r="C122" t="str">
            <v>Manipulacion de copelas sin EPPs (Partículas de Plomo)</v>
          </cell>
          <cell r="D122" t="str">
            <v>Inhalación o exposición a Partículas de Plomo</v>
          </cell>
          <cell r="E122" t="str">
            <v>Presión arterial alta, problemas digestivos, daños renales, Saturnismo o Plumbosis (envenenamiento por plomo), Daño al sistema nervioso.</v>
          </cell>
        </row>
        <row r="123">
          <cell r="C123" t="str">
            <v>Rotura de contenedor de sustancias inflamables</v>
          </cell>
          <cell r="D123" t="str">
            <v>Incendio</v>
          </cell>
          <cell r="E123" t="str">
            <v>Intoxicación/Quemaduras/Muerte</v>
          </cell>
        </row>
        <row r="124">
          <cell r="C124" t="str">
            <v>Iniciación de accesorios de voladura por fuego</v>
          </cell>
          <cell r="D124" t="str">
            <v>Explosión</v>
          </cell>
          <cell r="E124" t="str">
            <v>Hipoacusia/Amputación/ Muerte</v>
          </cell>
        </row>
        <row r="125">
          <cell r="C125" t="str">
            <v>Iniciación de accesorios de voladura por golpe</v>
          </cell>
          <cell r="D125" t="str">
            <v>Explosión</v>
          </cell>
          <cell r="E125" t="str">
            <v>Hipoacusia/Amputación/ Muerte</v>
          </cell>
        </row>
        <row r="126">
          <cell r="C126" t="str">
            <v>Iniciación de accesorios de voladura por electricidad estática</v>
          </cell>
          <cell r="D126" t="str">
            <v>Explosión</v>
          </cell>
          <cell r="E126" t="str">
            <v>Hipoacusia/Amputación/ Muerte</v>
          </cell>
        </row>
        <row r="127">
          <cell r="C127" t="str">
            <v>Iniciación de accesorios de voladura por simpatía</v>
          </cell>
          <cell r="D127" t="str">
            <v>Explosión</v>
          </cell>
          <cell r="E127" t="str">
            <v>Hipoacusia/Amputación/ Muerte</v>
          </cell>
        </row>
        <row r="128">
          <cell r="C128" t="str">
            <v>Iniciación de explosivos por explosión de accesorio de voladura</v>
          </cell>
          <cell r="D128" t="str">
            <v>Explosión</v>
          </cell>
          <cell r="E128" t="str">
            <v>Hipoacusia/Amputación/ Muerte</v>
          </cell>
        </row>
        <row r="129">
          <cell r="C129" t="str">
            <v>Reacciones químicas que producen energía continua</v>
          </cell>
          <cell r="D129" t="str">
            <v xml:space="preserve">Electrocución </v>
          </cell>
          <cell r="E129" t="str">
            <v>Quemadura/Amputación/ Muerte</v>
          </cell>
        </row>
        <row r="130">
          <cell r="C130" t="str">
            <v xml:space="preserve">Cables eléctricos expuestos </v>
          </cell>
          <cell r="D130" t="str">
            <v xml:space="preserve">Electrocución </v>
          </cell>
          <cell r="E130" t="str">
            <v>Quemadura/Amputación/ Muerte</v>
          </cell>
        </row>
        <row r="131">
          <cell r="C131" t="str">
            <v>Manipulación de líneas y/equipos eléctricos</v>
          </cell>
          <cell r="D131" t="str">
            <v xml:space="preserve">Electrocución </v>
          </cell>
          <cell r="E131" t="str">
            <v>Quemadura/Amputación/ Muerte</v>
          </cell>
        </row>
        <row r="132">
          <cell r="C132" t="str">
            <v>Equipos e instalaciones eléctricas energizadas.</v>
          </cell>
          <cell r="D132" t="str">
            <v xml:space="preserve">Electrocusión </v>
          </cell>
          <cell r="E132" t="str">
            <v>Quemadura/Amputación/ Muerte</v>
          </cell>
        </row>
        <row r="133">
          <cell r="C133" t="str">
            <v>Manipulación de instalaciones eléctricas energizadas.</v>
          </cell>
          <cell r="D133" t="str">
            <v xml:space="preserve">Electrocución </v>
          </cell>
          <cell r="E133" t="str">
            <v>Quemadura/Amputación/ Muerte</v>
          </cell>
        </row>
        <row r="134">
          <cell r="C134" t="str">
            <v>Manipulación de tableros eléctricos energizados</v>
          </cell>
          <cell r="D134" t="str">
            <v xml:space="preserve">Electrocución </v>
          </cell>
          <cell r="E134" t="str">
            <v>Quemadura/Amputación/ Muerte</v>
          </cell>
        </row>
        <row r="135">
          <cell r="C135" t="str">
            <v>Corto circuito</v>
          </cell>
          <cell r="D135" t="str">
            <v xml:space="preserve">Electrocución </v>
          </cell>
          <cell r="E135" t="str">
            <v>Quemadura/Amputación/ Muerte</v>
          </cell>
        </row>
        <row r="136">
          <cell r="C136" t="str">
            <v>Descargas atmosféricas</v>
          </cell>
          <cell r="D136" t="str">
            <v xml:space="preserve">Electrocución </v>
          </cell>
          <cell r="E136" t="str">
            <v>Quemadura/Amputación/ Muerte</v>
          </cell>
        </row>
        <row r="137">
          <cell r="C137" t="str">
            <v>Equipos o instalaciones no bloqueadas</v>
          </cell>
          <cell r="D137" t="str">
            <v xml:space="preserve">Electrocución </v>
          </cell>
          <cell r="E137" t="str">
            <v>Quemadura/Amputación/ Muerte</v>
          </cell>
        </row>
        <row r="138">
          <cell r="C138" t="str">
            <v>Inducción electromagnética</v>
          </cell>
          <cell r="D138" t="str">
            <v xml:space="preserve">Electrocución </v>
          </cell>
          <cell r="E138" t="str">
            <v>Quemadura/Amputación/ Muerte</v>
          </cell>
        </row>
        <row r="139">
          <cell r="C139" t="str">
            <v>Manipulación de elementos cargados electrostáticamente</v>
          </cell>
          <cell r="D139" t="str">
            <v xml:space="preserve">Electrocución </v>
          </cell>
          <cell r="E139" t="str">
            <v>Quemadura/Amputación/ Muerte</v>
          </cell>
        </row>
        <row r="140">
          <cell r="C140" t="str">
            <v xml:space="preserve">Manipulación de fluidos o sustancias a altas temperaturas </v>
          </cell>
          <cell r="D140" t="str">
            <v xml:space="preserve">Quemaduras </v>
          </cell>
          <cell r="E140" t="str">
            <v>Heridas 1ero, 2do y 3er grado/ Muerte</v>
          </cell>
        </row>
        <row r="141">
          <cell r="C141" t="str">
            <v>Manipulación de fluidos o sustancias a bajas temperaturas</v>
          </cell>
          <cell r="D141" t="str">
            <v xml:space="preserve">Congelamiento </v>
          </cell>
          <cell r="E141" t="str">
            <v>Quemaduras/Amputación</v>
          </cell>
        </row>
        <row r="142">
          <cell r="C142" t="str">
            <v>Altas temperaturas del ambiente</v>
          </cell>
          <cell r="D142" t="str">
            <v>Estrés térmico</v>
          </cell>
          <cell r="E142" t="str">
            <v>Golpe de calor/Muerte</v>
          </cell>
        </row>
        <row r="143">
          <cell r="C143" t="str">
            <v>Bajas temperaturas del ambiente</v>
          </cell>
          <cell r="D143" t="str">
            <v>Estrés térmico</v>
          </cell>
          <cell r="E143" t="str">
            <v>Hipotermia/Muerte</v>
          </cell>
        </row>
        <row r="144">
          <cell r="C144" t="str">
            <v>Contacto con vapores a altas temperaturas</v>
          </cell>
          <cell r="D144" t="str">
            <v xml:space="preserve">Quemaduras </v>
          </cell>
          <cell r="E144" t="str">
            <v>Heridas 1ero, 2do y 3er grado</v>
          </cell>
        </row>
        <row r="145">
          <cell r="C145" t="str">
            <v>Contacto con fuego</v>
          </cell>
          <cell r="D145" t="str">
            <v xml:space="preserve">Quemaduras </v>
          </cell>
          <cell r="E145" t="str">
            <v>Heridas 1ero, 2do y 3er grado</v>
          </cell>
        </row>
        <row r="146">
          <cell r="C146" t="str">
            <v>Manipulación de objetos calientes</v>
          </cell>
          <cell r="D146" t="str">
            <v xml:space="preserve">Quemaduras </v>
          </cell>
          <cell r="E146" t="str">
            <v>Heridas 1ero, 2do y 3er grado</v>
          </cell>
        </row>
        <row r="147">
          <cell r="C147" t="str">
            <v>Trabajos a la intemperie</v>
          </cell>
          <cell r="D147" t="str">
            <v xml:space="preserve">Quemaduras </v>
          </cell>
          <cell r="E147" t="str">
            <v>Heridas/Cáncer a la piel</v>
          </cell>
        </row>
        <row r="148">
          <cell r="C148" t="str">
            <v>Trabajos con fuentes de generación de radiación UV</v>
          </cell>
          <cell r="D148" t="str">
            <v xml:space="preserve">Quemaduras </v>
          </cell>
          <cell r="E148" t="str">
            <v>Heridas</v>
          </cell>
        </row>
        <row r="149">
          <cell r="C149" t="str">
            <v>Exposicion de mujeres embarazadas</v>
          </cell>
          <cell r="D149" t="str">
            <v>Aborto</v>
          </cell>
          <cell r="E149" t="str">
            <v xml:space="preserve">Muerte </v>
          </cell>
        </row>
        <row r="150">
          <cell r="C150" t="str">
            <v>Exposición a Fuentes Radioactivas / ionizantes</v>
          </cell>
          <cell r="D150" t="str">
            <v>Radiación dispersa</v>
          </cell>
          <cell r="E150" t="str">
            <v>Infertilidad, leucemia, cáncer</v>
          </cell>
        </row>
        <row r="151">
          <cell r="C151" t="str">
            <v>Cercanía a maquinas y/o herramientas con fuentes de ruido por encima de 85 db</v>
          </cell>
          <cell r="D151" t="str">
            <v>Perdida de la audición</v>
          </cell>
          <cell r="E151" t="str">
            <v>Hipoacusia</v>
          </cell>
        </row>
        <row r="152">
          <cell r="C152" t="str">
            <v>Exposición a ruidos por fuga de aire comprimido</v>
          </cell>
          <cell r="D152" t="str">
            <v>Perdida de la audición</v>
          </cell>
          <cell r="E152" t="str">
            <v>Hipoacusia</v>
          </cell>
        </row>
        <row r="153">
          <cell r="C153" t="str">
            <v xml:space="preserve">Exposición a ruidos producido por ventiladores </v>
          </cell>
          <cell r="D153" t="str">
            <v>Perdida de la audición</v>
          </cell>
          <cell r="E153" t="str">
            <v>Hipoacusia</v>
          </cell>
        </row>
        <row r="154">
          <cell r="C154" t="str">
            <v>Exposición a ruidos producidos por explosiones</v>
          </cell>
          <cell r="D154" t="str">
            <v>Perdida de la audición</v>
          </cell>
          <cell r="E154" t="str">
            <v>Hipoacusia</v>
          </cell>
        </row>
        <row r="155">
          <cell r="C155" t="str">
            <v>Exposición a vibración por operación de equipos y herramientas</v>
          </cell>
          <cell r="D155" t="str">
            <v xml:space="preserve">Exposición a vibraciones </v>
          </cell>
          <cell r="E155" t="str">
            <v>Trastornos (vasculares, hueso, articulaciones y neurológicos)</v>
          </cell>
        </row>
        <row r="156">
          <cell r="C156" t="str">
            <v>Exposición a vibración por traslado en vehículos.</v>
          </cell>
          <cell r="D156" t="str">
            <v xml:space="preserve">Exposición a vibraciones </v>
          </cell>
          <cell r="E156" t="str">
            <v>Trastornos (vasculares, hueso, articulaciones y neurológicos)</v>
          </cell>
        </row>
        <row r="157">
          <cell r="C157" t="str">
            <v>Exposición a vibración por contacto indirecto con equipos vibratorios.</v>
          </cell>
          <cell r="D157" t="str">
            <v xml:space="preserve">Exposición a vibraciones </v>
          </cell>
          <cell r="E157" t="str">
            <v>Trastornos (vasculares, hueso, articulaciones y neurológicos)</v>
          </cell>
        </row>
        <row r="158">
          <cell r="C158" t="str">
            <v xml:space="preserve">Exposición a  Virus </v>
          </cell>
          <cell r="D158" t="str">
            <v>Contagio</v>
          </cell>
          <cell r="E158" t="str">
            <v xml:space="preserve">Infección/Muerte </v>
          </cell>
        </row>
        <row r="159">
          <cell r="C159" t="str">
            <v xml:space="preserve">Contacto con hongos </v>
          </cell>
          <cell r="D159" t="str">
            <v>Contagio</v>
          </cell>
          <cell r="E159" t="str">
            <v xml:space="preserve">Infección/Muerte </v>
          </cell>
        </row>
        <row r="160">
          <cell r="C160" t="str">
            <v xml:space="preserve">Contacto con parásitos </v>
          </cell>
          <cell r="D160" t="str">
            <v>Contagio</v>
          </cell>
          <cell r="E160" t="str">
            <v xml:space="preserve">Infección/Muerte </v>
          </cell>
        </row>
        <row r="161">
          <cell r="C161" t="str">
            <v>Alimentos en mal estado o vencidos</v>
          </cell>
          <cell r="D161" t="str">
            <v>Ingesta de alimentos en mal estado o vencidos</v>
          </cell>
          <cell r="E161" t="str">
            <v>Infecciones gastrointestinales, Intoxicaciones</v>
          </cell>
        </row>
        <row r="162">
          <cell r="C162" t="str">
            <v>Exposicion a vectores (mosquitos, zancudos, etc)</v>
          </cell>
          <cell r="D162" t="str">
            <v>Contagio</v>
          </cell>
          <cell r="E162" t="str">
            <v>Infeccion/muerte</v>
          </cell>
        </row>
        <row r="163">
          <cell r="C163" t="str">
            <v xml:space="preserve">Contacto con bacterias </v>
          </cell>
          <cell r="D163" t="str">
            <v>Contagio</v>
          </cell>
          <cell r="E163" t="str">
            <v xml:space="preserve">Infección/Muerte </v>
          </cell>
        </row>
        <row r="164">
          <cell r="C164" t="str">
            <v xml:space="preserve">Manipulación de residuos solidos </v>
          </cell>
          <cell r="D164" t="str">
            <v>Exposición a agentes patógenos</v>
          </cell>
          <cell r="E164" t="str">
            <v>Infecciones/Alergias</v>
          </cell>
        </row>
        <row r="165">
          <cell r="C165" t="str">
            <v xml:space="preserve">Clasificación de los residuos solidos </v>
          </cell>
          <cell r="D165" t="str">
            <v>Exposición a agentes patógenos</v>
          </cell>
          <cell r="E165" t="str">
            <v>Infecciones/Alergias</v>
          </cell>
        </row>
        <row r="166">
          <cell r="C166" t="str">
            <v xml:space="preserve">Traslado de residuos solidos </v>
          </cell>
          <cell r="D166" t="str">
            <v>Exposición a agentes patógenos</v>
          </cell>
          <cell r="E166" t="str">
            <v>Infecciones/Alergias</v>
          </cell>
        </row>
        <row r="167">
          <cell r="C167" t="str">
            <v>Disposición de residuos solidos</v>
          </cell>
          <cell r="D167" t="str">
            <v>Exposición a agentes patógenos</v>
          </cell>
          <cell r="E167" t="str">
            <v>Infecciones/Alergias</v>
          </cell>
        </row>
        <row r="168">
          <cell r="C168" t="str">
            <v xml:space="preserve">Manipulación de fluidos corporales </v>
          </cell>
          <cell r="D168" t="str">
            <v>Exposición a agentes patógenos</v>
          </cell>
          <cell r="E168" t="str">
            <v>Infecciones/Alergias</v>
          </cell>
        </row>
        <row r="169">
          <cell r="C169" t="str">
            <v xml:space="preserve">Traslado de fluidos corporales </v>
          </cell>
          <cell r="D169" t="str">
            <v>Exposición a agentes patógenos</v>
          </cell>
          <cell r="E169" t="str">
            <v>Infecciones/Alergias</v>
          </cell>
        </row>
        <row r="170">
          <cell r="C170" t="str">
            <v xml:space="preserve">Disposición de fluidos corporales </v>
          </cell>
          <cell r="D170" t="str">
            <v>Exposición a agentes patógenos</v>
          </cell>
          <cell r="E170" t="str">
            <v>Infecciones/Alergias</v>
          </cell>
        </row>
        <row r="171">
          <cell r="C171" t="str">
            <v>Traslados de objetos pesados mayor a 25KG por persona varón no entrenada</v>
          </cell>
          <cell r="D171" t="str">
            <v>Riesgos Disergonómico</v>
          </cell>
          <cell r="E171" t="str">
            <v>Lumbalgia</v>
          </cell>
        </row>
        <row r="172">
          <cell r="C172" t="str">
            <v>Traslados de objetos pesados mayor a 15KG por persona mujer no entrenada</v>
          </cell>
          <cell r="D172" t="str">
            <v>Riesgos Disergonómico</v>
          </cell>
          <cell r="E172" t="str">
            <v>Lumbalgia</v>
          </cell>
        </row>
        <row r="173">
          <cell r="C173" t="str">
            <v>Traslados de objetos pesados mayor a 40KG en persona varón entrenada</v>
          </cell>
          <cell r="D173" t="str">
            <v>Riesgos Disergonómico</v>
          </cell>
          <cell r="E173" t="str">
            <v>Lumbalgia</v>
          </cell>
        </row>
        <row r="174">
          <cell r="C174" t="str">
            <v>Traslados de objetos pesados mayor a 24KG en persona mujer entrenada</v>
          </cell>
          <cell r="D174" t="str">
            <v>Riesgos Disergonómico</v>
          </cell>
          <cell r="E174" t="str">
            <v>Lumbalgia</v>
          </cell>
        </row>
        <row r="175">
          <cell r="C175" t="str">
            <v>Objeto que no tiene punto de sujeción</v>
          </cell>
          <cell r="D175" t="str">
            <v>Riesgos Disergonómico</v>
          </cell>
          <cell r="E175" t="str">
            <v>Lumbalgia</v>
          </cell>
        </row>
        <row r="176">
          <cell r="C176" t="str">
            <v>Levantamiento y trasnporte inadecuado de carga en mujeres embarazadas</v>
          </cell>
          <cell r="D176" t="str">
            <v>Aborto</v>
          </cell>
          <cell r="E176" t="str">
            <v xml:space="preserve">Muerte </v>
          </cell>
        </row>
        <row r="177">
          <cell r="C177" t="str">
            <v>Levantamiento y transporte inadecuado de carga.</v>
          </cell>
          <cell r="D177" t="str">
            <v>Riesgos Disergonómico</v>
          </cell>
          <cell r="E177" t="str">
            <v>Lumbalgia</v>
          </cell>
        </row>
        <row r="178">
          <cell r="C178" t="str">
            <v>Levantamiento y transporte manual de carga</v>
          </cell>
          <cell r="D178" t="str">
            <v>Riesgos Disergonómico</v>
          </cell>
          <cell r="E178" t="str">
            <v>Lumbalgia</v>
          </cell>
        </row>
        <row r="179">
          <cell r="C179" t="str">
            <v>Postura inadecuado durante el traslado de carga</v>
          </cell>
          <cell r="D179" t="str">
            <v>Riesgos Disergonómico</v>
          </cell>
          <cell r="E179" t="str">
            <v>Lumbalgia</v>
          </cell>
        </row>
        <row r="180">
          <cell r="C180" t="str">
            <v>Conducción de vehículos y/o equipos prolongado</v>
          </cell>
          <cell r="D180" t="str">
            <v>Riesgos Disergonómico</v>
          </cell>
          <cell r="E180" t="str">
            <v>Fatiga Muscular/ Dolor / Lesión</v>
          </cell>
        </row>
        <row r="181">
          <cell r="C181" t="str">
            <v>Trabajos de digitación prolongada</v>
          </cell>
          <cell r="D181" t="str">
            <v>Riesgos Disergonómico</v>
          </cell>
          <cell r="E181" t="str">
            <v>Fatiga Muscular/ Dolor / Lesión</v>
          </cell>
        </row>
        <row r="182">
          <cell r="C182" t="str">
            <v>Manipulación de herramientas manuales.</v>
          </cell>
          <cell r="D182" t="str">
            <v>Riesgos Disergonómico</v>
          </cell>
          <cell r="E182" t="str">
            <v>Fatiga Muscular/ Dolor / Lesión</v>
          </cell>
        </row>
        <row r="183">
          <cell r="C183" t="str">
            <v>Actividades manuales prolongadas.</v>
          </cell>
          <cell r="D183" t="str">
            <v>Riesgos Disergonómico</v>
          </cell>
          <cell r="E183" t="str">
            <v>Fatiga Muscular/ Dolor / Lesión</v>
          </cell>
        </row>
        <row r="184">
          <cell r="C184" t="str">
            <v xml:space="preserve">Trabajos sentado por horas prolongadas </v>
          </cell>
          <cell r="D184" t="str">
            <v>Riesgos Disergonómico</v>
          </cell>
          <cell r="E184" t="str">
            <v>Lumbalgia/Dorsalgia.</v>
          </cell>
        </row>
        <row r="185">
          <cell r="C185" t="str">
            <v>Trabajos en mobiliario no ergonómico</v>
          </cell>
          <cell r="D185" t="str">
            <v>Riesgos Disergonómico</v>
          </cell>
          <cell r="E185" t="str">
            <v>Hiperlordosis</v>
          </cell>
        </row>
        <row r="186">
          <cell r="C186" t="str">
            <v>Trabajos en espacios reducidos</v>
          </cell>
          <cell r="D186" t="str">
            <v>Riesgos Disergonómico</v>
          </cell>
          <cell r="E186" t="str">
            <v>Lumbalgia/Dorsalgia/ Hiperlordosis/ Tendinitis de Hombro</v>
          </cell>
        </row>
        <row r="187">
          <cell r="C187" t="str">
            <v>Levantar cargas con espalda encorvada</v>
          </cell>
          <cell r="D187" t="str">
            <v>Riesgos Disergonómico</v>
          </cell>
          <cell r="E187" t="str">
            <v>Lumbalgia/Dorsalgia/ Hiperlordosis/ Tendinitis de Hombro</v>
          </cell>
        </row>
        <row r="188">
          <cell r="C188" t="str">
            <v>Trabajos con posturas inadecuadas o forzadas</v>
          </cell>
          <cell r="D188" t="str">
            <v>Riesgos Disergonómico</v>
          </cell>
          <cell r="E188" t="str">
            <v>Lumbalgia/Dorsalgia/ Hiperlordosis/ Tendinitis de Hombro</v>
          </cell>
        </row>
        <row r="189">
          <cell r="C189" t="str">
            <v xml:space="preserve">Trabajos de pie por horas prolongadas </v>
          </cell>
          <cell r="D189" t="str">
            <v>Riesgos Disergonómico</v>
          </cell>
          <cell r="E189" t="str">
            <v>Hiperlordosis/ Condromalacia</v>
          </cell>
        </row>
        <row r="190">
          <cell r="C190" t="str">
            <v>Pantalla de visualización para de datos</v>
          </cell>
          <cell r="D190" t="str">
            <v>Fatiga visual</v>
          </cell>
          <cell r="E190" t="str">
            <v>Agotamiento visual, irritación conjuntival, transtorno visual, dolor de cabeza, cansancio</v>
          </cell>
        </row>
        <row r="191">
          <cell r="C191" t="str">
            <v>Espacios reducidos de trabajo</v>
          </cell>
          <cell r="D191" t="str">
            <v>Riesgos Disergonómico</v>
          </cell>
          <cell r="E191" t="str">
            <v>Hiperlordosis/ Condromalacia</v>
          </cell>
        </row>
        <row r="192">
          <cell r="C192" t="str">
            <v>Agresión verbal</v>
          </cell>
          <cell r="D192" t="str">
            <v>Riesgo Psicosocial</v>
          </cell>
          <cell r="E192" t="str">
            <v>Estrés / Depresión</v>
          </cell>
        </row>
        <row r="193">
          <cell r="C193" t="str">
            <v>Sobrecarga de trabajo</v>
          </cell>
          <cell r="D193" t="str">
            <v>Riesgo Psicosocial</v>
          </cell>
          <cell r="E193" t="str">
            <v>Estrés / Depresión</v>
          </cell>
        </row>
        <row r="194">
          <cell r="C194" t="str">
            <v>Amenazas</v>
          </cell>
          <cell r="D194" t="str">
            <v>Riesgo Psicosocial</v>
          </cell>
          <cell r="E194" t="str">
            <v>Estrés / Depresión</v>
          </cell>
        </row>
        <row r="195">
          <cell r="C195" t="str">
            <v>Asignar actividades fuera de la función sin orden</v>
          </cell>
          <cell r="D195" t="str">
            <v>Riesgo Psicosocial</v>
          </cell>
          <cell r="E195" t="str">
            <v>Estrés / Depresión</v>
          </cell>
        </row>
        <row r="196">
          <cell r="C196" t="str">
            <v>Trato discriminatorio</v>
          </cell>
          <cell r="D196" t="str">
            <v>Riesgo Psicosocial</v>
          </cell>
          <cell r="E196" t="str">
            <v>Estrés / Depresión</v>
          </cell>
        </row>
        <row r="197">
          <cell r="C197" t="str">
            <v>Agresion fisica</v>
          </cell>
          <cell r="D197" t="str">
            <v>Riesgo Psicosocial</v>
          </cell>
          <cell r="E197" t="str">
            <v>Contusion/fractura</v>
          </cell>
        </row>
        <row r="198">
          <cell r="C198" t="str">
            <v>Ignorar o excluir de las actividades propias de la función</v>
          </cell>
          <cell r="D198" t="str">
            <v>Riesgo Psicosocial</v>
          </cell>
          <cell r="E198" t="str">
            <v>Estrés / Depresión</v>
          </cell>
        </row>
        <row r="199">
          <cell r="C199" t="str">
            <v>Llamadas telefónicas extralaborales con contenido sexual no consentido</v>
          </cell>
          <cell r="D199" t="str">
            <v>Riesgo Psicosocial</v>
          </cell>
          <cell r="E199" t="str">
            <v>Estrés / Depresión</v>
          </cell>
        </row>
        <row r="200">
          <cell r="C200" t="str">
            <v>Mensajes de texto extralaborales con contenido sexual.</v>
          </cell>
          <cell r="D200" t="str">
            <v>Riesgo Psicosocial</v>
          </cell>
          <cell r="E200" t="str">
            <v>Estrés / Depresión</v>
          </cell>
        </row>
        <row r="201">
          <cell r="C201" t="str">
            <v>Piropos sexistas</v>
          </cell>
          <cell r="D201" t="str">
            <v>Riesgo Psicosocial</v>
          </cell>
          <cell r="E201" t="str">
            <v>Estrés / Depresión</v>
          </cell>
        </row>
        <row r="202">
          <cell r="C202" t="str">
            <v>Gestos sexuales</v>
          </cell>
          <cell r="D202" t="str">
            <v>Riesgo Psicosocial</v>
          </cell>
          <cell r="E202" t="str">
            <v>Estrés / Depresión</v>
          </cell>
        </row>
        <row r="203">
          <cell r="C203" t="str">
            <v>Tocamientos indebidos</v>
          </cell>
          <cell r="D203" t="str">
            <v>Riesgo Psicosocial</v>
          </cell>
          <cell r="E203" t="str">
            <v>Estrés / Depresión</v>
          </cell>
        </row>
        <row r="204">
          <cell r="C204" t="str">
            <v>Chantaje sexual</v>
          </cell>
          <cell r="D204" t="str">
            <v>Riesgo Psicosocial</v>
          </cell>
          <cell r="E204" t="str">
            <v>Estrés / Depresión</v>
          </cell>
        </row>
        <row r="205">
          <cell r="C205" t="str">
            <v xml:space="preserve">Lluvias torrenciales prolongadas </v>
          </cell>
          <cell r="D205" t="str">
            <v xml:space="preserve">Inestabilidad en estructuras </v>
          </cell>
          <cell r="E205" t="str">
            <v>Destrucciones/Muerte</v>
          </cell>
        </row>
        <row r="206">
          <cell r="C206" t="str">
            <v>Sobrecarga de fuentes de agua</v>
          </cell>
          <cell r="D206" t="str">
            <v xml:space="preserve">Colapso de fuentes de agua </v>
          </cell>
          <cell r="E206" t="str">
            <v>Destrucciones/Muerte</v>
          </cell>
        </row>
        <row r="207">
          <cell r="C207" t="str">
            <v>Sobrecarga de fuentes de agua (huaycos)</v>
          </cell>
          <cell r="D207" t="str">
            <v xml:space="preserve">Colapso de fuentes de agua </v>
          </cell>
          <cell r="E207" t="str">
            <v>Destrucciones/Muerte</v>
          </cell>
        </row>
        <row r="208">
          <cell r="C208" t="str">
            <v>Fallas del sistema de bombeo</v>
          </cell>
          <cell r="D208" t="str">
            <v xml:space="preserve">Colapso de fuentes de agua </v>
          </cell>
          <cell r="E208" t="str">
            <v>Destrucciones/Muerte</v>
          </cell>
        </row>
        <row r="209">
          <cell r="C209" t="str">
            <v xml:space="preserve">Aumento de caudal de aguas subterránea </v>
          </cell>
          <cell r="D209" t="str">
            <v xml:space="preserve">Fuga de fuentes de caudal </v>
          </cell>
          <cell r="E209" t="str">
            <v>Destrucciones/Muerte</v>
          </cell>
        </row>
        <row r="210">
          <cell r="C210" t="str">
            <v xml:space="preserve">Caída de huaycos en instalaciones </v>
          </cell>
          <cell r="D210" t="str">
            <v xml:space="preserve">Deslizamiento de masas </v>
          </cell>
          <cell r="E210" t="str">
            <v>Destrucciones/Muerte</v>
          </cell>
        </row>
        <row r="211">
          <cell r="C211" t="str">
            <v>Ruptura de presa de relavera</v>
          </cell>
          <cell r="D211" t="str">
            <v xml:space="preserve">Deslizamiento de masas </v>
          </cell>
          <cell r="E211" t="str">
            <v>Destrucciones/Muerte</v>
          </cell>
        </row>
        <row r="212">
          <cell r="C212" t="str">
            <v>Movimiento telúrico mayor a 4.5 grados de magnitud (Richter)</v>
          </cell>
          <cell r="D212" t="str">
            <v xml:space="preserve">Inestabilidad en estructuras </v>
          </cell>
          <cell r="E212" t="str">
            <v>Destrucciones/Muerte</v>
          </cell>
        </row>
        <row r="213">
          <cell r="C213" t="str">
            <v xml:space="preserve">Trabajos en la intemperie </v>
          </cell>
          <cell r="D213" t="str">
            <v xml:space="preserve">Electrocución </v>
          </cell>
          <cell r="E213" t="str">
            <v xml:space="preserve">Muerte </v>
          </cell>
        </row>
        <row r="214">
          <cell r="C214" t="str">
            <v xml:space="preserve">Trabajos con equipos conductores </v>
          </cell>
          <cell r="D214" t="str">
            <v xml:space="preserve">Electrocución </v>
          </cell>
          <cell r="E214" t="str">
            <v xml:space="preserve">Muerte </v>
          </cell>
        </row>
        <row r="215">
          <cell r="C215" t="str">
            <v>Equipos energizados por descarga de rayo</v>
          </cell>
          <cell r="D215" t="str">
            <v xml:space="preserve">Electrocución </v>
          </cell>
          <cell r="E215" t="str">
            <v>Quemadura/Amputación/ Muerte</v>
          </cell>
        </row>
        <row r="216">
          <cell r="C216" t="str">
            <v>Manipulacion de elementos punzocortantes</v>
          </cell>
          <cell r="D216" t="str">
            <v>Cortes</v>
          </cell>
          <cell r="E216" t="str">
            <v>Herida punzocortante</v>
          </cell>
        </row>
        <row r="217">
          <cell r="C217" t="str">
            <v>Mallas de sostenimiento sobresalidas</v>
          </cell>
          <cell r="D217" t="str">
            <v>Cortes</v>
          </cell>
          <cell r="E217" t="str">
            <v>Herida punzocortante</v>
          </cell>
        </row>
        <row r="218">
          <cell r="C218" t="str">
            <v>Pernos de sostenimiento sobresalidas</v>
          </cell>
          <cell r="D218" t="str">
            <v>Cortes</v>
          </cell>
          <cell r="E218" t="str">
            <v>Herida punzocortante</v>
          </cell>
        </row>
        <row r="219">
          <cell r="C219" t="str">
            <v>Uso de herramientas punzocortantes hechizas</v>
          </cell>
          <cell r="D219" t="str">
            <v>Cortes</v>
          </cell>
          <cell r="E219" t="str">
            <v>Herida punzocortante</v>
          </cell>
        </row>
        <row r="220">
          <cell r="C220" t="str">
            <v>Manipulación de materiales de escritorio de oficinas</v>
          </cell>
          <cell r="D220" t="str">
            <v>Cortes</v>
          </cell>
          <cell r="E220" t="str">
            <v>Herida punzocortante</v>
          </cell>
        </row>
        <row r="221">
          <cell r="C221" t="str">
            <v>Contagio de Sars-Cov-2</v>
          </cell>
          <cell r="D221" t="str">
            <v>INFECCION VIRAL
FATIGA, DISNEA, FIEBRE
DOLOR DE GARGANTA
MALESTAR GENERAL,
SENSACIÓN DE, CANSANCIO, TOS, DIARREA
DISGEUSIA (AUSENCIA GUSTO)
ANOSMIA (AUSENCIA DEL OLFATO)
RIESGO PSICOSOCIAL</v>
          </cell>
          <cell r="E221" t="str">
            <v xml:space="preserve">Infección/Muerte </v>
          </cell>
        </row>
        <row r="222">
          <cell r="C222" t="str">
            <v>Proyeccion de particulas</v>
          </cell>
          <cell r="D222" t="str">
            <v>Cortes</v>
          </cell>
          <cell r="E222" t="str">
            <v>Herida punzocortante</v>
          </cell>
        </row>
        <row r="223">
          <cell r="C223" t="str">
            <v>Exposicion a delincuencia y manifestaciones sindicales</v>
          </cell>
          <cell r="D223" t="str">
            <v>Agresion</v>
          </cell>
          <cell r="E223" t="str">
            <v>Lesiones</v>
          </cell>
        </row>
        <row r="224">
          <cell r="C224" t="str">
            <v>Trabajadoras en periodo de gestación</v>
          </cell>
          <cell r="D224" t="str">
            <v xml:space="preserve">Aborto </v>
          </cell>
          <cell r="E224" t="str">
            <v xml:space="preserve">Muerte </v>
          </cell>
        </row>
        <row r="225">
          <cell r="C225" t="str">
            <v>Parada intempestiva del ascensor</v>
          </cell>
          <cell r="D225" t="str">
            <v>Golpes, contusiones, estrés, claustrofobia</v>
          </cell>
          <cell r="E225" t="str">
            <v>Farturas/Lesiones</v>
          </cell>
        </row>
        <row r="226">
          <cell r="C226" t="str">
            <v>Amago de incendio por corto circuito</v>
          </cell>
          <cell r="D226" t="str">
            <v>Quemaduras, daño material</v>
          </cell>
          <cell r="E226" t="str">
            <v>Lesiones/ asfixia/ fatalidad</v>
          </cell>
        </row>
      </sheetData>
      <sheetData sheetId="9">
        <row r="3">
          <cell r="D3" t="str">
            <v>Restos de comida / madera</v>
          </cell>
          <cell r="E3" t="str">
            <v>Alteración de la calidad de suelo/agua</v>
          </cell>
          <cell r="F3" t="str">
            <v>Potencial afectación a la calidad ambiental del suelo, agua, aire, flora y fauna</v>
          </cell>
        </row>
        <row r="4">
          <cell r="D4" t="str">
            <v>Residuos no aprovechables (generales), llantas</v>
          </cell>
          <cell r="E4" t="str">
            <v>Alteración de la calidad de suelo/agua</v>
          </cell>
          <cell r="F4" t="str">
            <v>Potencial afectación a la calidad ambiental del suelo, agua, aire, flora y fauna</v>
          </cell>
        </row>
        <row r="5">
          <cell r="D5" t="str">
            <v>Papel y cartón</v>
          </cell>
          <cell r="E5" t="str">
            <v>Alteración de la calidad de suelo/agua</v>
          </cell>
          <cell r="F5" t="str">
            <v>Potencial afectación a la calidad ambiental del suelo, agua, aire, flora y fauna</v>
          </cell>
        </row>
        <row r="6">
          <cell r="D6" t="str">
            <v>Vidrio</v>
          </cell>
          <cell r="E6" t="str">
            <v>Alteración de la calidad de suelo/agua</v>
          </cell>
          <cell r="F6" t="str">
            <v>Potencial afectación a la calidad ambiental del suelo, agua, aire, flora y fauna</v>
          </cell>
        </row>
        <row r="7">
          <cell r="D7" t="str">
            <v>Plásticos</v>
          </cell>
          <cell r="E7" t="str">
            <v>Alteración de la calidad de suelo/agua</v>
          </cell>
          <cell r="F7" t="str">
            <v>Potencial afectación a la calidad ambiental del suelo, agua, aire, flora y fauna</v>
          </cell>
        </row>
        <row r="8">
          <cell r="D8" t="str">
            <v>Aceites Residuales</v>
          </cell>
          <cell r="E8" t="str">
            <v>Alteración de la calidad de suelo/agua</v>
          </cell>
          <cell r="F8" t="str">
            <v>Potencial incumplimiento de Estándares de Calidad Ambiental (ECA) para aire.
Potencial afectación a la vida y salud humana.</v>
          </cell>
        </row>
        <row r="9">
          <cell r="D9" t="str">
            <v>Pintura, aerosoles</v>
          </cell>
          <cell r="E9" t="str">
            <v>Alteración de la calidad de suelo/agua</v>
          </cell>
          <cell r="F9" t="str">
            <v>Potencial incumplimiento de Estándares de Calidad Ambiental (ECA) para aire.
Potencial afectación a la vida y salud humana.</v>
          </cell>
        </row>
        <row r="10">
          <cell r="D10" t="str">
            <v>Trapos industriales</v>
          </cell>
          <cell r="E10" t="str">
            <v>Alteración de la calidad de suelo/agua</v>
          </cell>
          <cell r="F10" t="str">
            <v>Potencial incumplimiento de Estándares de Calidad Ambiental (ECA) para aire.
Potencial afectación a la vida y salud humana.</v>
          </cell>
        </row>
        <row r="11">
          <cell r="D11" t="str">
            <v>Residuos de voladura (Cartón de explosivos, sacos de anfo, etc)</v>
          </cell>
          <cell r="E11" t="str">
            <v>Alteración de la calidad de suelo/agua</v>
          </cell>
          <cell r="F11" t="str">
            <v>Potencial incumplimiento de Estándares de Calidad Ambiental (ECA) para aire.
Potencial afectación a la vida y salud humana.</v>
          </cell>
        </row>
        <row r="12">
          <cell r="D12" t="str">
            <v>Residuos de sostenimiento (Sika, acelerantes, etc)</v>
          </cell>
          <cell r="E12" t="str">
            <v>Alteración de la calidad de suelo/agua</v>
          </cell>
          <cell r="F12" t="str">
            <v>Potencial incumplimiento de Estándares de Calidad Ambiental (ECA) para aire.
Potencial afectación a la vida y salud humana.</v>
          </cell>
        </row>
        <row r="13">
          <cell r="D13" t="str">
            <v>Filtros de aceite, Filtros de combustible, mangueras hidráulicas</v>
          </cell>
          <cell r="E13" t="str">
            <v>Alteración de la calidad de suelo/agua</v>
          </cell>
          <cell r="F13" t="str">
            <v>Potencial incumplimiento de Estándares de Calidad Ambiental (ECA) para aire.
Potencial afectación a la vida y salud humana.</v>
          </cell>
        </row>
        <row r="14">
          <cell r="D14" t="str">
            <v>Filtros de aire</v>
          </cell>
          <cell r="E14" t="str">
            <v>Alteración de la calidad de suelo/agua</v>
          </cell>
          <cell r="F14" t="str">
            <v>Potencial incumplimiento de Estándares de Calidad Ambiental (ECA) para aire.
Potencial afectación a la vida y salud humana.</v>
          </cell>
        </row>
        <row r="15">
          <cell r="D15" t="str">
            <v>Envases de sustancias químicas (Envases de MIBC, big bag, cilindros de cianuro, etc.)</v>
          </cell>
          <cell r="E15" t="str">
            <v>Alteración de la calidad de suelo/agua</v>
          </cell>
          <cell r="F15" t="str">
            <v>Potencial incumplimiento de Estándares de Calidad Ambiental (ECA) para aire.
Potencial afectación a la vida y salud humana.</v>
          </cell>
        </row>
        <row r="16">
          <cell r="D16" t="str">
            <v>Residuos en contacto con hidrocarburos</v>
          </cell>
          <cell r="E16" t="str">
            <v>Alteración de la calidad de suelo/agua</v>
          </cell>
          <cell r="F16" t="str">
            <v>Potencial incumplimiento de Estándares de Calidad Ambiental (ECA) para aire.
Potencial afectación a la vida y salud humana.</v>
          </cell>
        </row>
        <row r="17">
          <cell r="D17" t="str">
            <v>Mangas de ventilación</v>
          </cell>
          <cell r="E17" t="str">
            <v>Alteración de la calidad de suelo/agua</v>
          </cell>
          <cell r="F17" t="str">
            <v>Potencial incumplimiento de Estándares de Calidad Ambiental (ECA) para aire.
Potencial afectación a la vida y salud humana.</v>
          </cell>
        </row>
        <row r="18">
          <cell r="D18" t="str">
            <v>Generación de lixiviados</v>
          </cell>
          <cell r="E18" t="str">
            <v>Alteración de la calidad de suelo/agua</v>
          </cell>
          <cell r="F18" t="str">
            <v>Potencial incumplimiento de Estándares de Calidad Ambiental (ECA) para aire.
Potencial afectación a la vida y salud humana.</v>
          </cell>
        </row>
        <row r="19">
          <cell r="D19" t="str">
            <v>Equipos de Protección Personal (EPP)</v>
          </cell>
          <cell r="E19" t="str">
            <v>Alteración de la calidad de suelo/agua</v>
          </cell>
          <cell r="F19" t="str">
            <v>Potencial incumplimiento de Estándares de Calidad Ambiental (ECA) para aire.
Potencial afectación a la vida y salud humana.</v>
          </cell>
        </row>
        <row r="20">
          <cell r="D20" t="str">
            <v>Chatarra liviana (pernos de sostenimiento,restos de clavos, alambres, etc.)</v>
          </cell>
          <cell r="E20" t="str">
            <v>Alteración de la calidad de suelo/agua</v>
          </cell>
          <cell r="F20" t="str">
            <v>Potencial afectación a la calidad ambiental del suelo, agua, aire, flora y fauna</v>
          </cell>
        </row>
        <row r="21">
          <cell r="D21" t="str">
            <v xml:space="preserve">Chatarra pesada (Estructuras, campanas, chaquetas, rieles, vigas,etc.) </v>
          </cell>
          <cell r="E21" t="str">
            <v>Alteración de la calidad de suelo/agua</v>
          </cell>
          <cell r="F21" t="str">
            <v>Potencial afectación a la calidad ambiental del suelo, agua, aire, flora y fauna</v>
          </cell>
        </row>
        <row r="22">
          <cell r="D22" t="str">
            <v>Baterías</v>
          </cell>
          <cell r="E22" t="str">
            <v>Alteración de la calidad de suelo/agua</v>
          </cell>
          <cell r="F22" t="str">
            <v>Potencial afectación a la calidad ambiental del suelo, agua, aire, flora y fauna</v>
          </cell>
        </row>
        <row r="23">
          <cell r="D23" t="str">
            <v xml:space="preserve">Aparatos electrónicos (computadoras, teclados, lavadoras, horno microondas, etc.) </v>
          </cell>
          <cell r="E23" t="str">
            <v>Alteración de la calidad de suelo/agua</v>
          </cell>
          <cell r="F23" t="str">
            <v>Potencial afectación a la calidad ambiental del suelo, agua, aire, flora y fauna</v>
          </cell>
        </row>
        <row r="24">
          <cell r="D24" t="str">
            <v>Tóner, tintas, impresora, etc.</v>
          </cell>
          <cell r="E24" t="str">
            <v>Alteración de la calidad de suelo/agua</v>
          </cell>
          <cell r="F24" t="str">
            <v>Potencial afectación a la calidad ambiental del suelo, agua, aire, flora y fauna</v>
          </cell>
        </row>
        <row r="25">
          <cell r="D25" t="str">
            <v>Restos de concreto, cemento vencido, residuos de demolición, y otros</v>
          </cell>
          <cell r="E25" t="str">
            <v>Alteración de la calidad de suelo/agua</v>
          </cell>
          <cell r="F25" t="str">
            <v>Potencial afectación a la calidad ambiental del suelo, agua, aire, flora y fauna</v>
          </cell>
        </row>
        <row r="26">
          <cell r="D26" t="str">
            <v>Residuos hospitalarios (jeringas, guantes, envases de medicamentos, etc.)</v>
          </cell>
          <cell r="E26" t="str">
            <v>Alteración de la calidad de suelo/agua</v>
          </cell>
          <cell r="F26" t="str">
            <v>Potencial afectación a la calidad ambiental del suelo, agua, aire, flora y fauna</v>
          </cell>
        </row>
        <row r="27">
          <cell r="D27" t="str">
            <v>Residuos COVID-19 (mascarillas, guantes)</v>
          </cell>
          <cell r="E27" t="str">
            <v>Alteración de la calidad de suelo/agua</v>
          </cell>
          <cell r="F27" t="str">
            <v>Potencial afectación a la calidad ambiental del suelo, agua, aire, flora y fauna</v>
          </cell>
        </row>
        <row r="28">
          <cell r="D28" t="str">
            <v>Efluente de comedores</v>
          </cell>
          <cell r="E28" t="str">
            <v>Alteración de la calidad de suelo/agua</v>
          </cell>
          <cell r="F2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29">
          <cell r="D29" t="str">
            <v>Efluente de oficinas / campamentos</v>
          </cell>
          <cell r="E29" t="str">
            <v>Alteración de la calidad de suelo/agua</v>
          </cell>
          <cell r="F2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0">
          <cell r="D30" t="str">
            <v>Agua con concentrado</v>
          </cell>
          <cell r="E30" t="str">
            <v>Alteración de la calidad de suelo/agua</v>
          </cell>
          <cell r="F3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1">
          <cell r="D31" t="str">
            <v>Agua con sedimentos, lodo (mineral con agua)</v>
          </cell>
          <cell r="E31" t="str">
            <v>Alteración de la calidad de suelo/agua</v>
          </cell>
          <cell r="F3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2">
          <cell r="D32" t="str">
            <v>Agua de lavado de vehículos</v>
          </cell>
          <cell r="E32" t="str">
            <v>Alteración de la calidad de suelo/agua</v>
          </cell>
          <cell r="F3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3">
          <cell r="D33" t="str">
            <v>Aguas residuales de talleres</v>
          </cell>
          <cell r="E33" t="str">
            <v>Alteración de la calidad de suelo/agua</v>
          </cell>
          <cell r="F3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4">
          <cell r="D34" t="str">
            <v>Aguas Oleosas</v>
          </cell>
          <cell r="E34" t="str">
            <v>Alteración de la calidad de suelo/agua</v>
          </cell>
          <cell r="F3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5">
          <cell r="D35" t="str">
            <v>Aguas con insumos químicos</v>
          </cell>
          <cell r="E35" t="str">
            <v>Alteración de la calidad de suelo/agua</v>
          </cell>
          <cell r="F3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6">
          <cell r="D36" t="str">
            <v>Lodos de perforación</v>
          </cell>
          <cell r="E36" t="str">
            <v>Alteración de la calidad de suelo/agua</v>
          </cell>
          <cell r="F3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7">
          <cell r="D37" t="str">
            <v>Efluentes de operaciones mineras</v>
          </cell>
          <cell r="E37" t="str">
            <v>Alteración de la calidad de suelo/agua</v>
          </cell>
          <cell r="F3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8">
          <cell r="D38" t="str">
            <v>Agua para uso industrial / doméstico</v>
          </cell>
          <cell r="E38" t="str">
            <v>Agotamiento de recurso natural</v>
          </cell>
          <cell r="F38" t="str">
            <v>Afectación de ecosistemas // Afectación de generaciones futuras // Disminución de disponibilidad de recursos naturales // Afectación a fauna acuática y terrestre.</v>
          </cell>
        </row>
        <row r="39">
          <cell r="D39" t="str">
            <v>Transporte de mineral</v>
          </cell>
          <cell r="E39" t="str">
            <v>Alteración de la calidad de suelo/agua</v>
          </cell>
          <cell r="F3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0">
          <cell r="D40" t="str">
            <v>Ruptura de tuberías</v>
          </cell>
          <cell r="E40" t="str">
            <v>Alteración de la calidad de suelo/agua</v>
          </cell>
          <cell r="F4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1">
          <cell r="D41" t="str">
            <v>Falla de bombas, falla de válvulas, etc</v>
          </cell>
          <cell r="E41" t="str">
            <v>Alteración de la calidad de suelo/agua</v>
          </cell>
          <cell r="F4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2">
          <cell r="D42" t="str">
            <v>Derrame de insumos químicos (cianuro, xantatos, etc)</v>
          </cell>
          <cell r="E42" t="str">
            <v>Alteración de la calidad de suelo/agua</v>
          </cell>
          <cell r="F4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3">
          <cell r="D43" t="str">
            <v>Reactivos químicos de laboratorio</v>
          </cell>
          <cell r="E43" t="str">
            <v>Alteración de la calidad de suelo/agua</v>
          </cell>
          <cell r="F4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4">
          <cell r="D44" t="str">
            <v>Derrame de concentrado</v>
          </cell>
          <cell r="E44" t="str">
            <v>Alteración de la calidad de suelo/agua</v>
          </cell>
          <cell r="F4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5">
          <cell r="D45" t="str">
            <v>Diesel, gasolina y otros</v>
          </cell>
          <cell r="E45" t="str">
            <v>Alteración de la calidad de suelo/agua</v>
          </cell>
          <cell r="F4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6">
          <cell r="D46" t="str">
            <v>Lubricantes, aceites y grasas</v>
          </cell>
          <cell r="E46" t="str">
            <v>Alteración de la calidad de suelo/agua</v>
          </cell>
          <cell r="F4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7">
          <cell r="D47" t="str">
            <v>Uso de PCB en las operaciones</v>
          </cell>
          <cell r="E47" t="str">
            <v>Alteración al ecosistema</v>
          </cell>
          <cell r="F47" t="str">
            <v>Potencial afectación a la calidad ambiental del agua, suelo, posible impacto a la vida y salud humanas // Afectación a microfauna acuática y terrestre</v>
          </cell>
        </row>
        <row r="48">
          <cell r="D48" t="str">
            <v>Emisiones no controlar por manejo de Fuentes Radioactivas</v>
          </cell>
          <cell r="E48" t="str">
            <v>Alteración al ecosistema</v>
          </cell>
          <cell r="F48" t="str">
            <v>Potencial afectación a la calidad ambiental del agua, suelo, posible impacto a la vida y salud humanas // Afectación a microfauna acuática y terrestre</v>
          </cell>
        </row>
        <row r="49">
          <cell r="D49" t="str">
            <v>Incendio / Explosión</v>
          </cell>
          <cell r="E49" t="str">
            <v>Alteración de la calidad de aire</v>
          </cell>
          <cell r="F49" t="str">
            <v>Potencial afectación a la calidad ambiental del aire</v>
          </cell>
        </row>
        <row r="50">
          <cell r="D50" t="str">
            <v>Proceso metalúrgico</v>
          </cell>
          <cell r="E50" t="str">
            <v>Alteración de la calidad de aire</v>
          </cell>
          <cell r="F50" t="str">
            <v>Potencial afectación a la calidad ambiental del aire</v>
          </cell>
        </row>
        <row r="51">
          <cell r="D51" t="str">
            <v>Equipos de soldadura</v>
          </cell>
          <cell r="E51" t="str">
            <v>Alteración de la calidad de aire</v>
          </cell>
          <cell r="F51" t="str">
            <v>Potencial afectación a la calidad ambiental del aire</v>
          </cell>
        </row>
        <row r="52">
          <cell r="D52" t="str">
            <v>Vehículos, equipos, motores, grupos electrógenos, y otros</v>
          </cell>
          <cell r="E52" t="str">
            <v>Alteración de la calidad de aire</v>
          </cell>
          <cell r="F52" t="str">
            <v>Potencial afectación a la calidad ambiental del aire</v>
          </cell>
        </row>
        <row r="53">
          <cell r="D53" t="str">
            <v>Transporte y movimiento de vehículos y equipos</v>
          </cell>
          <cell r="E53" t="str">
            <v>Alteración de la calidad de aire</v>
          </cell>
          <cell r="F53" t="str">
            <v>Potencial afectación a la calidad ambiental del aire</v>
          </cell>
        </row>
        <row r="54">
          <cell r="D54" t="str">
            <v>Proceso metalúrgico (chancadoras)</v>
          </cell>
          <cell r="E54" t="str">
            <v>Alteración de la calidad de aire</v>
          </cell>
          <cell r="F54" t="str">
            <v>Potencial afectación a la calidad ambiental del aire</v>
          </cell>
        </row>
        <row r="55">
          <cell r="D55" t="str">
            <v>Por exploción, por equipos estacionarios, por equipos móviles, otros</v>
          </cell>
          <cell r="E55" t="str">
            <v>Contaminación sonora</v>
          </cell>
          <cell r="F55" t="str">
            <v>Afectación a la fauna terrestre.
Potencial afectación a la calidad ambiental del recurso agua.</v>
          </cell>
        </row>
        <row r="56">
          <cell r="D56" t="str">
            <v>Por equipos móviles y estacionarios</v>
          </cell>
          <cell r="E56" t="str">
            <v>Perturbación de personas / flora y fauna</v>
          </cell>
          <cell r="F56" t="str">
            <v>Afectación a las personas / flora y la fauna terrestre.</v>
          </cell>
        </row>
        <row r="57">
          <cell r="D57" t="str">
            <v>Energia Electrica</v>
          </cell>
          <cell r="E57" t="str">
            <v>Agotamiento de recurso natural</v>
          </cell>
          <cell r="F57" t="str">
            <v xml:space="preserve">Afectación de ecosistemas // Afectación de generaciones futuras // Disminución de disponibilidad de recursos naturales </v>
          </cell>
        </row>
        <row r="58">
          <cell r="D58" t="str">
            <v>Diesel, gasolina y otros</v>
          </cell>
          <cell r="E58" t="str">
            <v>Agotamiento de recurso natural</v>
          </cell>
          <cell r="F58" t="str">
            <v xml:space="preserve">Afectación de ecosistemas // Afectación de generaciones futuras // Disminución de disponibilidad de recursos naturales </v>
          </cell>
        </row>
        <row r="59">
          <cell r="D59" t="str">
            <v>Agregados</v>
          </cell>
          <cell r="E59" t="str">
            <v>Agotamiento de recurso natural</v>
          </cell>
          <cell r="F59" t="str">
            <v xml:space="preserve">Afectación de ecosistemas // Afectación de generaciones futuras // Disminución de disponibilidad de recursos naturales </v>
          </cell>
        </row>
        <row r="60">
          <cell r="D60" t="str">
            <v>Gases GLP Propano</v>
          </cell>
          <cell r="E60" t="str">
            <v>Agotamiento de recurso natural</v>
          </cell>
          <cell r="F60" t="str">
            <v xml:space="preserve">Afectación de ecosistemas // Afectación de generaciones futuras // Disminución de disponibilidad de recursos naturales </v>
          </cell>
        </row>
        <row r="61">
          <cell r="D61" t="str">
            <v>Madera, troncos, listones y otros</v>
          </cell>
          <cell r="E61" t="str">
            <v>Agotamiento de recurso natural</v>
          </cell>
          <cell r="F61" t="str">
            <v xml:space="preserve">Afectación de ecosistemas // Afectación de generaciones futuras // Disminución de disponibilidad de recursos naturales </v>
          </cell>
        </row>
        <row r="62">
          <cell r="D62" t="str">
            <v>Papel y cartón</v>
          </cell>
          <cell r="E62" t="str">
            <v>Agotamiento de recurso natural</v>
          </cell>
          <cell r="F62" t="str">
            <v xml:space="preserve">Afectación de ecosistemas // Afectación de generaciones futuras // Disminución de disponibilidad de recursos naturales </v>
          </cell>
        </row>
        <row r="63">
          <cell r="D63" t="str">
            <v>Degradación áreas durante la construcción o habilitación de componentes</v>
          </cell>
          <cell r="E63" t="str">
            <v>Alteración de la calidad de suelo</v>
          </cell>
          <cell r="F63" t="str">
            <v>Afectación de ecosistemas // Afectación de generaciones futuras // Afectación a fauna acuática y terrestre.</v>
          </cell>
        </row>
        <row r="64">
          <cell r="D64" t="str">
            <v>Remoción de top soil</v>
          </cell>
          <cell r="E64" t="str">
            <v>Alteración de la calidad de suelo</v>
          </cell>
          <cell r="F64" t="str">
            <v>Afectación de ecosistemas // Afectación de generaciones futuras // Afectación a fauna acuática y terrestre.</v>
          </cell>
        </row>
        <row r="65">
          <cell r="D65" t="str">
            <v>Manejo inadecuado de la presa de relaves</v>
          </cell>
          <cell r="E65" t="str">
            <v>Alteración de la calidad de suelo, aire, agua, flora y fauna</v>
          </cell>
          <cell r="F65" t="str">
            <v>Afectación de ecosistemas // Afectación de generaciones futuras // Afectación a fauna acuática y terrestre.</v>
          </cell>
        </row>
        <row r="66">
          <cell r="D66" t="str">
            <v>Manejo inadecuado de desmonte</v>
          </cell>
          <cell r="E66" t="str">
            <v>Alteración de la calidad de suelo, aire, agua, flora y fauna</v>
          </cell>
          <cell r="F66" t="str">
            <v>Afectación de ecosistemas // Afectación de generaciones futuras // Afectación a fauna acuática y terrestre.</v>
          </cell>
        </row>
        <row r="67">
          <cell r="D67" t="str">
            <v>Colapso de presa de relaves</v>
          </cell>
          <cell r="E67" t="str">
            <v>Alteración de la calidad de suelo/agua</v>
          </cell>
          <cell r="F6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68">
          <cell r="D68" t="str">
            <v>Derrame de pulpa de relave (tratamiento, transporte)</v>
          </cell>
          <cell r="E68" t="str">
            <v>Alteración de la calidad de suelo/agua</v>
          </cell>
          <cell r="F6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69">
          <cell r="D69" t="str">
            <v>Desmonte</v>
          </cell>
          <cell r="E69" t="str">
            <v>Alteración de la calidad de suelo/agua</v>
          </cell>
          <cell r="F69" t="str">
            <v>Potencial afectación a la calidad ambiental del suelo, agua, aire, flora y fauna</v>
          </cell>
        </row>
        <row r="70">
          <cell r="D70" t="str">
            <v>Pulpa de relave</v>
          </cell>
          <cell r="E70" t="str">
            <v>Alteración de la calidad de suelo/agua</v>
          </cell>
          <cell r="F70" t="str">
            <v>Potencial incumplimiento de Estándares de Calidad Ambiental (ECA) para aire.
Potencial afectación a la vida y salud humana.
Generación de efecto invernadero.</v>
          </cell>
        </row>
        <row r="71">
          <cell r="D71" t="str">
            <v>Construcción de infraesctura sin contar con permisos ni controles ambientales</v>
          </cell>
          <cell r="E71" t="str">
            <v>Alteración de la medio físico, social y biológico</v>
          </cell>
          <cell r="F71" t="str">
            <v>Procesos administrativos sancionadores, multas, afectación a la reputación de la empresa.</v>
          </cell>
        </row>
        <row r="72">
          <cell r="D72" t="str">
            <v>Exclusión de los actos locales</v>
          </cell>
          <cell r="E72" t="str">
            <v>Alteración del medio social</v>
          </cell>
          <cell r="F72" t="str">
            <v>Conflictos sociales, afectación a la reputación de la empresa.</v>
          </cell>
        </row>
      </sheetData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DATOS MA"/>
      <sheetName val="DATOS SSO"/>
      <sheetName val="DIAGRAMA DE PROCESO"/>
      <sheetName val="MANTENIMIENTO DE EQUIPOS PESADO"/>
      <sheetName val="REG REVISION 23-11"/>
      <sheetName val="REVISIÓN DE DOC"/>
      <sheetName val="RIESGO"/>
      <sheetName val="Valoración de Riesgo"/>
      <sheetName val="Tabla de Peligros y Riesgo"/>
      <sheetName val="Tabla de Peligros y Riesgo2"/>
      <sheetName val="LISTA DE ASPECTOS - IMPACTOS"/>
      <sheetName val="LISTA DE ASPECTOS -IMPACTOS2"/>
      <sheetName val="Hoja2"/>
      <sheetName val="Hoja1"/>
      <sheetName val="IPERC LB - Track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 t="str">
            <v>Piso en mal estado/ irregular</v>
          </cell>
          <cell r="D2" t="str">
            <v>Caída al mismo nivel</v>
          </cell>
          <cell r="E2" t="str">
            <v>Contusión/Fractura/Muerte</v>
          </cell>
        </row>
        <row r="3">
          <cell r="C3" t="str">
            <v>Objetos y materiales en el suelo</v>
          </cell>
          <cell r="D3" t="str">
            <v>Caída al mismo nivel</v>
          </cell>
          <cell r="E3" t="str">
            <v>Contusión/Fractura/Muerte</v>
          </cell>
        </row>
        <row r="4">
          <cell r="C4" t="str">
            <v xml:space="preserve">Líquidos en el suelo </v>
          </cell>
          <cell r="D4" t="str">
            <v>Caída al mismo nivel</v>
          </cell>
          <cell r="E4" t="str">
            <v>Contusión/Fractura/Muerte</v>
          </cell>
        </row>
        <row r="5">
          <cell r="C5" t="str">
            <v>Superficie resbalosa</v>
          </cell>
          <cell r="D5" t="str">
            <v>Caída al mismo nivel</v>
          </cell>
          <cell r="E5" t="str">
            <v>Contusión/Fractura/Muerte</v>
          </cell>
        </row>
        <row r="6">
          <cell r="C6" t="str">
            <v>Superficies de trabajo en mal estado</v>
          </cell>
          <cell r="D6" t="str">
            <v>Caída al mismo nivel</v>
          </cell>
          <cell r="E6" t="str">
            <v>Contusión/Fractura/Muerte</v>
          </cell>
        </row>
        <row r="7">
          <cell r="C7" t="str">
            <v xml:space="preserve">Pisos mojados </v>
          </cell>
          <cell r="D7" t="str">
            <v>Caída al mismo nivel</v>
          </cell>
          <cell r="E7" t="str">
            <v>Contusión/Fractura/Muerte</v>
          </cell>
        </row>
        <row r="8">
          <cell r="C8" t="str">
            <v>Ambientes reducidos</v>
          </cell>
          <cell r="D8" t="str">
            <v>Caída al mismo nivel</v>
          </cell>
          <cell r="E8" t="str">
            <v>Contusión/Fractura/Muerte</v>
          </cell>
        </row>
        <row r="9">
          <cell r="C9" t="str">
            <v>Ambiente sin iluminación/deficiente</v>
          </cell>
          <cell r="D9" t="str">
            <v>Caída al mismo nivel</v>
          </cell>
          <cell r="E9" t="str">
            <v>Contusión/Fractura/Muerte</v>
          </cell>
        </row>
        <row r="10">
          <cell r="C10" t="str">
            <v>Calzado no ajustado a la talla/pasadores sueltos</v>
          </cell>
          <cell r="D10" t="str">
            <v>Caída al mismo nivel</v>
          </cell>
          <cell r="E10" t="str">
            <v>Contusión/Fractura/Muerte</v>
          </cell>
        </row>
        <row r="11">
          <cell r="C11" t="str">
            <v xml:space="preserve">Calzado deteriorado </v>
          </cell>
          <cell r="D11" t="str">
            <v>Caída al mismo nivel</v>
          </cell>
          <cell r="E11" t="str">
            <v>Contusión/Fractura/Muerte</v>
          </cell>
        </row>
        <row r="12">
          <cell r="C12" t="str">
            <v>Uso de escaleras portátiles en mal estado</v>
          </cell>
          <cell r="D12" t="str">
            <v>Caídas a distinto nivel</v>
          </cell>
          <cell r="E12" t="str">
            <v>Contusión/Fractura/Muerte</v>
          </cell>
        </row>
        <row r="13">
          <cell r="C13" t="str">
            <v>Uso de escaleras portátiles no aseguradas</v>
          </cell>
          <cell r="D13" t="str">
            <v>Caídas a distinto nivel</v>
          </cell>
          <cell r="E13" t="str">
            <v>Contusión/Fractura/Muerte</v>
          </cell>
        </row>
        <row r="14">
          <cell r="C14" t="str">
            <v>Uso de escaleras fijas en mal estado</v>
          </cell>
          <cell r="D14" t="str">
            <v>Caídas a distinto nivel</v>
          </cell>
          <cell r="E14" t="str">
            <v>Contusión/Fractura/Muerte</v>
          </cell>
        </row>
        <row r="15">
          <cell r="C15" t="str">
            <v>Uso de escaleras fijas no aseguradas</v>
          </cell>
          <cell r="D15" t="str">
            <v>Caídas a distinto nivel</v>
          </cell>
          <cell r="E15" t="str">
            <v>Contusión/Fractura/Muerte</v>
          </cell>
        </row>
        <row r="16">
          <cell r="C16" t="str">
            <v>Uso de andamios y plataforma no nivelados</v>
          </cell>
          <cell r="D16" t="str">
            <v>Caídas a distinto nivel</v>
          </cell>
          <cell r="E16" t="str">
            <v>Contusión/Fractura/Muerte</v>
          </cell>
        </row>
        <row r="17">
          <cell r="C17" t="str">
            <v xml:space="preserve">Escalamiento a estructuras, equipos sin equipo anti caída </v>
          </cell>
          <cell r="D17" t="str">
            <v>Caídas a distinto nivel</v>
          </cell>
          <cell r="E17" t="str">
            <v>Contusión/Fractura/Muerte</v>
          </cell>
        </row>
        <row r="18">
          <cell r="C18" t="str">
            <v xml:space="preserve">Uso de andamios y plataformas no asegurados </v>
          </cell>
          <cell r="D18" t="str">
            <v>Caídas a distinto nivel</v>
          </cell>
          <cell r="E18" t="str">
            <v>Contusión/Fractura/Muerte</v>
          </cell>
        </row>
        <row r="19">
          <cell r="C19" t="str">
            <v>Uso de andamios y plataforma en mal estado</v>
          </cell>
          <cell r="D19" t="str">
            <v>Caídas a distinto nivel</v>
          </cell>
          <cell r="E19" t="str">
            <v>Contusión/Fractura/Muerte</v>
          </cell>
        </row>
        <row r="20">
          <cell r="C20" t="str">
            <v>Trabajos en muro o talud inestables</v>
          </cell>
          <cell r="D20" t="str">
            <v>Caídas a distinto nivel</v>
          </cell>
          <cell r="E20" t="str">
            <v>Contusión/Fractura/Muerte</v>
          </cell>
        </row>
        <row r="21">
          <cell r="C21" t="str">
            <v>Izaje de personal en elevadores y/o canastilla sin sistema anti caída</v>
          </cell>
          <cell r="D21" t="str">
            <v>Caídas a distinto nivel</v>
          </cell>
          <cell r="E21" t="str">
            <v>Contusión/Fractura/Muerte</v>
          </cell>
        </row>
        <row r="22">
          <cell r="C22" t="str">
            <v>Manipulación de objetos y herramientas en altura</v>
          </cell>
          <cell r="D22" t="str">
            <v xml:space="preserve">Caída de Objetos </v>
          </cell>
          <cell r="E22" t="str">
            <v>Contusión/Fractura/Muerte</v>
          </cell>
        </row>
        <row r="23">
          <cell r="C23" t="str">
            <v xml:space="preserve">Uso de soportes y/o andamios (Madera/Metálicos) en malas condiciones </v>
          </cell>
          <cell r="D23" t="str">
            <v xml:space="preserve">Caída de Objetos </v>
          </cell>
          <cell r="E23" t="str">
            <v>Contusión/Fractura/Muerte</v>
          </cell>
        </row>
        <row r="24">
          <cell r="C24" t="str">
            <v xml:space="preserve">Izaje de materiales sin sistema anti caída </v>
          </cell>
          <cell r="D24" t="str">
            <v xml:space="preserve">Caída de Objetos </v>
          </cell>
          <cell r="E24" t="str">
            <v>Contusión/Fractura/Muerte</v>
          </cell>
        </row>
        <row r="25">
          <cell r="C25" t="str">
            <v>Ascenso a postes/ torres metálicas sin sistema anti caída</v>
          </cell>
          <cell r="D25" t="str">
            <v>Caídas a distinto nivel</v>
          </cell>
          <cell r="E25" t="str">
            <v>Contusión/Fractura/Muerte</v>
          </cell>
        </row>
        <row r="26">
          <cell r="C26" t="str">
            <v xml:space="preserve">Subir/bajar escaleras sin utilizar 3 puntos de apoyo. </v>
          </cell>
          <cell r="D26" t="str">
            <v>Caídas a distinto nivel</v>
          </cell>
          <cell r="E26" t="str">
            <v>Contusión/Fractura/Muerte</v>
          </cell>
        </row>
        <row r="27">
          <cell r="C27" t="str">
            <v>Subir/bajar escaleras sin asegurar</v>
          </cell>
          <cell r="D27" t="str">
            <v>Caídas a distinto nivel</v>
          </cell>
          <cell r="E27" t="str">
            <v>Contusión/Fractura/Muerte</v>
          </cell>
        </row>
        <row r="28">
          <cell r="C28" t="str">
            <v>Subir/bajar escaleras con peldaños con desgaste.</v>
          </cell>
          <cell r="D28" t="str">
            <v>Caídas a distinto nivel</v>
          </cell>
          <cell r="E28" t="str">
            <v>Contusión/Fractura/Muerte</v>
          </cell>
        </row>
        <row r="29">
          <cell r="C29" t="str">
            <v>Trabajos en taladros largos sin sistema anti caída</v>
          </cell>
          <cell r="D29" t="str">
            <v>Caídas a distinto nivel</v>
          </cell>
          <cell r="E29" t="str">
            <v>Contusión/Fractura/Muerte</v>
          </cell>
        </row>
        <row r="30">
          <cell r="C30" t="str">
            <v xml:space="preserve">Trabajos de levantamiento sin sistema anti caída </v>
          </cell>
          <cell r="D30" t="str">
            <v>Caídas a distinto nivel</v>
          </cell>
          <cell r="E30" t="str">
            <v>Contusión/Fractura/Muerte</v>
          </cell>
        </row>
        <row r="31">
          <cell r="C31" t="str">
            <v>Trabajos  sin sistema anti caída</v>
          </cell>
          <cell r="D31" t="str">
            <v>Caídas a distinto nivel</v>
          </cell>
          <cell r="E31" t="str">
            <v>Contusión/Fractura/Muerte</v>
          </cell>
        </row>
        <row r="32">
          <cell r="C32" t="str">
            <v xml:space="preserve">Trabajos  con sistema anti caída en mal estado </v>
          </cell>
          <cell r="D32" t="str">
            <v>Caídas a distinto nivel</v>
          </cell>
          <cell r="E32" t="str">
            <v>Contusión/Fractura/Muerte</v>
          </cell>
        </row>
        <row r="33">
          <cell r="C33" t="str">
            <v>Trabajos en Raise Boring sin sistema anti caída</v>
          </cell>
          <cell r="D33" t="str">
            <v>Caídas a distinto nivel</v>
          </cell>
          <cell r="E33" t="str">
            <v>Contusión/Fractura/Muerte</v>
          </cell>
        </row>
        <row r="34">
          <cell r="C34" t="str">
            <v xml:space="preserve">Trabajos en Raise Boring con sistema anti caída en mal estado </v>
          </cell>
          <cell r="D34" t="str">
            <v>Caídas a distinto nivel</v>
          </cell>
          <cell r="E34" t="str">
            <v>Contusión/Fractura/Muerte</v>
          </cell>
        </row>
        <row r="35">
          <cell r="C35" t="str">
            <v>Trabajos en Inclinados sin sistema anti caída</v>
          </cell>
          <cell r="D35" t="str">
            <v>Caídas a distinto nivel</v>
          </cell>
          <cell r="E35" t="str">
            <v>Contusión/Fractura/Muerte</v>
          </cell>
        </row>
        <row r="36">
          <cell r="C36" t="str">
            <v xml:space="preserve">Trabajos en Inclinados con sistema anti caída en malas condiciones </v>
          </cell>
          <cell r="D36" t="str">
            <v>Caídas a distinto nivel</v>
          </cell>
          <cell r="E36" t="str">
            <v>Contusión/Fractura/Muerte</v>
          </cell>
        </row>
        <row r="37">
          <cell r="C37" t="str">
            <v>Trabajos en Piques sin sistema anti caída</v>
          </cell>
          <cell r="D37" t="str">
            <v>Caídas a distinto nivel</v>
          </cell>
          <cell r="E37" t="str">
            <v>Contusión/Fractura/Muerte</v>
          </cell>
        </row>
        <row r="38">
          <cell r="C38" t="str">
            <v xml:space="preserve">Trabajos en Piques con sistema anti caída en malas condiciones </v>
          </cell>
          <cell r="D38" t="str">
            <v>Caídas a distinto nivel</v>
          </cell>
          <cell r="E38" t="str">
            <v>Contusión/Fractura/Muerte</v>
          </cell>
        </row>
        <row r="39">
          <cell r="C39" t="str">
            <v>Trabajos en Taludes sin sistema anti caída</v>
          </cell>
          <cell r="D39" t="str">
            <v>Caídas a distinto nivel</v>
          </cell>
          <cell r="E39" t="str">
            <v>Contusión/Fractura/Muerte</v>
          </cell>
        </row>
        <row r="40">
          <cell r="C40" t="str">
            <v xml:space="preserve">Trabajos en Taludes con sistema anti caída en malas condiciones </v>
          </cell>
          <cell r="D40" t="str">
            <v>Caídas a distinto nivel</v>
          </cell>
          <cell r="E40" t="str">
            <v>Contusión/Fractura/Muerte</v>
          </cell>
        </row>
        <row r="41">
          <cell r="C41" t="str">
            <v>Trabajos de lanzado de tubería en Raise Boring sin sistema anti caída</v>
          </cell>
          <cell r="D41" t="str">
            <v>Caídas a distinto nivel</v>
          </cell>
          <cell r="E41" t="str">
            <v>Contusión/Fractura/Muerte</v>
          </cell>
        </row>
        <row r="42">
          <cell r="C42" t="str">
            <v xml:space="preserve">Trabajos de lanzado de tubería en Raise Boring con sistema anti caída en mal estado </v>
          </cell>
          <cell r="D42" t="str">
            <v>Caídas a distinto nivel</v>
          </cell>
          <cell r="E42" t="str">
            <v>Contusión/Fractura/Muerte</v>
          </cell>
        </row>
        <row r="43">
          <cell r="C43" t="str">
            <v>Trabajos de encofrado y desencofrado a alturas mayores de 1.80m</v>
          </cell>
          <cell r="D43" t="str">
            <v>Caídas a distinto nivel</v>
          </cell>
          <cell r="E43" t="str">
            <v>Contusión/Fractura/Muerte</v>
          </cell>
        </row>
        <row r="44">
          <cell r="C44" t="str">
            <v>Trabajos de habilitación y armado de aceros a alturas mayores de 1.80m</v>
          </cell>
          <cell r="D44" t="str">
            <v>Caídas a distinto nivel</v>
          </cell>
          <cell r="E44" t="str">
            <v>Contusión/Fractura/Muerte</v>
          </cell>
        </row>
        <row r="45">
          <cell r="C45" t="str">
            <v>Trabajos de desmontaje de techos, cielo raso y tejas andina</v>
          </cell>
          <cell r="D45" t="str">
            <v>Caídas a distinto nivel</v>
          </cell>
          <cell r="E45" t="str">
            <v>Contusión/Fractura/Muerte</v>
          </cell>
        </row>
        <row r="46">
          <cell r="C46" t="str">
            <v>Trabajos  sin sistema anti caída</v>
          </cell>
          <cell r="D46" t="str">
            <v>Caídas a distinto nivel</v>
          </cell>
          <cell r="E46" t="str">
            <v>Contusión/Fractura/Muerte</v>
          </cell>
        </row>
        <row r="47">
          <cell r="C47" t="str">
            <v xml:space="preserve">Trabajos  con sistema anti caída en mal estado </v>
          </cell>
          <cell r="D47" t="str">
            <v>Caídas a distinto nivel</v>
          </cell>
          <cell r="E47" t="str">
            <v>Contusión/Fractura/Muerte</v>
          </cell>
        </row>
        <row r="48">
          <cell r="C48" t="str">
            <v>Exposición a la linea de fuego</v>
          </cell>
          <cell r="D48" t="str">
            <v>Aplastamiento</v>
          </cell>
          <cell r="E48" t="str">
            <v>Contusión/Fractura/Muerte</v>
          </cell>
        </row>
        <row r="49">
          <cell r="C49" t="str">
            <v>Carga por encima de la capacidad del equipo.</v>
          </cell>
          <cell r="D49" t="str">
            <v>Caída de objetos</v>
          </cell>
          <cell r="E49" t="str">
            <v>Contusión/Fractura/Muerte</v>
          </cell>
        </row>
        <row r="50">
          <cell r="C50" t="str">
            <v>Carga por encima de la capacidad de los elementos de izaje</v>
          </cell>
          <cell r="D50" t="str">
            <v>Caída de objetos</v>
          </cell>
          <cell r="E50" t="str">
            <v>Contusión/Fractura/Muerte</v>
          </cell>
        </row>
        <row r="51">
          <cell r="C51" t="str">
            <v>Elementos de izaje no inspeccionado y certificado</v>
          </cell>
          <cell r="D51" t="str">
            <v>Caída de objetos</v>
          </cell>
          <cell r="E51" t="str">
            <v>Contusión/Fractura/Muerte</v>
          </cell>
        </row>
        <row r="52">
          <cell r="C52" t="str">
            <v>Grúa no certificada</v>
          </cell>
          <cell r="D52" t="str">
            <v>Caída de objetos</v>
          </cell>
          <cell r="E52" t="str">
            <v>Contusión/Fractura/Muerte</v>
          </cell>
        </row>
        <row r="53">
          <cell r="C53" t="str">
            <v>Equipo no inspeccionado</v>
          </cell>
          <cell r="D53" t="str">
            <v>Caída de objetos</v>
          </cell>
          <cell r="E53" t="str">
            <v>Contusión/Fractura/Muerte</v>
          </cell>
        </row>
        <row r="54">
          <cell r="C54" t="str">
            <v>No se cuenta con diagrama de cuerpo libre de carga</v>
          </cell>
          <cell r="D54" t="str">
            <v>Caída de objetos</v>
          </cell>
          <cell r="E54" t="str">
            <v>Contusión/Fractura/Muerte</v>
          </cell>
        </row>
        <row r="55">
          <cell r="C55" t="str">
            <v>Operador y rigger no certificado</v>
          </cell>
          <cell r="D55" t="str">
            <v>Caída de objetos</v>
          </cell>
          <cell r="E55" t="str">
            <v>Contusión/Fractura/Muerte</v>
          </cell>
        </row>
        <row r="56">
          <cell r="C56" t="str">
            <v>Techos/muros inestables</v>
          </cell>
          <cell r="D56" t="str">
            <v>Caída de Objetos</v>
          </cell>
          <cell r="E56" t="str">
            <v>Contusión/Fractura/Muerte</v>
          </cell>
        </row>
        <row r="57">
          <cell r="C57" t="str">
            <v xml:space="preserve">Calidad de los materiales </v>
          </cell>
          <cell r="D57" t="str">
            <v>Caída de Objetos</v>
          </cell>
          <cell r="E57" t="str">
            <v>Contusión/Fractura/Muerte</v>
          </cell>
        </row>
        <row r="58">
          <cell r="C58" t="str">
            <v>Paredes con rajaduras</v>
          </cell>
          <cell r="D58" t="str">
            <v>Caída de Objetos</v>
          </cell>
          <cell r="E58" t="str">
            <v>Contusión/Fractura/Muerte</v>
          </cell>
        </row>
        <row r="59">
          <cell r="C59" t="str">
            <v>Postes inclinados</v>
          </cell>
          <cell r="D59" t="str">
            <v>Caída de Objetos</v>
          </cell>
          <cell r="E59" t="str">
            <v>Contusión/Fractura/Muerte</v>
          </cell>
        </row>
        <row r="60">
          <cell r="C60" t="str">
            <v>Postes flexionados</v>
          </cell>
          <cell r="D60" t="str">
            <v>Caída de Objetos</v>
          </cell>
          <cell r="E60" t="str">
            <v>Contusión/Fractura/Muerte</v>
          </cell>
        </row>
        <row r="61">
          <cell r="C61" t="str">
            <v>Postes pandeados</v>
          </cell>
          <cell r="D61" t="str">
            <v>Caída de Objetos</v>
          </cell>
          <cell r="E61" t="str">
            <v>Contusión/Fractura/Muerte</v>
          </cell>
        </row>
        <row r="62">
          <cell r="C62" t="str">
            <v xml:space="preserve">Vigas Fatigadas </v>
          </cell>
          <cell r="D62" t="str">
            <v>Caída de Objetos</v>
          </cell>
          <cell r="E62" t="str">
            <v>Contusión/Fractura/Muerte</v>
          </cell>
        </row>
        <row r="63">
          <cell r="C63" t="str">
            <v>Vigas flexionadas</v>
          </cell>
          <cell r="D63" t="str">
            <v>Caída de Objetos</v>
          </cell>
          <cell r="E63" t="str">
            <v>Contusión/Fractura/Muerte</v>
          </cell>
        </row>
        <row r="64">
          <cell r="C64" t="str">
            <v>Columnas fatigadas</v>
          </cell>
          <cell r="D64" t="str">
            <v>Caída de Objetos</v>
          </cell>
          <cell r="E64" t="str">
            <v>Contusión/Fractura/Muerte</v>
          </cell>
        </row>
        <row r="65">
          <cell r="C65" t="str">
            <v>Columnas flexionadas</v>
          </cell>
          <cell r="D65" t="str">
            <v>Caída de Objetos</v>
          </cell>
          <cell r="E65" t="str">
            <v>Contusión/Fractura/Muerte</v>
          </cell>
        </row>
        <row r="66">
          <cell r="C66" t="str">
            <v xml:space="preserve">Columnas corroídas </v>
          </cell>
          <cell r="D66" t="str">
            <v>Caída de Objetos</v>
          </cell>
          <cell r="E66" t="str">
            <v>Contusión/Fractura/Muerte</v>
          </cell>
        </row>
        <row r="67">
          <cell r="C67" t="str">
            <v>Roca suelta</v>
          </cell>
          <cell r="D67" t="str">
            <v>Caída de roca</v>
          </cell>
          <cell r="E67" t="str">
            <v>Contusión/Fractura/Muerte</v>
          </cell>
        </row>
        <row r="68">
          <cell r="C68" t="str">
            <v>Calidad de roca mala</v>
          </cell>
          <cell r="D68" t="str">
            <v>Caída de roca</v>
          </cell>
          <cell r="E68" t="str">
            <v>Contusión/Fractura/Muerte</v>
          </cell>
        </row>
        <row r="69">
          <cell r="C69" t="str">
            <v>Presencia de estructuras geológicas</v>
          </cell>
          <cell r="D69" t="str">
            <v>Caída de roca</v>
          </cell>
          <cell r="E69" t="str">
            <v>Contusión/Fractura/Muerte</v>
          </cell>
        </row>
        <row r="70">
          <cell r="C70" t="str">
            <v xml:space="preserve">Filtración de aguas </v>
          </cell>
          <cell r="D70" t="str">
            <v>Caída de roca</v>
          </cell>
          <cell r="E70" t="str">
            <v>Contusión/Fractura/Muerte</v>
          </cell>
        </row>
        <row r="71">
          <cell r="C71" t="str">
            <v xml:space="preserve">Espacios abiertos </v>
          </cell>
          <cell r="D71" t="str">
            <v>Caída de roca</v>
          </cell>
          <cell r="E71" t="str">
            <v>Contusión/Fractura/Muerte</v>
          </cell>
        </row>
        <row r="72">
          <cell r="C72" t="str">
            <v xml:space="preserve">Dirección de las estructuras </v>
          </cell>
          <cell r="D72" t="str">
            <v>Caída de roca</v>
          </cell>
          <cell r="E72" t="str">
            <v>Contusión/Fractura/Muerte</v>
          </cell>
        </row>
        <row r="73">
          <cell r="C73" t="str">
            <v>Relleno de las estructuras de mala calidad</v>
          </cell>
          <cell r="D73" t="str">
            <v>Caída de roca</v>
          </cell>
          <cell r="E73" t="str">
            <v>Contusión/Fractura/Muerte</v>
          </cell>
        </row>
        <row r="74">
          <cell r="C74" t="str">
            <v>Acumulación de esfuerzos</v>
          </cell>
          <cell r="D74" t="str">
            <v>Proyeccion de rocas</v>
          </cell>
          <cell r="E74" t="str">
            <v>Contusión/Fractura/Muerte</v>
          </cell>
        </row>
        <row r="75">
          <cell r="C75" t="str">
            <v>Acumulación de esfuerzoss</v>
          </cell>
          <cell r="D75" t="str">
            <v>Caída de roca/</v>
          </cell>
          <cell r="E75" t="str">
            <v>Contusión/Fractura/Muerte</v>
          </cell>
        </row>
        <row r="76">
          <cell r="C76" t="str">
            <v xml:space="preserve">Altura de talud </v>
          </cell>
          <cell r="D76" t="str">
            <v xml:space="preserve">Deslizamiento </v>
          </cell>
          <cell r="E76" t="str">
            <v>Contusión/Fractura/Muerte</v>
          </cell>
        </row>
        <row r="77">
          <cell r="C77" t="str">
            <v xml:space="preserve">Calidad del suelo </v>
          </cell>
          <cell r="D77" t="str">
            <v xml:space="preserve">Deslizamiento </v>
          </cell>
          <cell r="E77" t="str">
            <v>Contusión/Fractura/Muerte</v>
          </cell>
        </row>
        <row r="78">
          <cell r="C78" t="str">
            <v xml:space="preserve">Saturación de agua </v>
          </cell>
          <cell r="D78" t="str">
            <v xml:space="preserve">Deslizamiento </v>
          </cell>
          <cell r="E78" t="str">
            <v>Contusión/Fractura/Muerte</v>
          </cell>
        </row>
        <row r="79">
          <cell r="C79" t="str">
            <v xml:space="preserve">Mala calidad del material del suelo </v>
          </cell>
          <cell r="D79" t="str">
            <v xml:space="preserve">Deslizamiento </v>
          </cell>
          <cell r="E79" t="str">
            <v>Contusión/Fractura/Muerte</v>
          </cell>
        </row>
        <row r="80">
          <cell r="C80" t="str">
            <v>Excavaciones sin diseño</v>
          </cell>
          <cell r="D80" t="str">
            <v xml:space="preserve">Subsidencia </v>
          </cell>
          <cell r="E80" t="str">
            <v>Contusión/Fractura/Muerte</v>
          </cell>
        </row>
        <row r="81">
          <cell r="C81" t="str">
            <v>Pila de material inestable</v>
          </cell>
          <cell r="D81" t="str">
            <v>Derrumbe</v>
          </cell>
          <cell r="E81" t="str">
            <v>Contusión/Fractura/Muerte</v>
          </cell>
        </row>
        <row r="82">
          <cell r="C82" t="str">
            <v>Velocidad excesiva en la conducción de equipos/vehículos</v>
          </cell>
          <cell r="D82" t="str">
            <v>Colisión/atropello</v>
          </cell>
          <cell r="E82" t="str">
            <v>Contusión/Fractura/Muerte</v>
          </cell>
        </row>
        <row r="83">
          <cell r="C83" t="str">
            <v>conductor con poca experiencia en conduccion de equipo asignado</v>
          </cell>
          <cell r="D83" t="str">
            <v>Colisión/atropello</v>
          </cell>
          <cell r="E83" t="str">
            <v>Contusión/Fractura/Muerte</v>
          </cell>
        </row>
        <row r="84">
          <cell r="C84" t="str">
            <v xml:space="preserve">Vías con espacios reducidos </v>
          </cell>
          <cell r="D84" t="str">
            <v>Colisión/atropello</v>
          </cell>
          <cell r="E84" t="str">
            <v>Contusión/Fractura/Muerte</v>
          </cell>
        </row>
        <row r="85">
          <cell r="C85" t="str">
            <v>Mal estado de las vías</v>
          </cell>
          <cell r="D85" t="str">
            <v>Colisión</v>
          </cell>
          <cell r="E85" t="str">
            <v>Contusión/Fractura/Muerte</v>
          </cell>
        </row>
        <row r="86">
          <cell r="C86" t="str">
            <v>Velocidad fuera de los limites</v>
          </cell>
          <cell r="D86" t="str">
            <v>Colisión/atropello</v>
          </cell>
          <cell r="E86" t="str">
            <v>Contusión/Fractura/Muerte</v>
          </cell>
        </row>
        <row r="87">
          <cell r="C87" t="str">
            <v xml:space="preserve">Vías con visibilidad reducida </v>
          </cell>
          <cell r="D87" t="str">
            <v>Colisión/atropello</v>
          </cell>
          <cell r="E87" t="str">
            <v>Contusión/Fractura/Muerte</v>
          </cell>
        </row>
        <row r="88">
          <cell r="C88" t="str">
            <v>Fatiga/cansancio de operador/conductor</v>
          </cell>
          <cell r="D88" t="str">
            <v>Colisión/atropello</v>
          </cell>
          <cell r="E88" t="str">
            <v>Contusión/Fractura/Muerte</v>
          </cell>
        </row>
        <row r="89">
          <cell r="C89" t="str">
            <v>Materiales y/o objetos obstaculizando las vías</v>
          </cell>
          <cell r="D89" t="str">
            <v xml:space="preserve">Colisión </v>
          </cell>
          <cell r="E89" t="str">
            <v>Contusión/Fractura/Muerte</v>
          </cell>
        </row>
        <row r="90">
          <cell r="C90" t="str">
            <v>Fallas Mecánicas de los  vehículos y equipos</v>
          </cell>
          <cell r="D90" t="str">
            <v>Colisión/atropello</v>
          </cell>
          <cell r="E90" t="str">
            <v>Contusión/Fractura/Muerte</v>
          </cell>
        </row>
        <row r="91">
          <cell r="C91" t="str">
            <v>Condiciones climáticas adveras (neblina, nieve, lluvia)</v>
          </cell>
          <cell r="D91" t="str">
            <v>Colisión / Caída a distinto nivel/atropello</v>
          </cell>
          <cell r="E91" t="str">
            <v>Contusión/Fractura/Muerte</v>
          </cell>
        </row>
        <row r="92">
          <cell r="C92" t="str">
            <v>Exposición de partes del cuerpo a elementos móviles</v>
          </cell>
          <cell r="D92" t="str">
            <v>Atrapamiento</v>
          </cell>
          <cell r="E92" t="str">
            <v>Heridas/Amputación/Contusión/Fractura/Muerte</v>
          </cell>
        </row>
        <row r="93">
          <cell r="C93" t="str">
            <v>Mala ubicación de equipos o maquinarias.</v>
          </cell>
          <cell r="D93" t="str">
            <v>Atrapamiento</v>
          </cell>
          <cell r="E93" t="str">
            <v>Heridas/Amputación/Contusión/Fractura/Muerte</v>
          </cell>
        </row>
        <row r="94">
          <cell r="C94" t="str">
            <v>Herramientas y maquinas en mal estado</v>
          </cell>
          <cell r="D94" t="str">
            <v xml:space="preserve">Golpes </v>
          </cell>
          <cell r="E94" t="str">
            <v>Heridas/Amputación/Contusión/Fractura/Muerte</v>
          </cell>
        </row>
        <row r="95">
          <cell r="C95" t="str">
            <v xml:space="preserve">Falta o diseño inadecuado de guardas </v>
          </cell>
          <cell r="D95" t="str">
            <v>Atrapamiento</v>
          </cell>
          <cell r="E95" t="str">
            <v>Heridas/Amputación/Contusión/Fractura/Muerte</v>
          </cell>
        </row>
        <row r="96">
          <cell r="C96" t="str">
            <v>Diseño inadecuado de maquinarias y herramientas.</v>
          </cell>
          <cell r="D96" t="str">
            <v xml:space="preserve">Golpes </v>
          </cell>
          <cell r="E96" t="str">
            <v>Heridas/Amputación/Contusión/Fractura/Muerte</v>
          </cell>
        </row>
        <row r="97">
          <cell r="C97" t="str">
            <v xml:space="preserve">Fuga de sustancias asfixiantes (gases y vapores) en el ambiente </v>
          </cell>
          <cell r="D97" t="str">
            <v>Inhalación de sustancias asfixiantes</v>
          </cell>
          <cell r="E97" t="str">
            <v>Intoxicación/Quemaduras/Muerte</v>
          </cell>
        </row>
        <row r="98">
          <cell r="C98" t="str">
            <v xml:space="preserve"> Sustancias química no identificada</v>
          </cell>
          <cell r="D98" t="str">
            <v>Inhalación de sustancias asfixiantes</v>
          </cell>
          <cell r="E98" t="str">
            <v>Intoxicación/Quemaduras/Muerte</v>
          </cell>
        </row>
        <row r="99">
          <cell r="C99" t="str">
            <v>Manipulación de sustancias quimicas sin EPP.</v>
          </cell>
          <cell r="D99" t="str">
            <v>Contacto químico (por vía: cutánea, respiratoria, digestiva y ocular)</v>
          </cell>
          <cell r="E99" t="str">
            <v>Intoxicación/Quemaduras/Muerte</v>
          </cell>
        </row>
        <row r="100">
          <cell r="C100" t="str">
            <v xml:space="preserve">Ambiente con particulas de polvo por encima de los LMP </v>
          </cell>
          <cell r="D100" t="str">
            <v>Contacto con particulas</v>
          </cell>
          <cell r="E100" t="str">
            <v>Neumoconeosis</v>
          </cell>
        </row>
        <row r="101">
          <cell r="C101" t="str">
            <v xml:space="preserve">Falta de sistema de ventilación </v>
          </cell>
          <cell r="D101" t="str">
            <v>Inhalación de gases Toxicos</v>
          </cell>
          <cell r="E101" t="str">
            <v>Intoxicación</v>
          </cell>
        </row>
        <row r="102">
          <cell r="C102" t="str">
            <v>Exposición a Gases Toxicos</v>
          </cell>
          <cell r="D102" t="str">
            <v>Inhalación de gases Toxicos</v>
          </cell>
          <cell r="E102" t="str">
            <v>Intoxicación</v>
          </cell>
        </row>
        <row r="103">
          <cell r="C103" t="str">
            <v>Exposición a ambientes con deficiencia de oxigeno</v>
          </cell>
          <cell r="D103" t="str">
            <v>Asfixia</v>
          </cell>
          <cell r="E103" t="str">
            <v>Intoxicación</v>
          </cell>
        </row>
        <row r="104">
          <cell r="C104" t="str">
            <v>Fuga de sustancias corrosivas</v>
          </cell>
          <cell r="D104" t="str">
            <v>Contacto químico (por vía: cutánea, respiratoria, digestiva y ocular)</v>
          </cell>
          <cell r="E104" t="str">
            <v>Intoxicación/Quemaduras/Muerte</v>
          </cell>
        </row>
        <row r="105">
          <cell r="C105" t="str">
            <v>Mezcla de sustancias incompatibles)</v>
          </cell>
          <cell r="D105" t="str">
            <v>Explosión</v>
          </cell>
          <cell r="E105" t="str">
            <v>Quemaduras/Muerte</v>
          </cell>
        </row>
        <row r="106">
          <cell r="C106" t="str">
            <v>Explosión de contenedores de sustancias prezurisadas</v>
          </cell>
          <cell r="D106" t="str">
            <v>Explosión</v>
          </cell>
          <cell r="E106" t="str">
            <v>Intoxicación/Quemaduras/Muerte</v>
          </cell>
        </row>
        <row r="107">
          <cell r="C107" t="str">
            <v>Fuga de líquidos inflamables</v>
          </cell>
          <cell r="D107" t="str">
            <v>Incendio</v>
          </cell>
          <cell r="E107" t="str">
            <v>Intoxicación/Quemaduras/Muerte</v>
          </cell>
        </row>
        <row r="108">
          <cell r="C108" t="str">
            <v>Rotura de contenedor de sustancias inflamables</v>
          </cell>
          <cell r="D108" t="str">
            <v>Incendio</v>
          </cell>
          <cell r="E108" t="str">
            <v>Intoxicación/Quemaduras/Muerte</v>
          </cell>
        </row>
        <row r="109">
          <cell r="C109" t="str">
            <v>Iniciación de accesorios de voladura por fuego</v>
          </cell>
          <cell r="D109" t="str">
            <v>Explosión</v>
          </cell>
          <cell r="E109" t="str">
            <v>Hipoacusia/Amputación/ Muerte</v>
          </cell>
        </row>
        <row r="110">
          <cell r="C110" t="str">
            <v>Iniciación de accesorios de voladura por golpe</v>
          </cell>
          <cell r="D110" t="str">
            <v>Explosión</v>
          </cell>
          <cell r="E110" t="str">
            <v>Hipoacusia/Amputación/ Muerte</v>
          </cell>
        </row>
        <row r="111">
          <cell r="C111" t="str">
            <v>Iniciación de accesorios de voladura por electricidad estática</v>
          </cell>
          <cell r="D111" t="str">
            <v>Explosión</v>
          </cell>
          <cell r="E111" t="str">
            <v>Hipoacusia/Amputación/ Muerte</v>
          </cell>
        </row>
        <row r="112">
          <cell r="C112" t="str">
            <v>Iniciación de accesorios de voladura por simpatía</v>
          </cell>
          <cell r="D112" t="str">
            <v>Explosión</v>
          </cell>
          <cell r="E112" t="str">
            <v>Hipoacusia/Amputación/ Muerte</v>
          </cell>
        </row>
        <row r="113">
          <cell r="C113" t="str">
            <v>Iniciación de explosivos por explosión de accesorio de voladura</v>
          </cell>
          <cell r="D113" t="str">
            <v>Explosión</v>
          </cell>
          <cell r="E113" t="str">
            <v>Hipoacusia/Amputación/ Muerte</v>
          </cell>
        </row>
        <row r="114">
          <cell r="C114" t="str">
            <v>Reacciones químicas que producen energía continua</v>
          </cell>
          <cell r="D114" t="str">
            <v xml:space="preserve">Electrocución </v>
          </cell>
          <cell r="E114" t="str">
            <v>Quemadura/Amputación/ Muerte</v>
          </cell>
        </row>
        <row r="115">
          <cell r="C115" t="str">
            <v xml:space="preserve">Cables eléctricos expuestos </v>
          </cell>
          <cell r="D115" t="str">
            <v xml:space="preserve">Electrocución </v>
          </cell>
          <cell r="E115" t="str">
            <v>Quemadura/Amputación/ Muerte</v>
          </cell>
        </row>
        <row r="116">
          <cell r="C116" t="str">
            <v>Manipulación de líneas y/equipos eléctricos</v>
          </cell>
          <cell r="D116" t="str">
            <v xml:space="preserve">Electrocución </v>
          </cell>
          <cell r="E116" t="str">
            <v>Quemadura/Amputación/ Muerte</v>
          </cell>
        </row>
        <row r="117">
          <cell r="C117" t="str">
            <v>Equipos e instalaciones eléctricas energizadas.</v>
          </cell>
          <cell r="D117" t="str">
            <v xml:space="preserve">Electrocusión </v>
          </cell>
          <cell r="E117" t="str">
            <v>Quemadura/Amputación/ Muerte</v>
          </cell>
        </row>
        <row r="118">
          <cell r="C118" t="str">
            <v>Manipulación de instalaciones eléctricas energizadas.</v>
          </cell>
          <cell r="D118" t="str">
            <v xml:space="preserve">Electrocución </v>
          </cell>
          <cell r="E118" t="str">
            <v>Quemadura/Amputación/ Muerte</v>
          </cell>
        </row>
        <row r="119">
          <cell r="C119" t="str">
            <v>Manipulación de tableros eléctricos energizados</v>
          </cell>
          <cell r="D119" t="str">
            <v xml:space="preserve">Electrocución </v>
          </cell>
          <cell r="E119" t="str">
            <v>Quemadura/Amputación/ Muerte</v>
          </cell>
        </row>
        <row r="120">
          <cell r="C120" t="str">
            <v>Corto circuito</v>
          </cell>
          <cell r="D120" t="str">
            <v xml:space="preserve">Electrocución </v>
          </cell>
          <cell r="E120" t="str">
            <v>Quemadura/Amputación/ Muerte</v>
          </cell>
        </row>
        <row r="121">
          <cell r="C121" t="str">
            <v>Descargas atmosféricas</v>
          </cell>
          <cell r="D121" t="str">
            <v xml:space="preserve">Electrocución </v>
          </cell>
          <cell r="E121" t="str">
            <v>Quemadura/Amputación/ Muerte</v>
          </cell>
        </row>
        <row r="122">
          <cell r="C122" t="str">
            <v>Equipos o instalaciones no bloqueadas</v>
          </cell>
          <cell r="D122" t="str">
            <v xml:space="preserve">Electrocución </v>
          </cell>
          <cell r="E122" t="str">
            <v>Quemadura/Amputación/ Muerte</v>
          </cell>
        </row>
        <row r="123">
          <cell r="C123" t="str">
            <v>Inducción electromagnética</v>
          </cell>
          <cell r="D123" t="str">
            <v xml:space="preserve">Electrocución </v>
          </cell>
          <cell r="E123" t="str">
            <v>Quemadura/Amputación/ Muerte</v>
          </cell>
        </row>
        <row r="124">
          <cell r="C124" t="str">
            <v>Manipulación de elementos cargados electrostáticamente</v>
          </cell>
          <cell r="D124" t="str">
            <v xml:space="preserve">Electrocución </v>
          </cell>
          <cell r="E124" t="str">
            <v>Quemadura/Amputación/ Muerte</v>
          </cell>
        </row>
        <row r="125">
          <cell r="C125" t="str">
            <v xml:space="preserve">Manipulación de fluidos o sustancias a altas temperaturas </v>
          </cell>
          <cell r="D125" t="str">
            <v xml:space="preserve">Quemaduras </v>
          </cell>
          <cell r="E125" t="str">
            <v>Heridas 1ero, 2do y 3er grado/ Muerte</v>
          </cell>
        </row>
        <row r="126">
          <cell r="C126" t="str">
            <v>Manipulación de fluidos o sustancias a bajas temperaturas</v>
          </cell>
          <cell r="D126" t="str">
            <v xml:space="preserve">Congelamiento </v>
          </cell>
          <cell r="E126" t="str">
            <v>Quemaduras/Amputación</v>
          </cell>
        </row>
        <row r="127">
          <cell r="C127" t="str">
            <v>Altas temperaturas del ambiente</v>
          </cell>
          <cell r="D127" t="str">
            <v>Estrés térmico</v>
          </cell>
          <cell r="E127" t="str">
            <v>Golpe de calor/Muerte</v>
          </cell>
        </row>
        <row r="128">
          <cell r="C128" t="str">
            <v>Bajas temperaturas del ambiente</v>
          </cell>
          <cell r="D128" t="str">
            <v>Estrés térmico</v>
          </cell>
          <cell r="E128" t="str">
            <v>Hipotermia/Muerte</v>
          </cell>
        </row>
        <row r="129">
          <cell r="C129" t="str">
            <v>Contacto con vapores a altas temperaturas</v>
          </cell>
          <cell r="D129" t="str">
            <v xml:space="preserve">Quemaduras </v>
          </cell>
          <cell r="E129" t="str">
            <v>Heridas 1ero, 2do y 3er grado</v>
          </cell>
        </row>
        <row r="130">
          <cell r="C130" t="str">
            <v>Contacto con fuego</v>
          </cell>
          <cell r="D130" t="str">
            <v xml:space="preserve">Quemaduras </v>
          </cell>
          <cell r="E130" t="str">
            <v>Heridas 1ero, 2do y 3er grado</v>
          </cell>
        </row>
        <row r="131">
          <cell r="C131" t="str">
            <v>Manipulación de objetos calientes</v>
          </cell>
          <cell r="D131" t="str">
            <v xml:space="preserve">Quemaduras </v>
          </cell>
          <cell r="E131" t="str">
            <v>Heridas 1ero, 2do y 3er grado</v>
          </cell>
        </row>
        <row r="132">
          <cell r="C132" t="str">
            <v>Trabajos a la intemperie</v>
          </cell>
          <cell r="D132" t="str">
            <v xml:space="preserve">Quemaduras </v>
          </cell>
          <cell r="E132" t="str">
            <v>Heridas/Cáncer a la piel</v>
          </cell>
        </row>
        <row r="133">
          <cell r="C133" t="str">
            <v>Trabajos con fuentes de generación de radiación UV</v>
          </cell>
          <cell r="D133" t="str">
            <v xml:space="preserve">Quemaduras </v>
          </cell>
          <cell r="E133" t="str">
            <v>Heridas</v>
          </cell>
        </row>
        <row r="134">
          <cell r="C134" t="str">
            <v>Exposicion de mujeres embarazadas</v>
          </cell>
          <cell r="D134" t="str">
            <v>Aborto</v>
          </cell>
          <cell r="E134" t="str">
            <v xml:space="preserve">Muerte </v>
          </cell>
        </row>
        <row r="135">
          <cell r="C135" t="str">
            <v>Exposición a Fuentes Radioactivas / ionizantes</v>
          </cell>
          <cell r="D135" t="str">
            <v>Radiación dispersa</v>
          </cell>
          <cell r="E135" t="str">
            <v>Infertilidad, leucemia, cáncer</v>
          </cell>
        </row>
        <row r="136">
          <cell r="C136" t="str">
            <v>Cercanía a maquinas y/o herramientas con fuentes de ruido por encima de 85 db</v>
          </cell>
          <cell r="D136" t="str">
            <v>Perdida de la audición</v>
          </cell>
          <cell r="E136" t="str">
            <v>Hipoacusia</v>
          </cell>
        </row>
        <row r="137">
          <cell r="C137" t="str">
            <v>Exposición a ruidos por fuga de aire comprimido</v>
          </cell>
          <cell r="D137" t="str">
            <v>Perdida de la audición</v>
          </cell>
          <cell r="E137" t="str">
            <v>Hipoacusia</v>
          </cell>
        </row>
        <row r="138">
          <cell r="C138" t="str">
            <v>Exposición a ruidos producidos por explosiones</v>
          </cell>
          <cell r="D138" t="str">
            <v>Perdida de la audición</v>
          </cell>
          <cell r="E138" t="str">
            <v>Hipoacusia</v>
          </cell>
        </row>
        <row r="139">
          <cell r="C139" t="str">
            <v>Exposición a vibración por operación de equipos y herramientas</v>
          </cell>
          <cell r="D139" t="str">
            <v xml:space="preserve">Exposición a vibraciones </v>
          </cell>
          <cell r="E139" t="str">
            <v>Trastornos (vasculares, hueso, articulaciones y neurológicos)</v>
          </cell>
        </row>
        <row r="140">
          <cell r="C140" t="str">
            <v>Exposición a vibración por traslado en vehículos.</v>
          </cell>
          <cell r="D140" t="str">
            <v xml:space="preserve">Exposición a vibraciones </v>
          </cell>
          <cell r="E140" t="str">
            <v>Trastornos (vasculares, hueso, articulaciones y neurológicos)</v>
          </cell>
        </row>
        <row r="141">
          <cell r="C141" t="str">
            <v>Exposición a vibración por contacto indirecto con equipos vibratorios.</v>
          </cell>
          <cell r="D141" t="str">
            <v xml:space="preserve">Exposición a vibraciones </v>
          </cell>
          <cell r="E141" t="str">
            <v>Trastornos (vasculares, hueso, articulaciones y neurológicos)</v>
          </cell>
        </row>
        <row r="142">
          <cell r="C142" t="str">
            <v xml:space="preserve">Exposición a  Virus </v>
          </cell>
          <cell r="D142" t="str">
            <v>Contagio</v>
          </cell>
          <cell r="E142" t="str">
            <v xml:space="preserve">Infección/Muerte </v>
          </cell>
        </row>
        <row r="143">
          <cell r="C143" t="str">
            <v xml:space="preserve">Contacto con hongos </v>
          </cell>
          <cell r="D143" t="str">
            <v>Contagio</v>
          </cell>
          <cell r="E143" t="str">
            <v xml:space="preserve">Infección/Muerte </v>
          </cell>
        </row>
        <row r="144">
          <cell r="C144" t="str">
            <v xml:space="preserve">Contacto con parásitos </v>
          </cell>
          <cell r="D144" t="str">
            <v>Contagio</v>
          </cell>
          <cell r="E144" t="str">
            <v xml:space="preserve">Infección/Muerte </v>
          </cell>
        </row>
        <row r="145">
          <cell r="C145" t="str">
            <v xml:space="preserve">Contacto con bacterias </v>
          </cell>
          <cell r="D145" t="str">
            <v>Contagio</v>
          </cell>
          <cell r="E145" t="str">
            <v xml:space="preserve">Infección/Muerte </v>
          </cell>
        </row>
        <row r="146">
          <cell r="C146" t="str">
            <v xml:space="preserve">Manipulación de residuos solidos </v>
          </cell>
          <cell r="D146" t="str">
            <v>Exposición a agentes patógenos</v>
          </cell>
          <cell r="E146" t="str">
            <v>Infecciones/Alergias</v>
          </cell>
        </row>
        <row r="147">
          <cell r="C147" t="str">
            <v xml:space="preserve">Clasificación de los residuos solidos </v>
          </cell>
          <cell r="D147" t="str">
            <v>Exposición a agentes patógenos</v>
          </cell>
          <cell r="E147" t="str">
            <v>Infecciones/Alergias</v>
          </cell>
        </row>
        <row r="148">
          <cell r="C148" t="str">
            <v xml:space="preserve">Traslado de residuos solidos </v>
          </cell>
          <cell r="D148" t="str">
            <v>Exposición a agentes patógenos</v>
          </cell>
          <cell r="E148" t="str">
            <v>Infecciones/Alergias</v>
          </cell>
        </row>
        <row r="149">
          <cell r="C149" t="str">
            <v>Disposición de residuos solidos</v>
          </cell>
          <cell r="D149" t="str">
            <v>Exposición a agentes patógenos</v>
          </cell>
          <cell r="E149" t="str">
            <v>Infecciones/Alergias</v>
          </cell>
        </row>
        <row r="150">
          <cell r="C150" t="str">
            <v xml:space="preserve">Manipulación de fluidos corporales </v>
          </cell>
          <cell r="D150" t="str">
            <v>Exposición a agentes patógenos</v>
          </cell>
          <cell r="E150" t="str">
            <v>Infecciones/Alergias</v>
          </cell>
        </row>
        <row r="151">
          <cell r="C151" t="str">
            <v xml:space="preserve">Traslado de fluidos corporales </v>
          </cell>
          <cell r="D151" t="str">
            <v>Exposición a agentes patógenos</v>
          </cell>
          <cell r="E151" t="str">
            <v>Infecciones/Alergias</v>
          </cell>
        </row>
        <row r="152">
          <cell r="C152" t="str">
            <v xml:space="preserve">Disposición de fluidos corporales </v>
          </cell>
          <cell r="D152" t="str">
            <v>Exposición a agentes patógenos</v>
          </cell>
          <cell r="E152" t="str">
            <v>Infecciones/Alergias</v>
          </cell>
        </row>
        <row r="153">
          <cell r="C153" t="str">
            <v>Traslados de objetos pesados mayor a 25KG por persona varón no entrenada</v>
          </cell>
          <cell r="D153" t="str">
            <v>Riesgos Disergonómico</v>
          </cell>
          <cell r="E153" t="str">
            <v>Lumbalgia</v>
          </cell>
        </row>
        <row r="154">
          <cell r="C154" t="str">
            <v>Traslados de objetos pesados mayor a 15KG por persona mujer no entrenada</v>
          </cell>
          <cell r="D154" t="str">
            <v>Riesgos Disergonómico</v>
          </cell>
          <cell r="E154" t="str">
            <v>Lumbalgia</v>
          </cell>
        </row>
        <row r="155">
          <cell r="C155" t="str">
            <v>Traslados de objetos pesados mayor a 40KG en persona varón entrenada</v>
          </cell>
          <cell r="D155" t="str">
            <v>Riesgos Disergonómico</v>
          </cell>
          <cell r="E155" t="str">
            <v>Lumbalgia</v>
          </cell>
        </row>
        <row r="156">
          <cell r="C156" t="str">
            <v>Traslados de objetos pesados mayor a 24KG en persona mujer entrenada</v>
          </cell>
          <cell r="D156" t="str">
            <v>Riesgos Disergonómico</v>
          </cell>
          <cell r="E156" t="str">
            <v>Lumbalgia</v>
          </cell>
        </row>
        <row r="157">
          <cell r="C157" t="str">
            <v>Objeto que no tiene punto de sujeción</v>
          </cell>
          <cell r="D157" t="str">
            <v>Riesgos Disergonómico</v>
          </cell>
          <cell r="E157" t="str">
            <v>Lumbalgia</v>
          </cell>
        </row>
        <row r="158">
          <cell r="C158" t="str">
            <v>Levantamiento y trasnporte inadecuado de carga en mujeres embarazadas</v>
          </cell>
          <cell r="D158" t="str">
            <v>Aborto</v>
          </cell>
          <cell r="E158" t="str">
            <v xml:space="preserve">Muerte </v>
          </cell>
        </row>
        <row r="159">
          <cell r="C159" t="str">
            <v>Levantamiento y transporte inadecuado de carga.</v>
          </cell>
          <cell r="D159" t="str">
            <v>Riesgos Disergonómico</v>
          </cell>
          <cell r="E159" t="str">
            <v>Lumbalgia</v>
          </cell>
        </row>
        <row r="160">
          <cell r="C160" t="str">
            <v>Postura inadecuado durante el traslado de carga</v>
          </cell>
          <cell r="D160" t="str">
            <v>Riesgos Disergonómico</v>
          </cell>
          <cell r="E160" t="str">
            <v>Lumbalgia</v>
          </cell>
        </row>
        <row r="161">
          <cell r="C161" t="str">
            <v>Conducción de vehículos y/o equipos prolongado</v>
          </cell>
          <cell r="D161" t="str">
            <v>Riesgos Disergonómico</v>
          </cell>
          <cell r="E161" t="str">
            <v>Fatiga Muscular/ Dolor / Lesión</v>
          </cell>
        </row>
        <row r="162">
          <cell r="C162" t="str">
            <v>Trabajos de digitación prolongada</v>
          </cell>
          <cell r="D162" t="str">
            <v>Riesgos Disergonómico</v>
          </cell>
          <cell r="E162" t="str">
            <v>Fatiga Muscular/ Dolor / Lesión</v>
          </cell>
        </row>
        <row r="163">
          <cell r="C163" t="str">
            <v>Manipulación de herramientas manuales.</v>
          </cell>
          <cell r="D163" t="str">
            <v>Riesgos Disergonómico</v>
          </cell>
          <cell r="E163" t="str">
            <v>Fatiga Muscular/ Dolor / Lesión</v>
          </cell>
        </row>
        <row r="164">
          <cell r="C164" t="str">
            <v>Actividades manuales prolongadas.</v>
          </cell>
          <cell r="D164" t="str">
            <v>Riesgos Disergonómico</v>
          </cell>
          <cell r="E164" t="str">
            <v>Fatiga Muscular/ Dolor / Lesión</v>
          </cell>
        </row>
        <row r="165">
          <cell r="C165" t="str">
            <v xml:space="preserve">Trabajos sentado por horas prolongadas </v>
          </cell>
          <cell r="D165" t="str">
            <v>Riesgos Disergonómico</v>
          </cell>
          <cell r="E165" t="str">
            <v>Lumbalgia/Dorsalgia.</v>
          </cell>
        </row>
        <row r="166">
          <cell r="C166" t="str">
            <v>Trabajos en mobiliario no ergonómico</v>
          </cell>
          <cell r="D166" t="str">
            <v>Riesgos Disergonómico</v>
          </cell>
          <cell r="E166" t="str">
            <v>Hiperlordosis</v>
          </cell>
        </row>
        <row r="167">
          <cell r="C167" t="str">
            <v>Trabajos en espacios reducidos</v>
          </cell>
          <cell r="D167" t="str">
            <v>Riesgos Disergonómico</v>
          </cell>
          <cell r="E167" t="str">
            <v>Lumbalgia/Dorsalgia/ Hiperlordosis/ Tendinitis de Hombro</v>
          </cell>
        </row>
        <row r="168">
          <cell r="C168" t="str">
            <v>Levantar cargas con espalda encorvada</v>
          </cell>
          <cell r="D168" t="str">
            <v>Riesgos Disergonómico</v>
          </cell>
          <cell r="E168" t="str">
            <v>Lumbalgia/Dorsalgia/ Hiperlordosis/ Tendinitis de Hombro</v>
          </cell>
        </row>
        <row r="169">
          <cell r="C169" t="str">
            <v>Trabajos con posturas inadecuadas o forzadas</v>
          </cell>
          <cell r="D169" t="str">
            <v>Riesgos Disergonómico</v>
          </cell>
          <cell r="E169" t="str">
            <v>Lumbalgia/Dorsalgia/ Hiperlordosis/ Tendinitis de Hombro</v>
          </cell>
        </row>
        <row r="170">
          <cell r="C170" t="str">
            <v xml:space="preserve">Trabajos de pie por horas prolongadas </v>
          </cell>
          <cell r="D170" t="str">
            <v>Riesgos Disergonómico</v>
          </cell>
          <cell r="E170" t="str">
            <v>Hiperlordosis/ Condromalacia</v>
          </cell>
        </row>
        <row r="171">
          <cell r="C171" t="str">
            <v>Espacios reducidos de trabajo</v>
          </cell>
          <cell r="D171" t="str">
            <v>Riesgos Disergonómico</v>
          </cell>
          <cell r="E171" t="str">
            <v>Hiperlordosis/ Condromalacia</v>
          </cell>
        </row>
        <row r="172">
          <cell r="C172" t="str">
            <v>Agresión verbal</v>
          </cell>
          <cell r="D172" t="str">
            <v>Riesgo Psicosocial</v>
          </cell>
          <cell r="E172" t="str">
            <v>Estrés / Depresión</v>
          </cell>
        </row>
        <row r="173">
          <cell r="C173" t="str">
            <v>Sobrecarga de trabajo</v>
          </cell>
          <cell r="D173" t="str">
            <v>Riesgo Psicosocial</v>
          </cell>
          <cell r="E173" t="str">
            <v>Estrés / Depresión</v>
          </cell>
        </row>
        <row r="174">
          <cell r="C174" t="str">
            <v>Amenazas</v>
          </cell>
          <cell r="D174" t="str">
            <v>Riesgo Psicosocial</v>
          </cell>
          <cell r="E174" t="str">
            <v>Estrés / Depresión</v>
          </cell>
        </row>
        <row r="175">
          <cell r="C175" t="str">
            <v>Asignar actividades fuera de la función sin orden</v>
          </cell>
          <cell r="D175" t="str">
            <v>Riesgo Psicosocial</v>
          </cell>
          <cell r="E175" t="str">
            <v>Estrés / Depresión</v>
          </cell>
        </row>
        <row r="176">
          <cell r="C176" t="str">
            <v>Trato discriminatorio</v>
          </cell>
          <cell r="D176" t="str">
            <v>Riesgo Psicosocial</v>
          </cell>
          <cell r="E176" t="str">
            <v>Estrés / Depresión</v>
          </cell>
        </row>
        <row r="177">
          <cell r="C177" t="str">
            <v>Ignorar o excluir de las actividades propias de la función</v>
          </cell>
          <cell r="D177" t="str">
            <v>Riesgo Psicosocial</v>
          </cell>
          <cell r="E177" t="str">
            <v>Estrés / Depresión</v>
          </cell>
        </row>
        <row r="178">
          <cell r="C178" t="str">
            <v>Llamadas telefónicas extralaborales con contenido sexual no consentido</v>
          </cell>
          <cell r="D178" t="str">
            <v>Riesgo Psicosocial</v>
          </cell>
          <cell r="E178" t="str">
            <v>Estrés / Depresión</v>
          </cell>
        </row>
        <row r="179">
          <cell r="C179" t="str">
            <v>Mensajes de texto extralaborales con contenido sexual.</v>
          </cell>
          <cell r="D179" t="str">
            <v>Riesgo Psicosocial</v>
          </cell>
          <cell r="E179" t="str">
            <v>Estrés / Depresión</v>
          </cell>
        </row>
        <row r="180">
          <cell r="C180" t="str">
            <v>Piropos sexistas</v>
          </cell>
          <cell r="D180" t="str">
            <v>Riesgo Psicosocial</v>
          </cell>
          <cell r="E180" t="str">
            <v>Estrés / Depresión</v>
          </cell>
        </row>
        <row r="181">
          <cell r="C181" t="str">
            <v>Gestos sexuales</v>
          </cell>
          <cell r="D181" t="str">
            <v>Riesgo Psicosocial</v>
          </cell>
          <cell r="E181" t="str">
            <v>Estrés / Depresión</v>
          </cell>
        </row>
        <row r="182">
          <cell r="C182" t="str">
            <v>Tocamientos indebidos</v>
          </cell>
          <cell r="D182" t="str">
            <v>Riesgo Psicosocial</v>
          </cell>
          <cell r="E182" t="str">
            <v>Estrés / Depresión</v>
          </cell>
        </row>
        <row r="183">
          <cell r="C183" t="str">
            <v>Chantaje sexual</v>
          </cell>
          <cell r="D183" t="str">
            <v>Riesgo Psicosocial</v>
          </cell>
          <cell r="E183" t="str">
            <v>Estrés / Depresión</v>
          </cell>
        </row>
        <row r="184">
          <cell r="C184" t="str">
            <v xml:space="preserve">Lluvias torrenciales prolongadas </v>
          </cell>
          <cell r="D184" t="str">
            <v xml:space="preserve">Inestabilidad en estructuras </v>
          </cell>
          <cell r="E184" t="str">
            <v>Destrucciones/Muerte</v>
          </cell>
        </row>
        <row r="185">
          <cell r="C185" t="str">
            <v>Sobrecarga de fuentes de agua</v>
          </cell>
          <cell r="D185" t="str">
            <v xml:space="preserve">Colapso de fuentes de agua </v>
          </cell>
          <cell r="E185" t="str">
            <v>Destrucciones/Muerte</v>
          </cell>
        </row>
        <row r="186">
          <cell r="C186" t="str">
            <v xml:space="preserve">Aumento de caudal de aguas subterránea </v>
          </cell>
          <cell r="D186" t="str">
            <v xml:space="preserve">Fuga de fuentes de caudal </v>
          </cell>
          <cell r="E186" t="str">
            <v>Destrucciones/Muerte</v>
          </cell>
        </row>
        <row r="187">
          <cell r="C187" t="str">
            <v xml:space="preserve">Caída de huaycos en instalaciones </v>
          </cell>
          <cell r="D187" t="str">
            <v xml:space="preserve">Deslizamiento de masas </v>
          </cell>
          <cell r="E187" t="str">
            <v>Destrucciones/Muerte</v>
          </cell>
        </row>
        <row r="188">
          <cell r="C188" t="str">
            <v>Movimiento telúrico mayor a 4.5 grados de magnitud (Richter)</v>
          </cell>
          <cell r="D188" t="str">
            <v xml:space="preserve">Inestabilidad en estructuras </v>
          </cell>
          <cell r="E188" t="str">
            <v>Destrucciones/Muerte</v>
          </cell>
        </row>
        <row r="189">
          <cell r="C189" t="str">
            <v xml:space="preserve">Trabajos en la intemperie </v>
          </cell>
          <cell r="D189" t="str">
            <v xml:space="preserve">Electrocución </v>
          </cell>
          <cell r="E189" t="str">
            <v xml:space="preserve">Muerte </v>
          </cell>
        </row>
        <row r="190">
          <cell r="C190" t="str">
            <v xml:space="preserve">Trabajos con equipos conductores </v>
          </cell>
          <cell r="D190" t="str">
            <v xml:space="preserve">Electrocución </v>
          </cell>
          <cell r="E190" t="str">
            <v xml:space="preserve">Muerte </v>
          </cell>
        </row>
        <row r="191">
          <cell r="C191" t="str">
            <v>Equipos energizados por descarga de rayo</v>
          </cell>
          <cell r="D191" t="str">
            <v xml:space="preserve">Electrocución </v>
          </cell>
          <cell r="E191" t="str">
            <v>Quemadura/Amputación/ Muerte</v>
          </cell>
        </row>
        <row r="192">
          <cell r="C192" t="str">
            <v>Manipulacion de elementos punzocortantes</v>
          </cell>
          <cell r="D192" t="str">
            <v>Cortes</v>
          </cell>
          <cell r="E192" t="str">
            <v>Herida punzocortante</v>
          </cell>
        </row>
        <row r="193">
          <cell r="C193" t="str">
            <v>Mallas de sostenimiento sobresalidas</v>
          </cell>
          <cell r="D193" t="str">
            <v>Cortes</v>
          </cell>
          <cell r="E193" t="str">
            <v>Herida punzocortante</v>
          </cell>
        </row>
        <row r="194">
          <cell r="C194" t="str">
            <v>Pernos de sostenimiento sobresalidas</v>
          </cell>
          <cell r="D194" t="str">
            <v>Cortes</v>
          </cell>
          <cell r="E194" t="str">
            <v>Herida punzocortante</v>
          </cell>
        </row>
        <row r="195">
          <cell r="C195" t="str">
            <v>Uso de herramientas punzocortantes hechizas</v>
          </cell>
          <cell r="D195" t="str">
            <v>Cortes</v>
          </cell>
          <cell r="E195" t="str">
            <v>Herida punzocortante</v>
          </cell>
        </row>
        <row r="196">
          <cell r="C196" t="str">
            <v>Manipulación de materiales de escritorio de oficinas</v>
          </cell>
          <cell r="D196" t="str">
            <v>Cortes</v>
          </cell>
          <cell r="E196" t="str">
            <v>Herida punzocortante</v>
          </cell>
        </row>
      </sheetData>
      <sheetData sheetId="10" refreshError="1"/>
      <sheetData sheetId="11" refreshError="1">
        <row r="3">
          <cell r="D3" t="str">
            <v>Restos de comida / madera</v>
          </cell>
          <cell r="E3" t="str">
            <v>Alteración de la calidad de suelo/agua</v>
          </cell>
          <cell r="F3" t="str">
            <v>Potencial afectación a la calidad ambiental del suelo, agua, aire, flora y fauna</v>
          </cell>
        </row>
        <row r="4">
          <cell r="D4" t="str">
            <v>Residuos no aprovechables (generales), llantas</v>
          </cell>
          <cell r="E4" t="str">
            <v>Alteración de la calidad de suelo/agua</v>
          </cell>
          <cell r="F4" t="str">
            <v>Potencial afectación a la calidad ambiental del suelo, agua, aire, flora y fauna</v>
          </cell>
        </row>
        <row r="5">
          <cell r="D5" t="str">
            <v>Papel y cartón</v>
          </cell>
          <cell r="E5" t="str">
            <v>Alteración de la calidad de suelo/agua</v>
          </cell>
          <cell r="F5" t="str">
            <v>Potencial afectación a la calidad ambiental del suelo, agua, aire, flora y fauna</v>
          </cell>
        </row>
        <row r="6">
          <cell r="D6" t="str">
            <v>Vidrio</v>
          </cell>
          <cell r="E6" t="str">
            <v>Alteración de la calidad de suelo/agua</v>
          </cell>
          <cell r="F6" t="str">
            <v>Potencial afectación a la calidad ambiental del suelo, agua, aire, flora y fauna</v>
          </cell>
        </row>
        <row r="7">
          <cell r="D7" t="str">
            <v>Plásticos</v>
          </cell>
          <cell r="E7" t="str">
            <v>Alteración de la calidad de suelo/agua</v>
          </cell>
          <cell r="F7" t="str">
            <v>Potencial afectación a la calidad ambiental del suelo, agua, aire, flora y fauna</v>
          </cell>
        </row>
        <row r="8">
          <cell r="D8" t="str">
            <v>Aceites Residuales</v>
          </cell>
          <cell r="E8" t="str">
            <v>Alteración de la calidad de suelo/agua</v>
          </cell>
          <cell r="F8" t="str">
            <v>Potencial incumplimiento de Estándares de Calidad Ambiental (ECA) para aire.
Potencial afectación a la vida y salud humana.</v>
          </cell>
        </row>
        <row r="9">
          <cell r="D9" t="str">
            <v>Pintura, aerosoles</v>
          </cell>
          <cell r="E9" t="str">
            <v>Alteración de la calidad de suelo/agua</v>
          </cell>
          <cell r="F9" t="str">
            <v>Potencial incumplimiento de Estándares de Calidad Ambiental (ECA) para aire.
Potencial afectación a la vida y salud humana.</v>
          </cell>
        </row>
        <row r="10">
          <cell r="D10" t="str">
            <v>Trapos industriales</v>
          </cell>
          <cell r="E10" t="str">
            <v>Alteración de la calidad de suelo/agua</v>
          </cell>
          <cell r="F10" t="str">
            <v>Potencial incumplimiento de Estándares de Calidad Ambiental (ECA) para aire.
Potencial afectación a la vida y salud humana.</v>
          </cell>
        </row>
        <row r="11">
          <cell r="D11" t="str">
            <v>Residuos de voladura (Cartón de explosivos, sacos de anfo, etc)</v>
          </cell>
          <cell r="E11" t="str">
            <v>Alteración de la calidad de suelo/agua</v>
          </cell>
          <cell r="F11" t="str">
            <v>Potencial incumplimiento de Estándares de Calidad Ambiental (ECA) para aire.
Potencial afectación a la vida y salud humana.</v>
          </cell>
        </row>
        <row r="12">
          <cell r="D12" t="str">
            <v>Residuos de sostenimiento (Sika, acelerantes, etc)</v>
          </cell>
          <cell r="E12" t="str">
            <v>Alteración de la calidad de suelo/agua</v>
          </cell>
          <cell r="F12" t="str">
            <v>Potencial incumplimiento de Estándares de Calidad Ambiental (ECA) para aire.
Potencial afectación a la vida y salud humana.</v>
          </cell>
        </row>
        <row r="13">
          <cell r="D13" t="str">
            <v>Filtros de aceite, Filtros de combustible, mangueras hidráulicas</v>
          </cell>
          <cell r="E13" t="str">
            <v>Alteración de la calidad de suelo/agua</v>
          </cell>
          <cell r="F13" t="str">
            <v>Potencial incumplimiento de Estándares de Calidad Ambiental (ECA) para aire.
Potencial afectación a la vida y salud humana.</v>
          </cell>
        </row>
        <row r="14">
          <cell r="D14" t="str">
            <v>Filtros de aire</v>
          </cell>
          <cell r="E14" t="str">
            <v>Alteración de la calidad de suelo/agua</v>
          </cell>
          <cell r="F14" t="str">
            <v>Potencial incumplimiento de Estándares de Calidad Ambiental (ECA) para aire.
Potencial afectación a la vida y salud humana.</v>
          </cell>
        </row>
        <row r="15">
          <cell r="D15" t="str">
            <v>Envases de sustancias químicas (Envases de MIBC, big bag, cilindros de cianuro, etc.)</v>
          </cell>
          <cell r="E15" t="str">
            <v>Alteración de la calidad de suelo/agua</v>
          </cell>
          <cell r="F15" t="str">
            <v>Potencial incumplimiento de Estándares de Calidad Ambiental (ECA) para aire.
Potencial afectación a la vida y salud humana.</v>
          </cell>
        </row>
        <row r="16">
          <cell r="D16" t="str">
            <v>Residuos en contacto con hidrocarburos</v>
          </cell>
          <cell r="E16" t="str">
            <v>Alteración de la calidad de suelo/agua</v>
          </cell>
          <cell r="F16" t="str">
            <v>Potencial incumplimiento de Estándares de Calidad Ambiental (ECA) para aire.
Potencial afectación a la vida y salud humana.</v>
          </cell>
        </row>
        <row r="17">
          <cell r="D17" t="str">
            <v>Mangas de ventilación</v>
          </cell>
          <cell r="E17" t="str">
            <v>Alteración de la calidad de suelo/agua</v>
          </cell>
          <cell r="F17" t="str">
            <v>Potencial incumplimiento de Estándares de Calidad Ambiental (ECA) para aire.
Potencial afectación a la vida y salud humana.</v>
          </cell>
        </row>
        <row r="18">
          <cell r="D18" t="str">
            <v>Generación de lixiviados</v>
          </cell>
          <cell r="E18" t="str">
            <v>Alteración de la calidad de suelo/agua</v>
          </cell>
          <cell r="F18" t="str">
            <v>Potencial incumplimiento de Estándares de Calidad Ambiental (ECA) para aire.
Potencial afectación a la vida y salud humana.</v>
          </cell>
        </row>
        <row r="19">
          <cell r="D19" t="str">
            <v>Equipos de Protección Personal (EPP)</v>
          </cell>
          <cell r="E19" t="str">
            <v>Alteración de la calidad de suelo/agua</v>
          </cell>
          <cell r="F19" t="str">
            <v>Potencial incumplimiento de Estándares de Calidad Ambiental (ECA) para aire.
Potencial afectación a la vida y salud humana.</v>
          </cell>
        </row>
        <row r="20">
          <cell r="D20" t="str">
            <v>Chatarra liviana (pernos de sostenimiento,restos de clavos, alambres, etc.)</v>
          </cell>
          <cell r="E20" t="str">
            <v>Alteración de la calidad de suelo/agua</v>
          </cell>
          <cell r="F20" t="str">
            <v>Potencial afectación a la calidad ambiental del suelo, agua, aire, flora y fauna</v>
          </cell>
        </row>
        <row r="21">
          <cell r="D21" t="str">
            <v xml:space="preserve">Chatarra pesada (Estructuras, campanas, chaquetas, rieles, vigas,etc.) </v>
          </cell>
          <cell r="E21" t="str">
            <v>Alteración de la calidad de suelo/agua</v>
          </cell>
          <cell r="F21" t="str">
            <v>Potencial afectación a la calidad ambiental del suelo, agua, aire, flora y fauna</v>
          </cell>
        </row>
        <row r="22">
          <cell r="D22" t="str">
            <v>Baterías</v>
          </cell>
          <cell r="E22" t="str">
            <v>Alteración de la calidad de suelo/agua</v>
          </cell>
          <cell r="F22" t="str">
            <v>Potencial afectación a la calidad ambiental del suelo, agua, aire, flora y fauna</v>
          </cell>
        </row>
        <row r="23">
          <cell r="D23" t="str">
            <v xml:space="preserve">Aparatos electrónicos (computadoras, teclados, lavadoras, horno microondas, etc.) </v>
          </cell>
          <cell r="E23" t="str">
            <v>Alteración de la calidad de suelo/agua</v>
          </cell>
          <cell r="F23" t="str">
            <v>Potencial afectación a la calidad ambiental del suelo, agua, aire, flora y fauna</v>
          </cell>
        </row>
        <row r="24">
          <cell r="D24" t="str">
            <v>Tóner, tintas, impresora, etc.</v>
          </cell>
          <cell r="E24" t="str">
            <v>Alteración de la calidad de suelo/agua</v>
          </cell>
          <cell r="F24" t="str">
            <v>Potencial afectación a la calidad ambiental del suelo, agua, aire, flora y fauna</v>
          </cell>
        </row>
        <row r="25">
          <cell r="D25" t="str">
            <v>Restos de concreto, cemento vencido, residuos de demolición, y otros</v>
          </cell>
          <cell r="E25" t="str">
            <v>Alteración de la calidad de suelo/agua</v>
          </cell>
          <cell r="F25" t="str">
            <v>Potencial afectación a la calidad ambiental del suelo, agua, aire, flora y fauna</v>
          </cell>
        </row>
        <row r="26">
          <cell r="D26" t="str">
            <v>Pulpa de relave</v>
          </cell>
          <cell r="E26" t="str">
            <v>Alteración de la calidad de suelo/agua</v>
          </cell>
          <cell r="F26" t="str">
            <v>Potencial incumplimiento de Estándares de Calidad Ambiental (ECA) para aire.
Potencial afectación a la vida y salud humana.
Generación de efecto invernadero.</v>
          </cell>
        </row>
        <row r="27">
          <cell r="D27" t="str">
            <v>Residuos hospitalarios (jeringas, guantes, envases de medicamentos, etc.)</v>
          </cell>
          <cell r="E27" t="str">
            <v>Alteración de la calidad de suelo/agua</v>
          </cell>
          <cell r="F27" t="str">
            <v>Potencial afectación a la calidad ambiental del suelo, agua, aire, flora y fauna</v>
          </cell>
        </row>
        <row r="28">
          <cell r="D28" t="str">
            <v>Residuos COVID-19 (mascarillas, guantes)</v>
          </cell>
          <cell r="E28" t="str">
            <v>Alteración de la calidad de suelo/agua</v>
          </cell>
          <cell r="F28" t="str">
            <v>Potencial afectación a la calidad ambiental del suelo, agua, aire, flora y fauna</v>
          </cell>
        </row>
        <row r="29">
          <cell r="D29" t="str">
            <v>Efluente de comedores</v>
          </cell>
          <cell r="E29" t="str">
            <v>Alteración de la calidad de suelo/agua</v>
          </cell>
          <cell r="F2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0">
          <cell r="D30" t="str">
            <v>Efluente de oficinas / campamentos</v>
          </cell>
          <cell r="E30" t="str">
            <v>Alteración de la calidad de suelo/agua</v>
          </cell>
          <cell r="F3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1">
          <cell r="D31" t="str">
            <v>Agua con concentrado</v>
          </cell>
          <cell r="E31" t="str">
            <v>Alteración de la calidad de suelo/agua</v>
          </cell>
          <cell r="F3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2">
          <cell r="D32" t="str">
            <v>Agua con sedimentos, lodo (mineral con agua)</v>
          </cell>
          <cell r="E32" t="str">
            <v>Alteración de la calidad de suelo/agua</v>
          </cell>
          <cell r="F3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3">
          <cell r="D33" t="str">
            <v>Agua de lavado de vehículos</v>
          </cell>
          <cell r="E33" t="str">
            <v>Alteración de la calidad de suelo/agua</v>
          </cell>
          <cell r="F3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4">
          <cell r="D34" t="str">
            <v>Aguas residuales de talleres</v>
          </cell>
          <cell r="E34" t="str">
            <v>Alteración de la calidad de suelo/agua</v>
          </cell>
          <cell r="F3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5">
          <cell r="D35" t="str">
            <v>Aguas Oleosas</v>
          </cell>
          <cell r="E35" t="str">
            <v>Alteración de la calidad de suelo/agua</v>
          </cell>
          <cell r="F3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6">
          <cell r="D36" t="str">
            <v>Aguas con insumos químicos</v>
          </cell>
          <cell r="E36" t="str">
            <v>Alteración de la calidad de suelo/agua</v>
          </cell>
          <cell r="F3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7">
          <cell r="D37" t="str">
            <v>Lodos de perforación</v>
          </cell>
          <cell r="E37" t="str">
            <v>Alteración de la calidad de suelo/agua</v>
          </cell>
          <cell r="F3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8">
          <cell r="D38" t="str">
            <v>Efluentes de operaciones mineras</v>
          </cell>
          <cell r="E38" t="str">
            <v>Alteración de la calidad de suelo/agua</v>
          </cell>
          <cell r="F3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9">
          <cell r="D39" t="str">
            <v>Por exploción, por equipos estacionarios, por equipos móviles, otros</v>
          </cell>
          <cell r="E39" t="str">
            <v>Contaminación sonora</v>
          </cell>
          <cell r="F39" t="str">
            <v>Afectación a la fauna terrestre.
Potencial afectación a la calidad ambiental del recurso agua.</v>
          </cell>
        </row>
        <row r="40">
          <cell r="D40" t="str">
            <v>Por equipos móviles y estacionarios</v>
          </cell>
          <cell r="E40" t="str">
            <v>Perturbación de personas / flora y fauna</v>
          </cell>
          <cell r="F40" t="str">
            <v>Afectación a las personas / flora y la fauna terrestre.</v>
          </cell>
        </row>
        <row r="41">
          <cell r="D41" t="str">
            <v>Transporte de mineral</v>
          </cell>
          <cell r="E41" t="str">
            <v>Alteración de la calidad de suelo/agua</v>
          </cell>
          <cell r="F4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2">
          <cell r="D42" t="str">
            <v>Ruptura de tuberías</v>
          </cell>
          <cell r="E42" t="str">
            <v>Alteración de la calidad de suelo/agua</v>
          </cell>
          <cell r="F4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3">
          <cell r="D43" t="str">
            <v>Falla de bombas, falla de válvulas, etc</v>
          </cell>
          <cell r="E43" t="str">
            <v>Alteración de la calidad de suelo/agua</v>
          </cell>
          <cell r="F4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4">
          <cell r="D44" t="str">
            <v>Derrame de insumos químicos (cianuro, xantatos, etc)</v>
          </cell>
          <cell r="E44" t="str">
            <v>Alteración de la calidad de suelo/agua</v>
          </cell>
          <cell r="F4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5">
          <cell r="D45" t="str">
            <v>Reactivos químicos de laboratorio</v>
          </cell>
          <cell r="E45" t="str">
            <v>Alteración de la calidad de suelo/agua</v>
          </cell>
          <cell r="F4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6">
          <cell r="D46" t="str">
            <v>Derrame de concentrado</v>
          </cell>
          <cell r="E46" t="str">
            <v>Alteración de la calidad de suelo/agua</v>
          </cell>
          <cell r="F4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7">
          <cell r="D47" t="str">
            <v>Colapso de presa de relaves</v>
          </cell>
          <cell r="E47" t="str">
            <v>Alteración de la calidad de suelo/agua</v>
          </cell>
          <cell r="F4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8">
          <cell r="D48" t="str">
            <v>Derrame de pulpa de relave (tratamiento, transporte)</v>
          </cell>
          <cell r="E48" t="str">
            <v>Alteración de la calidad de suelo/agua</v>
          </cell>
          <cell r="F4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9">
          <cell r="D49" t="str">
            <v>Diesel, gasolina y otros</v>
          </cell>
          <cell r="E49" t="str">
            <v>Alteración de la calidad de suelo/agua</v>
          </cell>
          <cell r="F4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50">
          <cell r="D50" t="str">
            <v>Lubricantes, aceites y grasas</v>
          </cell>
          <cell r="E50" t="str">
            <v>Alteración de la calidad de suelo/agua</v>
          </cell>
          <cell r="F5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51">
          <cell r="D51" t="str">
            <v>Incendio / Explosión</v>
          </cell>
          <cell r="E51" t="str">
            <v>Alteración de la calidad de aire</v>
          </cell>
          <cell r="F51" t="str">
            <v>Potencial afectación a la calidad ambiental del aire</v>
          </cell>
        </row>
        <row r="52">
          <cell r="D52" t="str">
            <v>Proceso metalúrgico</v>
          </cell>
          <cell r="E52" t="str">
            <v>Alteración de la calidad de aire</v>
          </cell>
          <cell r="F52" t="str">
            <v>Potencial afectación a la calidad ambiental del aire</v>
          </cell>
        </row>
        <row r="53">
          <cell r="D53" t="str">
            <v>Equipos de soldadura</v>
          </cell>
          <cell r="E53" t="str">
            <v>Alteración de la calidad de aire</v>
          </cell>
          <cell r="F53" t="str">
            <v>Potencial afectación a la calidad ambiental del aire</v>
          </cell>
        </row>
        <row r="54">
          <cell r="D54" t="str">
            <v>Vehículos, equipos, motores, grupos electrógenos, y otros</v>
          </cell>
          <cell r="E54" t="str">
            <v>Alteración de la calidad de aire</v>
          </cell>
          <cell r="F54" t="str">
            <v>Potencial afectación a la calidad ambiental del aire</v>
          </cell>
        </row>
        <row r="55">
          <cell r="D55" t="str">
            <v>Energia Electrica</v>
          </cell>
          <cell r="E55" t="str">
            <v>Agotamiento de recurso natural</v>
          </cell>
          <cell r="F55" t="str">
            <v>Afectación de ecosistemas // Afectación de generaciones futuras // Disminución de disponibilidad de recursos naturales // Afectación a fauna acuática y terrestre.</v>
          </cell>
        </row>
        <row r="56">
          <cell r="D56" t="str">
            <v>Diesel, gasolina, lubricantes y otros</v>
          </cell>
          <cell r="E56" t="str">
            <v>Agotamiento de recurso natural</v>
          </cell>
          <cell r="F56" t="str">
            <v>Afectación de ecosistemas // Afectación de generaciones futuras // Disminución de disponibilidad de recursos naturales // Afectación a fauna acuática y terrestre.</v>
          </cell>
        </row>
        <row r="57">
          <cell r="D57" t="str">
            <v>Agua apto para consumo humano</v>
          </cell>
          <cell r="E57" t="str">
            <v>Agotamiento de recurso natural</v>
          </cell>
          <cell r="F57" t="str">
            <v>Afectación de ecosistemas // Afectación de generaciones futuras // Disminución de disponibilidad de recursos naturales // Afectación a fauna acuática y terrestre.</v>
          </cell>
        </row>
        <row r="58">
          <cell r="D58" t="str">
            <v>Madera, troncos, listones y otros</v>
          </cell>
          <cell r="E58" t="str">
            <v>Agotamiento de recurso natural</v>
          </cell>
          <cell r="F58" t="str">
            <v>Afectación de ecosistemas // Afectación de generaciones futuras // Disminución de disponibilidad de recursos naturales // Afectación a fauna acuática y terrestre.</v>
          </cell>
        </row>
        <row r="59">
          <cell r="D59" t="str">
            <v>Papel y cartón</v>
          </cell>
          <cell r="E59" t="str">
            <v>Agotamiento de recurso natural</v>
          </cell>
          <cell r="F59" t="str">
            <v>Afectación de ecosistemas // Afectación de generaciones futuras // Disminución de disponibilidad de recursos naturales // Afectación a fauna acuática y terrestre.</v>
          </cell>
        </row>
        <row r="60">
          <cell r="D60" t="str">
            <v>Degradación areas durante la construcción o habilitación de áreas</v>
          </cell>
          <cell r="E60" t="str">
            <v>Alteración de la calidad de suelo</v>
          </cell>
          <cell r="F60" t="str">
            <v>Afectación de ecosistemas // Afectación de generaciones futuras // Afectación a fauna acuática y terrestre.</v>
          </cell>
        </row>
        <row r="61">
          <cell r="D61" t="str">
            <v>Remoción de top soil</v>
          </cell>
          <cell r="E61" t="str">
            <v>Alteración de la calidad de suelo</v>
          </cell>
          <cell r="F61" t="str">
            <v>Afectación de ecosistemas // Afectación de generaciones futuras // Afectación a fauna acuática y terrestre.</v>
          </cell>
        </row>
        <row r="62">
          <cell r="D62" t="str">
            <v>Transporte y movimiento de vehículos y equipos</v>
          </cell>
          <cell r="E62" t="str">
            <v>Alteración de la calidad de aire</v>
          </cell>
          <cell r="F62" t="str">
            <v>Potencial afectación a la calidad ambiental del aire</v>
          </cell>
        </row>
        <row r="63">
          <cell r="D63" t="str">
            <v>Proceso metalúrgico (chancadoras)</v>
          </cell>
          <cell r="E63" t="str">
            <v>Alteración de la calidad de aire</v>
          </cell>
          <cell r="F63" t="str">
            <v>Potencial afectación a la calidad ambiental del aire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REVISION 23-11"/>
      <sheetName val="DIAGRAMA DE PROCESO"/>
      <sheetName val="Hoja1 (2)"/>
      <sheetName val="DATOS MA"/>
      <sheetName val="DATOS SSO"/>
      <sheetName val="RIESGO"/>
      <sheetName val="Valoración de Riesgo"/>
      <sheetName val="MANTENIMIENTO DE EQUIPOS PESADO"/>
      <sheetName val="Tabla de Peligros y Riesgo"/>
      <sheetName val="LISTA DE ASPECTOS - IMPACTOS"/>
      <sheetName val="Hoja1"/>
      <sheetName val="LISTA DEPLEG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 t="str">
            <v>Piso en mal estado/ irregular</v>
          </cell>
          <cell r="D2" t="str">
            <v>Caída al mismo nivel</v>
          </cell>
          <cell r="E2" t="str">
            <v>Contusión/Fractura/Muerte</v>
          </cell>
        </row>
        <row r="3">
          <cell r="C3" t="str">
            <v>Objetos y materiales en el suelo</v>
          </cell>
          <cell r="D3" t="str">
            <v>Caída al mismo nivel</v>
          </cell>
          <cell r="E3" t="str">
            <v>Contusión/Fractura/Muerte</v>
          </cell>
        </row>
        <row r="4">
          <cell r="C4" t="str">
            <v xml:space="preserve">Líquidos en el suelo </v>
          </cell>
          <cell r="D4" t="str">
            <v>Caída al mismo nivel</v>
          </cell>
          <cell r="E4" t="str">
            <v>Contusión/Fractura/Muerte</v>
          </cell>
        </row>
        <row r="5">
          <cell r="C5" t="str">
            <v>Superficie resbalosa</v>
          </cell>
          <cell r="D5" t="str">
            <v>Caída al mismo nivel</v>
          </cell>
          <cell r="E5" t="str">
            <v>Contusión/Fractura/Muerte</v>
          </cell>
        </row>
        <row r="6">
          <cell r="C6" t="str">
            <v>Superficies de trabajo en mal estado</v>
          </cell>
          <cell r="D6" t="str">
            <v>Caída al mismo nivel</v>
          </cell>
          <cell r="E6" t="str">
            <v>Contusión/Fractura/Muerte</v>
          </cell>
        </row>
        <row r="7">
          <cell r="C7" t="str">
            <v xml:space="preserve">Pisos mojados </v>
          </cell>
          <cell r="D7" t="str">
            <v>Caída al mismo nivel</v>
          </cell>
          <cell r="E7" t="str">
            <v>Contusión/Fractura/Muerte</v>
          </cell>
        </row>
        <row r="8">
          <cell r="C8" t="str">
            <v>Ambientes reducidos</v>
          </cell>
          <cell r="D8" t="str">
            <v>Caída al mismo nivel</v>
          </cell>
          <cell r="E8" t="str">
            <v>Contusión/Fractura/Muerte</v>
          </cell>
        </row>
        <row r="9">
          <cell r="C9" t="str">
            <v>Ambiente sin iluminación/deficiente</v>
          </cell>
          <cell r="D9" t="str">
            <v>Caída al mismo nivel</v>
          </cell>
          <cell r="E9" t="str">
            <v>Contusión/Fractura/Muerte</v>
          </cell>
        </row>
        <row r="10">
          <cell r="C10" t="str">
            <v>Calzado no ajustado a la talla/pasadores sueltos</v>
          </cell>
          <cell r="D10" t="str">
            <v>Caída al mismo nivel</v>
          </cell>
          <cell r="E10" t="str">
            <v>Contusión/Fractura/Muerte</v>
          </cell>
        </row>
        <row r="11">
          <cell r="C11" t="str">
            <v>Distracción subiendo y bajando escaleras</v>
          </cell>
          <cell r="D11" t="str">
            <v>Caída al mismo nivel</v>
          </cell>
          <cell r="E11" t="str">
            <v>Contusión/Fractura/Muerte</v>
          </cell>
        </row>
        <row r="12">
          <cell r="C12" t="str">
            <v xml:space="preserve">Calzado deteriorado </v>
          </cell>
          <cell r="D12" t="str">
            <v>Caída al mismo nivel</v>
          </cell>
          <cell r="E12" t="str">
            <v>Contusión/Fractura/Muerte</v>
          </cell>
        </row>
        <row r="13">
          <cell r="C13" t="str">
            <v>Uso de escaleras portátiles en mal estado</v>
          </cell>
          <cell r="D13" t="str">
            <v>Caídas a distinto nivel</v>
          </cell>
          <cell r="E13" t="str">
            <v>Contusión/Fractura/Muerte</v>
          </cell>
        </row>
        <row r="14">
          <cell r="C14" t="str">
            <v>Uso de escaleras portátiles no aseguradas</v>
          </cell>
          <cell r="D14" t="str">
            <v>Caídas a distinto nivel</v>
          </cell>
          <cell r="E14" t="str">
            <v>Contusión/Fractura/Muerte</v>
          </cell>
        </row>
        <row r="15">
          <cell r="C15" t="str">
            <v>Uso de escaleras fijas en mal estado</v>
          </cell>
          <cell r="D15" t="str">
            <v>Caídas a distinto nivel</v>
          </cell>
          <cell r="E15" t="str">
            <v>Contusión/Fractura/Muerte</v>
          </cell>
        </row>
        <row r="16">
          <cell r="C16" t="str">
            <v>Uso de escaleras fijas no aseguradas</v>
          </cell>
          <cell r="D16" t="str">
            <v>Caídas a distinto nivel</v>
          </cell>
          <cell r="E16" t="str">
            <v>Contusión/Fractura/Muerte</v>
          </cell>
        </row>
        <row r="17">
          <cell r="C17" t="str">
            <v>Uso de andamios y plataforma no nivelados</v>
          </cell>
          <cell r="D17" t="str">
            <v>Caídas a distinto nivel</v>
          </cell>
          <cell r="E17" t="str">
            <v>Contusión/Fractura/Muerte</v>
          </cell>
        </row>
        <row r="18">
          <cell r="C18" t="str">
            <v xml:space="preserve">Escalamiento a estructuras, equipos sin equipo anti caída </v>
          </cell>
          <cell r="D18" t="str">
            <v>Caídas a distinto nivel</v>
          </cell>
          <cell r="E18" t="str">
            <v>Contusión/Fractura/Muerte</v>
          </cell>
        </row>
        <row r="19">
          <cell r="C19" t="str">
            <v xml:space="preserve">Uso de andamios y plataformas no asegurados </v>
          </cell>
          <cell r="D19" t="str">
            <v>Caídas a distinto nivel</v>
          </cell>
          <cell r="E19" t="str">
            <v>Contusión/Fractura/Muerte</v>
          </cell>
        </row>
        <row r="20">
          <cell r="C20" t="str">
            <v>Uso de andamios y plataforma en mal estado</v>
          </cell>
          <cell r="D20" t="str">
            <v>Caídas a distinto nivel</v>
          </cell>
          <cell r="E20" t="str">
            <v>Contusión/Fractura/Muerte</v>
          </cell>
        </row>
        <row r="21">
          <cell r="C21" t="str">
            <v>Trabajos en muro o talud inestables</v>
          </cell>
          <cell r="D21" t="str">
            <v>Caídas a distinto nivel</v>
          </cell>
          <cell r="E21" t="str">
            <v>Contusión/Fractura/Muerte</v>
          </cell>
        </row>
        <row r="22">
          <cell r="C22" t="str">
            <v>Izaje de personal en elevadores y/o canastilla sin sistema anti caída</v>
          </cell>
          <cell r="D22" t="str">
            <v>Caídas a distinto nivel</v>
          </cell>
          <cell r="E22" t="str">
            <v>Contusión/Fractura/Muerte</v>
          </cell>
        </row>
        <row r="23">
          <cell r="C23" t="str">
            <v>Manipulación de objetos y herramientas en altura</v>
          </cell>
          <cell r="D23" t="str">
            <v xml:space="preserve">Caída de Objetos </v>
          </cell>
          <cell r="E23" t="str">
            <v>Contusión/Fractura/Muerte</v>
          </cell>
        </row>
        <row r="24">
          <cell r="C24" t="str">
            <v xml:space="preserve">Uso de soportes y/o andamios (Madera/Metálicos) en malas condiciones </v>
          </cell>
          <cell r="D24" t="str">
            <v xml:space="preserve">Caída de Objetos </v>
          </cell>
          <cell r="E24" t="str">
            <v>Contusión/Fractura/Muerte</v>
          </cell>
        </row>
        <row r="25">
          <cell r="C25" t="str">
            <v xml:space="preserve">Izaje de materiales sin sistema anti caída </v>
          </cell>
          <cell r="D25" t="str">
            <v xml:space="preserve">Caída de Objetos </v>
          </cell>
          <cell r="E25" t="str">
            <v>Contusión/Fractura/Muerte</v>
          </cell>
        </row>
        <row r="26">
          <cell r="C26" t="str">
            <v>Ascenso a postes/ torres metálicas sin sistema anti caída</v>
          </cell>
          <cell r="D26" t="str">
            <v>Caídas a distinto nivel</v>
          </cell>
          <cell r="E26" t="str">
            <v>Contusión/Fractura/Muerte</v>
          </cell>
        </row>
        <row r="27">
          <cell r="C27" t="str">
            <v xml:space="preserve">Subir/bajar escaleras sin utilizar 3 puntos de apoyo. </v>
          </cell>
          <cell r="D27" t="str">
            <v>Caídas a distinto nivel</v>
          </cell>
          <cell r="E27" t="str">
            <v>Contusión/Fractura/Muerte</v>
          </cell>
        </row>
        <row r="28">
          <cell r="C28" t="str">
            <v>Subir/bajar escaleras sin asegurar</v>
          </cell>
          <cell r="D28" t="str">
            <v>Caídas a distinto nivel</v>
          </cell>
          <cell r="E28" t="str">
            <v>Contusión/Fractura/Muerte</v>
          </cell>
        </row>
        <row r="29">
          <cell r="C29" t="str">
            <v>Subir/bajar escaleras con peldaños con desgaste.</v>
          </cell>
          <cell r="D29" t="str">
            <v>Caídas a distinto nivel</v>
          </cell>
          <cell r="E29" t="str">
            <v>Contusión/Fractura/Muerte</v>
          </cell>
        </row>
        <row r="30">
          <cell r="C30" t="str">
            <v>Trabajos en taladros largos sin sistema anti caída</v>
          </cell>
          <cell r="D30" t="str">
            <v>Caídas a distinto nivel</v>
          </cell>
          <cell r="E30" t="str">
            <v>Contusión/Fractura/Muerte</v>
          </cell>
        </row>
        <row r="31">
          <cell r="C31" t="str">
            <v xml:space="preserve">Trabajos de levantamiento sin sistema anti caída </v>
          </cell>
          <cell r="D31" t="str">
            <v>Caídas a distinto nivel</v>
          </cell>
          <cell r="E31" t="str">
            <v>Contusión/Fractura/Muerte</v>
          </cell>
        </row>
        <row r="32">
          <cell r="C32" t="str">
            <v>Trabajos  sin sistema anti caída</v>
          </cell>
          <cell r="D32" t="str">
            <v>Caídas a distinto nivel</v>
          </cell>
          <cell r="E32" t="str">
            <v>Contusión/Fractura/Muerte</v>
          </cell>
        </row>
        <row r="33">
          <cell r="C33" t="str">
            <v xml:space="preserve">Trabajos  con sistema anti caída en mal estado </v>
          </cell>
          <cell r="D33" t="str">
            <v>Caídas a distinto nivel</v>
          </cell>
          <cell r="E33" t="str">
            <v>Contusión/Fractura/Muerte</v>
          </cell>
        </row>
        <row r="34">
          <cell r="C34" t="str">
            <v>Trabajos en Raise Boring sin sistema anti caída</v>
          </cell>
          <cell r="D34" t="str">
            <v>Caídas a distinto nivel</v>
          </cell>
          <cell r="E34" t="str">
            <v>Contusión/Fractura/Muerte</v>
          </cell>
        </row>
        <row r="35">
          <cell r="C35" t="str">
            <v xml:space="preserve">Trabajos en Raise Boring con sistema anti caída en mal estado </v>
          </cell>
          <cell r="D35" t="str">
            <v>Caídas a distinto nivel</v>
          </cell>
          <cell r="E35" t="str">
            <v>Contusión/Fractura/Muerte</v>
          </cell>
        </row>
        <row r="36">
          <cell r="C36" t="str">
            <v>Trabajos en Inclinados sin sistema anti caída</v>
          </cell>
          <cell r="D36" t="str">
            <v>Caídas a distinto nivel</v>
          </cell>
          <cell r="E36" t="str">
            <v>Contusión/Fractura/Muerte</v>
          </cell>
        </row>
        <row r="37">
          <cell r="C37" t="str">
            <v xml:space="preserve">Trabajos en Inclinados con sistema anti caída en malas condiciones </v>
          </cell>
          <cell r="D37" t="str">
            <v>Caídas a distinto nivel</v>
          </cell>
          <cell r="E37" t="str">
            <v>Contusión/Fractura/Muerte</v>
          </cell>
        </row>
        <row r="38">
          <cell r="C38" t="str">
            <v>Trabajos en Piques sin sistema anti caída</v>
          </cell>
          <cell r="D38" t="str">
            <v>Caídas a distinto nivel</v>
          </cell>
          <cell r="E38" t="str">
            <v>Contusión/Fractura/Muerte</v>
          </cell>
        </row>
        <row r="39">
          <cell r="C39" t="str">
            <v xml:space="preserve">Trabajos en Piques con sistema anti caída en malas condiciones </v>
          </cell>
          <cell r="D39" t="str">
            <v>Caídas a distinto nivel</v>
          </cell>
          <cell r="E39" t="str">
            <v>Contusión/Fractura/Muerte</v>
          </cell>
        </row>
        <row r="40">
          <cell r="C40" t="str">
            <v>Trabajos en Taludes sin sistema anti caída</v>
          </cell>
          <cell r="D40" t="str">
            <v>Caídas a distinto nivel</v>
          </cell>
          <cell r="E40" t="str">
            <v>Contusión/Fractura/Muerte</v>
          </cell>
        </row>
        <row r="41">
          <cell r="C41" t="str">
            <v xml:space="preserve">Trabajos en Taludes con sistema anti caída en malas condiciones </v>
          </cell>
          <cell r="D41" t="str">
            <v>Caídas a distinto nivel</v>
          </cell>
          <cell r="E41" t="str">
            <v>Contusión/Fractura/Muerte</v>
          </cell>
        </row>
        <row r="42">
          <cell r="C42" t="str">
            <v>Trabajos de lanzado de tubería en Raise Boring sin sistema anti caída</v>
          </cell>
          <cell r="D42" t="str">
            <v>Caídas a distinto nivel</v>
          </cell>
          <cell r="E42" t="str">
            <v>Contusión/Fractura/Muerte</v>
          </cell>
        </row>
        <row r="43">
          <cell r="C43" t="str">
            <v xml:space="preserve">Trabajos de lanzado de tubería en Raise Boring con sistema anti caída en mal estado </v>
          </cell>
          <cell r="D43" t="str">
            <v>Caídas a distinto nivel</v>
          </cell>
          <cell r="E43" t="str">
            <v>Contusión/Fractura/Muerte</v>
          </cell>
        </row>
        <row r="44">
          <cell r="C44" t="str">
            <v>Trabajos de encofrado y desencofrado a alturas mayores de 1.80m</v>
          </cell>
          <cell r="D44" t="str">
            <v>Caídas a distinto nivel</v>
          </cell>
          <cell r="E44" t="str">
            <v>Contusión/Fractura/Muerte</v>
          </cell>
        </row>
        <row r="45">
          <cell r="C45" t="str">
            <v>Trabajos de habilitación y armado de aceros a alturas mayores de 1.80m</v>
          </cell>
          <cell r="D45" t="str">
            <v>Caídas a distinto nivel</v>
          </cell>
          <cell r="E45" t="str">
            <v>Contusión/Fractura/Muerte</v>
          </cell>
        </row>
        <row r="46">
          <cell r="C46" t="str">
            <v>Trabajos de desmontaje de techos, cielo raso y tejas andina</v>
          </cell>
          <cell r="D46" t="str">
            <v>Caídas a distinto nivel</v>
          </cell>
          <cell r="E46" t="str">
            <v>Contusión/Fractura/Muerte</v>
          </cell>
        </row>
        <row r="47">
          <cell r="C47" t="str">
            <v>Trabajos  sin sistema anti caída</v>
          </cell>
          <cell r="D47" t="str">
            <v>Caídas a distinto nivel</v>
          </cell>
          <cell r="E47" t="str">
            <v>Contusión/Fractura/Muerte</v>
          </cell>
        </row>
        <row r="48">
          <cell r="C48" t="str">
            <v xml:space="preserve">Trabajos  con sistema anti caída en mal estado </v>
          </cell>
          <cell r="D48" t="str">
            <v>Caídas a distinto nivel</v>
          </cell>
          <cell r="E48" t="str">
            <v>Contusión/Fractura/Muerte</v>
          </cell>
        </row>
        <row r="49">
          <cell r="C49" t="str">
            <v>Exposición a la linea de fuego</v>
          </cell>
          <cell r="D49" t="str">
            <v>Aplastamiento</v>
          </cell>
          <cell r="E49" t="str">
            <v>Contusión/Fractura/Muerte</v>
          </cell>
        </row>
        <row r="50">
          <cell r="C50" t="str">
            <v>Carga por encima de la capacidad del equipo.</v>
          </cell>
          <cell r="D50" t="str">
            <v>Caída de objetos</v>
          </cell>
          <cell r="E50" t="str">
            <v>Contusión/Fractura/Muerte</v>
          </cell>
        </row>
        <row r="51">
          <cell r="C51" t="str">
            <v>Carga por encima de la capacidad de los elementos de izaje</v>
          </cell>
          <cell r="D51" t="str">
            <v>Caída de objetos</v>
          </cell>
          <cell r="E51" t="str">
            <v>Contusión/Fractura/Muerte</v>
          </cell>
        </row>
        <row r="52">
          <cell r="C52" t="str">
            <v>Elementos de izaje no inspeccionado y certificado</v>
          </cell>
          <cell r="D52" t="str">
            <v>Caída de objetos</v>
          </cell>
          <cell r="E52" t="str">
            <v>Contusión/Fractura/Muerte</v>
          </cell>
        </row>
        <row r="53">
          <cell r="C53" t="str">
            <v>Grúa no certificada</v>
          </cell>
          <cell r="D53" t="str">
            <v>Caída de objetos</v>
          </cell>
          <cell r="E53" t="str">
            <v>Contusión/Fractura/Muerte</v>
          </cell>
        </row>
        <row r="54">
          <cell r="C54" t="str">
            <v>Equipo no inspeccionado</v>
          </cell>
          <cell r="D54" t="str">
            <v>Caída de objetos</v>
          </cell>
          <cell r="E54" t="str">
            <v>Contusión/Fractura/Muerte</v>
          </cell>
        </row>
        <row r="55">
          <cell r="C55" t="str">
            <v>No se cuenta con diagrama de cuerpo libre de carga</v>
          </cell>
          <cell r="D55" t="str">
            <v>Caída de objetos</v>
          </cell>
          <cell r="E55" t="str">
            <v>Contusión/Fractura/Muerte</v>
          </cell>
        </row>
        <row r="56">
          <cell r="C56" t="str">
            <v>Operador y rigger no certificado</v>
          </cell>
          <cell r="D56" t="str">
            <v>Caída de objetos</v>
          </cell>
          <cell r="E56" t="str">
            <v>Contusión/Fractura/Muerte</v>
          </cell>
        </row>
        <row r="57">
          <cell r="C57" t="str">
            <v>Techos/muros inestables</v>
          </cell>
          <cell r="D57" t="str">
            <v>Caída de Objetos</v>
          </cell>
          <cell r="E57" t="str">
            <v>Contusión/Fractura/Muerte</v>
          </cell>
        </row>
        <row r="58">
          <cell r="C58" t="str">
            <v xml:space="preserve">Calidad de los materiales </v>
          </cell>
          <cell r="D58" t="str">
            <v>Caída de Objetos</v>
          </cell>
          <cell r="E58" t="str">
            <v>Contusión/Fractura/Muerte</v>
          </cell>
        </row>
        <row r="59">
          <cell r="C59" t="str">
            <v>Paredes con rajaduras</v>
          </cell>
          <cell r="D59" t="str">
            <v>Caída de Objetos</v>
          </cell>
          <cell r="E59" t="str">
            <v>Contusión/Fractura/Muerte</v>
          </cell>
        </row>
        <row r="60">
          <cell r="C60" t="str">
            <v>Postes inclinados</v>
          </cell>
          <cell r="D60" t="str">
            <v>Caída de Objetos</v>
          </cell>
          <cell r="E60" t="str">
            <v>Contusión/Fractura/Muerte</v>
          </cell>
        </row>
        <row r="61">
          <cell r="C61" t="str">
            <v>Postes flexionados</v>
          </cell>
          <cell r="D61" t="str">
            <v>Caída de Objetos</v>
          </cell>
          <cell r="E61" t="str">
            <v>Contusión/Fractura/Muerte</v>
          </cell>
        </row>
        <row r="62">
          <cell r="C62" t="str">
            <v>Postes pandeados</v>
          </cell>
          <cell r="D62" t="str">
            <v>Caída de Objetos</v>
          </cell>
          <cell r="E62" t="str">
            <v>Contusión/Fractura/Muerte</v>
          </cell>
        </row>
        <row r="63">
          <cell r="C63" t="str">
            <v xml:space="preserve">Vigas Fatigadas </v>
          </cell>
          <cell r="D63" t="str">
            <v>Caída de Objetos</v>
          </cell>
          <cell r="E63" t="str">
            <v>Contusión/Fractura/Muerte</v>
          </cell>
        </row>
        <row r="64">
          <cell r="C64" t="str">
            <v>Vigas flexionadas</v>
          </cell>
          <cell r="D64" t="str">
            <v>Caída de Objetos</v>
          </cell>
          <cell r="E64" t="str">
            <v>Contusión/Fractura/Muerte</v>
          </cell>
        </row>
        <row r="65">
          <cell r="C65" t="str">
            <v>Columnas fatigadas</v>
          </cell>
          <cell r="D65" t="str">
            <v>Caída de Objetos</v>
          </cell>
          <cell r="E65" t="str">
            <v>Contusión/Fractura/Muerte</v>
          </cell>
        </row>
        <row r="66">
          <cell r="C66" t="str">
            <v>Columnas flexionadas</v>
          </cell>
          <cell r="D66" t="str">
            <v>Caída de Objetos</v>
          </cell>
          <cell r="E66" t="str">
            <v>Contusión/Fractura/Muerte</v>
          </cell>
        </row>
        <row r="67">
          <cell r="C67" t="str">
            <v>Plataforma inestable/Plataforma con seguro fatigado</v>
          </cell>
          <cell r="D67" t="str">
            <v>Caída de Objetos</v>
          </cell>
          <cell r="E67" t="str">
            <v>Contusión/Fractura/Muerte</v>
          </cell>
        </row>
        <row r="68">
          <cell r="C68" t="str">
            <v>Escaleras inestables/Fatigados</v>
          </cell>
          <cell r="D68" t="str">
            <v>Caída de Objetos</v>
          </cell>
          <cell r="E68" t="str">
            <v>Contusión/Fractura/Muerte</v>
          </cell>
        </row>
        <row r="69">
          <cell r="C69" t="str">
            <v xml:space="preserve">Columnas corroídas </v>
          </cell>
          <cell r="D69" t="str">
            <v>Caída de Objetos</v>
          </cell>
          <cell r="E69" t="str">
            <v>Contusión/Fractura/Muerte</v>
          </cell>
        </row>
        <row r="70">
          <cell r="C70" t="str">
            <v>Roca suelta</v>
          </cell>
          <cell r="D70" t="str">
            <v>Caída de roca</v>
          </cell>
          <cell r="E70" t="str">
            <v>Contusión/Fractura/Muerte</v>
          </cell>
        </row>
        <row r="71">
          <cell r="C71" t="str">
            <v>Calidad de roca mala</v>
          </cell>
          <cell r="D71" t="str">
            <v>Caída de roca</v>
          </cell>
          <cell r="E71" t="str">
            <v>Contusión/Fractura/Muerte</v>
          </cell>
        </row>
        <row r="72">
          <cell r="C72" t="str">
            <v>Presencia de estructuras geológicas</v>
          </cell>
          <cell r="D72" t="str">
            <v>Caída de roca</v>
          </cell>
          <cell r="E72" t="str">
            <v>Contusión/Fractura/Muerte</v>
          </cell>
        </row>
        <row r="73">
          <cell r="C73" t="str">
            <v xml:space="preserve">Filtración de aguas </v>
          </cell>
          <cell r="D73" t="str">
            <v>Caída de roca</v>
          </cell>
          <cell r="E73" t="str">
            <v>Contusión/Fractura/Muerte</v>
          </cell>
        </row>
        <row r="74">
          <cell r="C74" t="str">
            <v xml:space="preserve">Espacios abiertos </v>
          </cell>
          <cell r="D74" t="str">
            <v>Caída de roca</v>
          </cell>
          <cell r="E74" t="str">
            <v>Contusión/Fractura/Muerte</v>
          </cell>
        </row>
        <row r="75">
          <cell r="C75" t="str">
            <v xml:space="preserve">Dirección de las estructuras </v>
          </cell>
          <cell r="D75" t="str">
            <v>Caída de roca</v>
          </cell>
          <cell r="E75" t="str">
            <v>Contusión/Fractura/Muerte</v>
          </cell>
        </row>
        <row r="76">
          <cell r="C76" t="str">
            <v>Relleno de las estructuras de mala calidad</v>
          </cell>
          <cell r="D76" t="str">
            <v>Caída de roca</v>
          </cell>
          <cell r="E76" t="str">
            <v>Contusión/Fractura/Muerte</v>
          </cell>
        </row>
        <row r="77">
          <cell r="C77" t="str">
            <v>Acumulación de esfuerzos</v>
          </cell>
          <cell r="D77" t="str">
            <v>Proyeccion de rocas</v>
          </cell>
          <cell r="E77" t="str">
            <v>Contusión/Fractura/Muerte</v>
          </cell>
        </row>
        <row r="78">
          <cell r="C78" t="str">
            <v xml:space="preserve">Sobreexcavaciones </v>
          </cell>
          <cell r="D78" t="str">
            <v>Caída de roca</v>
          </cell>
          <cell r="E78" t="str">
            <v>Contusión/Fractura/Muerte</v>
          </cell>
        </row>
        <row r="79">
          <cell r="C79" t="str">
            <v>Acumulación de esfuerzoss</v>
          </cell>
          <cell r="D79" t="str">
            <v>Caída de roca/</v>
          </cell>
          <cell r="E79" t="str">
            <v>Contusión/Fractura/Muerte</v>
          </cell>
        </row>
        <row r="80">
          <cell r="C80" t="str">
            <v xml:space="preserve">Altura de talud </v>
          </cell>
          <cell r="D80" t="str">
            <v xml:space="preserve">Deslizamiento </v>
          </cell>
          <cell r="E80" t="str">
            <v>Contusión/Fractura/Muerte</v>
          </cell>
        </row>
        <row r="81">
          <cell r="C81" t="str">
            <v xml:space="preserve">Calidad del suelo </v>
          </cell>
          <cell r="D81" t="str">
            <v xml:space="preserve">Deslizamiento </v>
          </cell>
          <cell r="E81" t="str">
            <v>Contusión/Fractura/Muerte</v>
          </cell>
        </row>
        <row r="82">
          <cell r="C82" t="str">
            <v xml:space="preserve">Saturación de agua </v>
          </cell>
          <cell r="D82" t="str">
            <v xml:space="preserve">Deslizamiento </v>
          </cell>
          <cell r="E82" t="str">
            <v>Contusión/Fractura/Muerte</v>
          </cell>
        </row>
        <row r="83">
          <cell r="C83" t="str">
            <v xml:space="preserve">Mala calidad del material del suelo </v>
          </cell>
          <cell r="D83" t="str">
            <v xml:space="preserve">Deslizamiento </v>
          </cell>
          <cell r="E83" t="str">
            <v>Contusión/Fractura/Muerte</v>
          </cell>
        </row>
        <row r="84">
          <cell r="C84" t="str">
            <v>Excavaciones sin diseño</v>
          </cell>
          <cell r="D84" t="str">
            <v xml:space="preserve">Subsidencia </v>
          </cell>
          <cell r="E84" t="str">
            <v>Contusión/Fractura/Muerte</v>
          </cell>
        </row>
        <row r="85">
          <cell r="C85" t="str">
            <v>Sobreexcavación de talud (angulo de talud)</v>
          </cell>
          <cell r="D85" t="str">
            <v>Derrumbe</v>
          </cell>
          <cell r="E85" t="str">
            <v>Contusión/Fractura/Muerte</v>
          </cell>
        </row>
        <row r="86">
          <cell r="C86" t="str">
            <v>Pila de material inestable</v>
          </cell>
          <cell r="D86" t="str">
            <v>Derrumbe</v>
          </cell>
          <cell r="E86" t="str">
            <v>Contusión/Fractura/Muerte</v>
          </cell>
        </row>
        <row r="87">
          <cell r="C87" t="str">
            <v>Velocidad excesiva en la conducción de equipos/vehículos</v>
          </cell>
          <cell r="D87" t="str">
            <v>Colisión/atropello</v>
          </cell>
          <cell r="E87" t="str">
            <v>Contusión/Fractura/Muerte</v>
          </cell>
        </row>
        <row r="88">
          <cell r="C88" t="str">
            <v>conductor con poca experiencia en conduccion de equipo asignado</v>
          </cell>
          <cell r="D88" t="str">
            <v>Colisión/atropello</v>
          </cell>
          <cell r="E88" t="str">
            <v>Contusión/Fractura/Muerte</v>
          </cell>
        </row>
        <row r="89">
          <cell r="C89" t="str">
            <v xml:space="preserve">Vías con espacios reducidos </v>
          </cell>
          <cell r="D89" t="str">
            <v>Colisión/atropello</v>
          </cell>
          <cell r="E89" t="str">
            <v>Contusión/Fractura/Muerte</v>
          </cell>
        </row>
        <row r="90">
          <cell r="C90" t="str">
            <v>Mal estado de las vías</v>
          </cell>
          <cell r="D90" t="str">
            <v>Colisión</v>
          </cell>
          <cell r="E90" t="str">
            <v>Contusión/Fractura/Muerte</v>
          </cell>
        </row>
        <row r="91">
          <cell r="C91" t="str">
            <v>Velocidad fuera de los limites</v>
          </cell>
          <cell r="D91" t="str">
            <v>Colisión/atropello</v>
          </cell>
          <cell r="E91" t="str">
            <v>Contusión/Fractura/Muerte</v>
          </cell>
        </row>
        <row r="92">
          <cell r="C92" t="str">
            <v xml:space="preserve">Vías con visibilidad reducida </v>
          </cell>
          <cell r="D92" t="str">
            <v>Colisión/atropello</v>
          </cell>
          <cell r="E92" t="str">
            <v>Contusión/Fractura/Muerte</v>
          </cell>
        </row>
        <row r="93">
          <cell r="C93" t="str">
            <v>Fatiga/cansancio de operador/conductor</v>
          </cell>
          <cell r="D93" t="str">
            <v>Colisión/atropello</v>
          </cell>
          <cell r="E93" t="str">
            <v>Contusión/Fractura/Muerte</v>
          </cell>
        </row>
        <row r="94">
          <cell r="C94" t="str">
            <v>Materiales y/o objetos obstaculizando las vías</v>
          </cell>
          <cell r="D94" t="str">
            <v xml:space="preserve">Colisión </v>
          </cell>
          <cell r="E94" t="str">
            <v>Contusión/Fractura/Muerte</v>
          </cell>
        </row>
        <row r="95">
          <cell r="C95" t="str">
            <v>Fallas Mecánicas de los  vehículos y equipos</v>
          </cell>
          <cell r="D95" t="str">
            <v>Colisión/atropello</v>
          </cell>
          <cell r="E95" t="str">
            <v>Contusión/Fractura/Muerte</v>
          </cell>
        </row>
        <row r="96">
          <cell r="C96" t="str">
            <v>Trafico vehicular</v>
          </cell>
          <cell r="D96" t="str">
            <v>Colisión/atropello</v>
          </cell>
          <cell r="E96" t="str">
            <v>Contusión/Fractura/Muerte</v>
          </cell>
        </row>
        <row r="97">
          <cell r="C97" t="str">
            <v>Vias con superfificie resbalosa (hielo)</v>
          </cell>
          <cell r="D97" t="str">
            <v>Colisión/atropello</v>
          </cell>
          <cell r="E97" t="str">
            <v>Contusión/Fractura/Muerte</v>
          </cell>
        </row>
        <row r="98">
          <cell r="C98" t="str">
            <v>Condiciones climáticas adveras (neblina, nieve, lluvia)</v>
          </cell>
          <cell r="D98" t="str">
            <v>Colisión / Caída a distinto nivel/atropello</v>
          </cell>
          <cell r="E98" t="str">
            <v>Contusión/Fractura/Muerte</v>
          </cell>
        </row>
        <row r="99">
          <cell r="C99" t="str">
            <v>Exposición de partes del cuerpo a elementos móviles</v>
          </cell>
          <cell r="D99" t="str">
            <v>Atrapamiento</v>
          </cell>
          <cell r="E99" t="str">
            <v>Heridas/Amputación/Contusión/Fractura/Muerte</v>
          </cell>
        </row>
        <row r="100">
          <cell r="C100" t="str">
            <v>Mala ubicación de equipos o maquinarias.</v>
          </cell>
          <cell r="D100" t="str">
            <v>Atrapamiento</v>
          </cell>
          <cell r="E100" t="str">
            <v>Heridas/Amputación/Contusión/Fractura/Muerte</v>
          </cell>
        </row>
        <row r="101">
          <cell r="C101" t="str">
            <v>Herramientas y maquinas en mal estado</v>
          </cell>
          <cell r="D101" t="str">
            <v xml:space="preserve">Golpes </v>
          </cell>
          <cell r="E101" t="str">
            <v>Heridas/Amputación/Contusión/Fractura/Muerte</v>
          </cell>
        </row>
        <row r="102">
          <cell r="C102" t="str">
            <v xml:space="preserve">Falta o diseño inadecuado de guardas </v>
          </cell>
          <cell r="D102" t="str">
            <v>Atrapamiento</v>
          </cell>
          <cell r="E102" t="str">
            <v>Heridas/Amputación/Contusión/Fractura/Muerte</v>
          </cell>
        </row>
        <row r="103">
          <cell r="C103" t="str">
            <v>Partes rotatorios móviles sin guarda</v>
          </cell>
          <cell r="D103" t="str">
            <v>Atrapamiento</v>
          </cell>
          <cell r="E103" t="str">
            <v>Heridas/Amputación/Contusión/Fractura/Muerte</v>
          </cell>
        </row>
        <row r="104">
          <cell r="C104" t="str">
            <v>Diseño inadecuado de maquinarias y herramientas.</v>
          </cell>
          <cell r="D104" t="str">
            <v xml:space="preserve">Golpes </v>
          </cell>
          <cell r="E104" t="str">
            <v>Heridas/Amputación/Contusión/Fractura/Muerte</v>
          </cell>
        </row>
        <row r="105">
          <cell r="C105" t="str">
            <v xml:space="preserve">Fuga de sustancias asfixiantes (gases y vapores) en el ambiente </v>
          </cell>
          <cell r="D105" t="str">
            <v>Inhalación de sustancias asfixiantes</v>
          </cell>
          <cell r="E105" t="str">
            <v>Intoxicación/Quemaduras/Muerte</v>
          </cell>
        </row>
        <row r="106">
          <cell r="C106" t="str">
            <v xml:space="preserve"> Sustancias química no identificada</v>
          </cell>
          <cell r="D106" t="str">
            <v>Inhalación de sustancias asfixiantes</v>
          </cell>
          <cell r="E106" t="str">
            <v>Intoxicación/Quemaduras/Muerte</v>
          </cell>
        </row>
        <row r="107">
          <cell r="C107" t="str">
            <v>Manipulación de sustancias quimicas sin EPP.</v>
          </cell>
          <cell r="D107" t="str">
            <v>Contacto químico (por vía: cutánea, respiratoria, digestiva y ocular)</v>
          </cell>
          <cell r="E107" t="str">
            <v>Intoxicación/Quemaduras/Muerte</v>
          </cell>
        </row>
        <row r="108">
          <cell r="C108" t="str">
            <v xml:space="preserve">Ambiente con particulas de polvo por encima de los LMP </v>
          </cell>
          <cell r="D108" t="str">
            <v>Contacto con particulas</v>
          </cell>
          <cell r="E108" t="str">
            <v>Neumoconeosis</v>
          </cell>
        </row>
        <row r="109">
          <cell r="C109" t="str">
            <v xml:space="preserve">Falta de sistema de ventilación </v>
          </cell>
          <cell r="D109" t="str">
            <v>Inhalación de gases Toxicos</v>
          </cell>
          <cell r="E109" t="str">
            <v>Intoxicación</v>
          </cell>
        </row>
        <row r="110">
          <cell r="C110" t="str">
            <v>Exposición a Gases Toxicos</v>
          </cell>
          <cell r="D110" t="str">
            <v>Inhalación de gases Toxicos</v>
          </cell>
          <cell r="E110" t="str">
            <v>Intoxicación</v>
          </cell>
        </row>
        <row r="111">
          <cell r="C111" t="str">
            <v>Exposición a ambientes con deficiencia de oxigeno</v>
          </cell>
          <cell r="D111" t="str">
            <v>Asfixia</v>
          </cell>
          <cell r="E111" t="str">
            <v>Intoxicación</v>
          </cell>
        </row>
        <row r="112">
          <cell r="C112" t="str">
            <v>Fuga de sustancias corrosivas</v>
          </cell>
          <cell r="D112" t="str">
            <v>Contacto químico (por vía: cutánea, respiratoria, digestiva y ocular)</v>
          </cell>
          <cell r="E112" t="str">
            <v>Intoxicación/Quemaduras/Muerte</v>
          </cell>
        </row>
        <row r="113">
          <cell r="C113" t="str">
            <v>Mezcla de sustancias incompatibles)</v>
          </cell>
          <cell r="D113" t="str">
            <v>Explosión</v>
          </cell>
          <cell r="E113" t="str">
            <v>Quemaduras/Muerte</v>
          </cell>
        </row>
        <row r="114">
          <cell r="C114" t="str">
            <v>Explosión de contenedores de sustancias prezurisadas</v>
          </cell>
          <cell r="D114" t="str">
            <v>Explosión</v>
          </cell>
          <cell r="E114" t="str">
            <v>Intoxicación/Quemaduras/Muerte</v>
          </cell>
        </row>
        <row r="115">
          <cell r="C115" t="str">
            <v>Fuga de líquidos inflamables</v>
          </cell>
          <cell r="D115" t="str">
            <v>Incendio</v>
          </cell>
          <cell r="E115" t="str">
            <v>Intoxicación/Quemaduras/Muerte</v>
          </cell>
        </row>
        <row r="116">
          <cell r="C116" t="str">
            <v>Manipulación de sustancias quimicas (aditivo, pintura, otros)</v>
          </cell>
          <cell r="D116" t="str">
            <v>Exposición a salpicadura</v>
          </cell>
          <cell r="E116" t="str">
            <v>Contusión/Perdidad de la vista</v>
          </cell>
        </row>
        <row r="117">
          <cell r="C117" t="str">
            <v>Manipulacion de aceites / grasas sin EPPs</v>
          </cell>
          <cell r="D117" t="str">
            <v>Contacto con aceite/grasa</v>
          </cell>
          <cell r="E117" t="str">
            <v>Dermatitis / Quemaduras</v>
          </cell>
        </row>
        <row r="118">
          <cell r="C118" t="str">
            <v>Manipulacion  de pulpas ácidas sin EPPs</v>
          </cell>
          <cell r="D118" t="str">
            <v>Contacto con, Salpicaduras</v>
          </cell>
          <cell r="E118" t="str">
            <v>Dermatitis, Quemadura Química</v>
          </cell>
        </row>
        <row r="119">
          <cell r="C119" t="str">
            <v>Soldadura sin usar proteccion respiratoria (Humos metálicos)</v>
          </cell>
          <cell r="D119" t="str">
            <v>Inhalación o exposición a Humos metálicos (soldaduras)</v>
          </cell>
          <cell r="E119" t="str">
            <v>Asma Ocupacional, Asfixia, Alergias, Cáncer</v>
          </cell>
        </row>
        <row r="120">
          <cell r="C120" t="str">
            <v>Residuos sólidos peligrosos (Hospital / Laboratorios / Planta / Mantenimiento)</v>
          </cell>
          <cell r="D120" t="str">
            <v>Exposición a, contacto con Residuos sólidos peligrosos (Hospital / Laboratorios / Planta / Mantenimiento)</v>
          </cell>
          <cell r="E120" t="str">
            <v>Intoxicaciones, Quemaduras</v>
          </cell>
        </row>
        <row r="121">
          <cell r="C121" t="str">
            <v>Manipulacion de concentrado de mineral sin EPPs</v>
          </cell>
          <cell r="D121" t="str">
            <v>Inhalación o exposición a Concentrado de mineral (Polvo)</v>
          </cell>
          <cell r="E121" t="str">
            <v>Irritación en la piel, ojos y tracto respiratorio. Afecta hígado y riñones. Daña los tejidos</v>
          </cell>
        </row>
        <row r="122">
          <cell r="C122" t="str">
            <v>Manipulacion de copelas sin EPPs (Partículas de Plomo)</v>
          </cell>
          <cell r="D122" t="str">
            <v>Inhalación o exposición a Partículas de Plomo</v>
          </cell>
          <cell r="E122" t="str">
            <v>Presión arterial alta, problemas digestivos, daños renales, Saturnismo o Plumbosis (envenenamiento por plomo), Daño al sistema nervioso.</v>
          </cell>
        </row>
        <row r="123">
          <cell r="C123" t="str">
            <v>Rotura de contenedor de sustancias inflamables</v>
          </cell>
          <cell r="D123" t="str">
            <v>Incendio</v>
          </cell>
          <cell r="E123" t="str">
            <v>Intoxicación/Quemaduras/Muerte</v>
          </cell>
        </row>
        <row r="124">
          <cell r="C124" t="str">
            <v>Iniciación de accesorios de voladura por fuego</v>
          </cell>
          <cell r="D124" t="str">
            <v>Explosión</v>
          </cell>
          <cell r="E124" t="str">
            <v>Hipoacusia/Amputación/ Muerte</v>
          </cell>
        </row>
        <row r="125">
          <cell r="C125" t="str">
            <v>Iniciación de accesorios de voladura por golpe</v>
          </cell>
          <cell r="D125" t="str">
            <v>Explosión</v>
          </cell>
          <cell r="E125" t="str">
            <v>Hipoacusia/Amputación/ Muerte</v>
          </cell>
        </row>
        <row r="126">
          <cell r="C126" t="str">
            <v>Iniciación de accesorios de voladura por electricidad estática</v>
          </cell>
          <cell r="D126" t="str">
            <v>Explosión</v>
          </cell>
          <cell r="E126" t="str">
            <v>Hipoacusia/Amputación/ Muerte</v>
          </cell>
        </row>
        <row r="127">
          <cell r="C127" t="str">
            <v>Iniciación de accesorios de voladura por simpatía</v>
          </cell>
          <cell r="D127" t="str">
            <v>Explosión</v>
          </cell>
          <cell r="E127" t="str">
            <v>Hipoacusia/Amputación/ Muerte</v>
          </cell>
        </row>
        <row r="128">
          <cell r="C128" t="str">
            <v>Iniciación de explosivos por explosión de accesorio de voladura</v>
          </cell>
          <cell r="D128" t="str">
            <v>Explosión</v>
          </cell>
          <cell r="E128" t="str">
            <v>Hipoacusia/Amputación/ Muerte</v>
          </cell>
        </row>
        <row r="129">
          <cell r="C129" t="str">
            <v>Reacciones químicas que producen energía continua</v>
          </cell>
          <cell r="D129" t="str">
            <v xml:space="preserve">Electrocución </v>
          </cell>
          <cell r="E129" t="str">
            <v>Quemadura/Amputación/ Muerte</v>
          </cell>
        </row>
        <row r="130">
          <cell r="C130" t="str">
            <v xml:space="preserve">Cables eléctricos expuestos </v>
          </cell>
          <cell r="D130" t="str">
            <v xml:space="preserve">Electrocución </v>
          </cell>
          <cell r="E130" t="str">
            <v>Quemadura/Amputación/ Muerte</v>
          </cell>
        </row>
        <row r="131">
          <cell r="C131" t="str">
            <v>Manipulación de líneas y/equipos eléctricos</v>
          </cell>
          <cell r="D131" t="str">
            <v xml:space="preserve">Electrocución </v>
          </cell>
          <cell r="E131" t="str">
            <v>Quemadura/Amputación/ Muerte</v>
          </cell>
        </row>
        <row r="132">
          <cell r="C132" t="str">
            <v>Equipos e instalaciones eléctricas energizadas.</v>
          </cell>
          <cell r="D132" t="str">
            <v xml:space="preserve">Electrocusión </v>
          </cell>
          <cell r="E132" t="str">
            <v>Quemadura/Amputación/ Muerte</v>
          </cell>
        </row>
        <row r="133">
          <cell r="C133" t="str">
            <v>Manipulación de instalaciones eléctricas energizadas.</v>
          </cell>
          <cell r="D133" t="str">
            <v xml:space="preserve">Electrocución </v>
          </cell>
          <cell r="E133" t="str">
            <v>Quemadura/Amputación/ Muerte</v>
          </cell>
        </row>
        <row r="134">
          <cell r="C134" t="str">
            <v>Manipulación de tableros eléctricos energizados</v>
          </cell>
          <cell r="D134" t="str">
            <v xml:space="preserve">Electrocución </v>
          </cell>
          <cell r="E134" t="str">
            <v>Quemadura/Amputación/ Muerte</v>
          </cell>
        </row>
        <row r="135">
          <cell r="C135" t="str">
            <v>Corto circuito</v>
          </cell>
          <cell r="D135" t="str">
            <v xml:space="preserve">Electrocución </v>
          </cell>
          <cell r="E135" t="str">
            <v>Quemadura/Amputación/ Muerte</v>
          </cell>
        </row>
        <row r="136">
          <cell r="C136" t="str">
            <v>Descargas atmosféricas</v>
          </cell>
          <cell r="D136" t="str">
            <v xml:space="preserve">Electrocución </v>
          </cell>
          <cell r="E136" t="str">
            <v>Quemadura/Amputación/ Muerte</v>
          </cell>
        </row>
        <row r="137">
          <cell r="C137" t="str">
            <v>Equipos o instalaciones no bloqueadas</v>
          </cell>
          <cell r="D137" t="str">
            <v xml:space="preserve">Electrocución </v>
          </cell>
          <cell r="E137" t="str">
            <v>Quemadura/Amputación/ Muerte</v>
          </cell>
        </row>
        <row r="138">
          <cell r="C138" t="str">
            <v>Inducción electromagnética</v>
          </cell>
          <cell r="D138" t="str">
            <v xml:space="preserve">Electrocución </v>
          </cell>
          <cell r="E138" t="str">
            <v>Quemadura/Amputación/ Muerte</v>
          </cell>
        </row>
        <row r="139">
          <cell r="C139" t="str">
            <v>Manipulación de elementos cargados electrostáticamente</v>
          </cell>
          <cell r="D139" t="str">
            <v xml:space="preserve">Electrocución </v>
          </cell>
          <cell r="E139" t="str">
            <v>Quemadura/Amputación/ Muerte</v>
          </cell>
        </row>
        <row r="140">
          <cell r="C140" t="str">
            <v xml:space="preserve">Manipulación de fluidos o sustancias a altas temperaturas </v>
          </cell>
          <cell r="D140" t="str">
            <v xml:space="preserve">Quemaduras </v>
          </cell>
          <cell r="E140" t="str">
            <v>Heridas 1ero, 2do y 3er grado/ Muerte</v>
          </cell>
        </row>
        <row r="141">
          <cell r="C141" t="str">
            <v>Manipulación de fluidos o sustancias a bajas temperaturas</v>
          </cell>
          <cell r="D141" t="str">
            <v xml:space="preserve">Congelamiento </v>
          </cell>
          <cell r="E141" t="str">
            <v>Quemaduras/Amputación</v>
          </cell>
        </row>
        <row r="142">
          <cell r="C142" t="str">
            <v>Altas temperaturas del ambiente</v>
          </cell>
          <cell r="D142" t="str">
            <v>Estrés térmico</v>
          </cell>
          <cell r="E142" t="str">
            <v>Golpe de calor/Muerte</v>
          </cell>
        </row>
        <row r="143">
          <cell r="C143" t="str">
            <v>Bajas temperaturas del ambiente</v>
          </cell>
          <cell r="D143" t="str">
            <v>Estrés térmico</v>
          </cell>
          <cell r="E143" t="str">
            <v>Hipotermia/Muerte</v>
          </cell>
        </row>
        <row r="144">
          <cell r="C144" t="str">
            <v>Contacto con vapores a altas temperaturas</v>
          </cell>
          <cell r="D144" t="str">
            <v xml:space="preserve">Quemaduras </v>
          </cell>
          <cell r="E144" t="str">
            <v>Heridas 1ero, 2do y 3er grado</v>
          </cell>
        </row>
        <row r="145">
          <cell r="C145" t="str">
            <v>Contacto con fuego</v>
          </cell>
          <cell r="D145" t="str">
            <v xml:space="preserve">Quemaduras </v>
          </cell>
          <cell r="E145" t="str">
            <v>Heridas 1ero, 2do y 3er grado</v>
          </cell>
        </row>
        <row r="146">
          <cell r="C146" t="str">
            <v>Manipulación de objetos calientes</v>
          </cell>
          <cell r="D146" t="str">
            <v xml:space="preserve">Quemaduras </v>
          </cell>
          <cell r="E146" t="str">
            <v>Heridas 1ero, 2do y 3er grado</v>
          </cell>
        </row>
        <row r="147">
          <cell r="C147" t="str">
            <v>Trabajos a la intemperie</v>
          </cell>
          <cell r="D147" t="str">
            <v xml:space="preserve">Quemaduras </v>
          </cell>
          <cell r="E147" t="str">
            <v>Heridas/Cáncer a la piel</v>
          </cell>
        </row>
        <row r="148">
          <cell r="C148" t="str">
            <v>Trabajos con fuentes de generación de radiación UV</v>
          </cell>
          <cell r="D148" t="str">
            <v xml:space="preserve">Quemaduras </v>
          </cell>
          <cell r="E148" t="str">
            <v>Heridas</v>
          </cell>
        </row>
        <row r="149">
          <cell r="C149" t="str">
            <v>Exposicion de mujeres embarazadas</v>
          </cell>
          <cell r="D149" t="str">
            <v>Aborto</v>
          </cell>
          <cell r="E149" t="str">
            <v xml:space="preserve">Muerte </v>
          </cell>
        </row>
        <row r="150">
          <cell r="C150" t="str">
            <v>Exposición a Fuentes Radioactivas / ionizantes</v>
          </cell>
          <cell r="D150" t="str">
            <v>Radiación dispersa</v>
          </cell>
          <cell r="E150" t="str">
            <v>Infertilidad, leucemia, cáncer</v>
          </cell>
        </row>
        <row r="151">
          <cell r="C151" t="str">
            <v>Cercanía a maquinas y/o herramientas con fuentes de ruido por encima de 85 db</v>
          </cell>
          <cell r="D151" t="str">
            <v>Perdida de la audición</v>
          </cell>
          <cell r="E151" t="str">
            <v>Hipoacusia</v>
          </cell>
        </row>
        <row r="152">
          <cell r="C152" t="str">
            <v>Exposición a ruidos por fuga de aire comprimido</v>
          </cell>
          <cell r="D152" t="str">
            <v>Perdida de la audición</v>
          </cell>
          <cell r="E152" t="str">
            <v>Hipoacusia</v>
          </cell>
        </row>
        <row r="153">
          <cell r="C153" t="str">
            <v xml:space="preserve">Exposición a ruidos producido por ventiladores </v>
          </cell>
          <cell r="D153" t="str">
            <v>Perdida de la audición</v>
          </cell>
          <cell r="E153" t="str">
            <v>Hipoacusia</v>
          </cell>
        </row>
        <row r="154">
          <cell r="C154" t="str">
            <v>Exposición a ruidos producidos por explosiones</v>
          </cell>
          <cell r="D154" t="str">
            <v>Perdida de la audición</v>
          </cell>
          <cell r="E154" t="str">
            <v>Hipoacusia</v>
          </cell>
        </row>
        <row r="155">
          <cell r="C155" t="str">
            <v>Exposición a vibración por operación de equipos y herramientas</v>
          </cell>
          <cell r="D155" t="str">
            <v xml:space="preserve">Exposición a vibraciones </v>
          </cell>
          <cell r="E155" t="str">
            <v>Trastornos (vasculares, hueso, articulaciones y neurológicos)</v>
          </cell>
        </row>
        <row r="156">
          <cell r="C156" t="str">
            <v>Exposición a vibración por traslado en vehículos.</v>
          </cell>
          <cell r="D156" t="str">
            <v xml:space="preserve">Exposición a vibraciones </v>
          </cell>
          <cell r="E156" t="str">
            <v>Trastornos (vasculares, hueso, articulaciones y neurológicos)</v>
          </cell>
        </row>
        <row r="157">
          <cell r="C157" t="str">
            <v>Exposición a vibración por contacto indirecto con equipos vibratorios.</v>
          </cell>
          <cell r="D157" t="str">
            <v xml:space="preserve">Exposición a vibraciones </v>
          </cell>
          <cell r="E157" t="str">
            <v>Trastornos (vasculares, hueso, articulaciones y neurológicos)</v>
          </cell>
        </row>
        <row r="158">
          <cell r="C158" t="str">
            <v xml:space="preserve">Exposición a  Virus </v>
          </cell>
          <cell r="D158" t="str">
            <v>Contagio</v>
          </cell>
          <cell r="E158" t="str">
            <v xml:space="preserve">Infección/Muerte </v>
          </cell>
        </row>
        <row r="159">
          <cell r="C159" t="str">
            <v xml:space="preserve">Contacto con hongos </v>
          </cell>
          <cell r="D159" t="str">
            <v>Contagio</v>
          </cell>
          <cell r="E159" t="str">
            <v xml:space="preserve">Infección/Muerte </v>
          </cell>
        </row>
        <row r="160">
          <cell r="C160" t="str">
            <v xml:space="preserve">Contacto con parásitos </v>
          </cell>
          <cell r="D160" t="str">
            <v>Contagio</v>
          </cell>
          <cell r="E160" t="str">
            <v xml:space="preserve">Infección/Muerte </v>
          </cell>
        </row>
        <row r="161">
          <cell r="C161" t="str">
            <v>Alimentos en mal estado o vencidos</v>
          </cell>
          <cell r="D161" t="str">
            <v>Ingesta de alimentos en mal estado o vencidos</v>
          </cell>
          <cell r="E161" t="str">
            <v>Infecciones gastrointestinales, Intoxicaciones</v>
          </cell>
        </row>
        <row r="162">
          <cell r="C162" t="str">
            <v>Exposicion a vectores (mosquitos, zancudos, etc)</v>
          </cell>
          <cell r="D162" t="str">
            <v>Contagio</v>
          </cell>
          <cell r="E162" t="str">
            <v>Infeccion/muerte</v>
          </cell>
        </row>
        <row r="163">
          <cell r="C163" t="str">
            <v xml:space="preserve">Contacto con bacterias </v>
          </cell>
          <cell r="D163" t="str">
            <v>Contagio</v>
          </cell>
          <cell r="E163" t="str">
            <v xml:space="preserve">Infección/Muerte </v>
          </cell>
        </row>
        <row r="164">
          <cell r="C164" t="str">
            <v xml:space="preserve">Manipulación de residuos solidos </v>
          </cell>
          <cell r="D164" t="str">
            <v>Exposición a agentes patógenos</v>
          </cell>
          <cell r="E164" t="str">
            <v>Infecciones/Alergias</v>
          </cell>
        </row>
        <row r="165">
          <cell r="C165" t="str">
            <v xml:space="preserve">Clasificación de los residuos solidos </v>
          </cell>
          <cell r="D165" t="str">
            <v>Exposición a agentes patógenos</v>
          </cell>
          <cell r="E165" t="str">
            <v>Infecciones/Alergias</v>
          </cell>
        </row>
        <row r="166">
          <cell r="C166" t="str">
            <v xml:space="preserve">Traslado de residuos solidos </v>
          </cell>
          <cell r="D166" t="str">
            <v>Exposición a agentes patógenos</v>
          </cell>
          <cell r="E166" t="str">
            <v>Infecciones/Alergias</v>
          </cell>
        </row>
        <row r="167">
          <cell r="C167" t="str">
            <v>Disposición de residuos solidos</v>
          </cell>
          <cell r="D167" t="str">
            <v>Exposición a agentes patógenos</v>
          </cell>
          <cell r="E167" t="str">
            <v>Infecciones/Alergias</v>
          </cell>
        </row>
        <row r="168">
          <cell r="C168" t="str">
            <v xml:space="preserve">Manipulación de fluidos corporales </v>
          </cell>
          <cell r="D168" t="str">
            <v>Exposición a agentes patógenos</v>
          </cell>
          <cell r="E168" t="str">
            <v>Infecciones/Alergias</v>
          </cell>
        </row>
        <row r="169">
          <cell r="C169" t="str">
            <v xml:space="preserve">Traslado de fluidos corporales </v>
          </cell>
          <cell r="D169" t="str">
            <v>Exposición a agentes patógenos</v>
          </cell>
          <cell r="E169" t="str">
            <v>Infecciones/Alergias</v>
          </cell>
        </row>
        <row r="170">
          <cell r="C170" t="str">
            <v xml:space="preserve">Disposición de fluidos corporales </v>
          </cell>
          <cell r="D170" t="str">
            <v>Exposición a agentes patógenos</v>
          </cell>
          <cell r="E170" t="str">
            <v>Infecciones/Alergias</v>
          </cell>
        </row>
        <row r="171">
          <cell r="C171" t="str">
            <v>Traslados de objetos pesados mayor a 25KG por persona varón no entrenada</v>
          </cell>
          <cell r="D171" t="str">
            <v>Riesgos Disergonómico</v>
          </cell>
          <cell r="E171" t="str">
            <v>Lumbalgia</v>
          </cell>
        </row>
        <row r="172">
          <cell r="C172" t="str">
            <v>Traslados de objetos pesados mayor a 15KG por persona mujer no entrenada</v>
          </cell>
          <cell r="D172" t="str">
            <v>Riesgos Disergonómico</v>
          </cell>
          <cell r="E172" t="str">
            <v>Lumbalgia</v>
          </cell>
        </row>
        <row r="173">
          <cell r="C173" t="str">
            <v>Traslados de objetos pesados mayor a 40KG en persona varón entrenada</v>
          </cell>
          <cell r="D173" t="str">
            <v>Riesgos Disergonómico</v>
          </cell>
          <cell r="E173" t="str">
            <v>Lumbalgia</v>
          </cell>
        </row>
        <row r="174">
          <cell r="C174" t="str">
            <v>Traslados de objetos pesados mayor a 24KG en persona mujer entrenada</v>
          </cell>
          <cell r="D174" t="str">
            <v>Riesgos Disergonómico</v>
          </cell>
          <cell r="E174" t="str">
            <v>Lumbalgia</v>
          </cell>
        </row>
        <row r="175">
          <cell r="C175" t="str">
            <v>Objeto que no tiene punto de sujeción</v>
          </cell>
          <cell r="D175" t="str">
            <v>Riesgos Disergonómico</v>
          </cell>
          <cell r="E175" t="str">
            <v>Lumbalgia</v>
          </cell>
        </row>
        <row r="176">
          <cell r="C176" t="str">
            <v>Levantamiento y trasnporte inadecuado de carga en mujeres embarazadas</v>
          </cell>
          <cell r="D176" t="str">
            <v>Aborto</v>
          </cell>
          <cell r="E176" t="str">
            <v xml:space="preserve">Muerte </v>
          </cell>
        </row>
        <row r="177">
          <cell r="C177" t="str">
            <v>Levantamiento y transporte inadecuado de carga.</v>
          </cell>
          <cell r="D177" t="str">
            <v>Riesgos Disergonómico</v>
          </cell>
          <cell r="E177" t="str">
            <v>Lumbalgia</v>
          </cell>
        </row>
        <row r="178">
          <cell r="C178" t="str">
            <v>Levantamiento y transporte manual de carga</v>
          </cell>
          <cell r="D178" t="str">
            <v>Riesgos Disergonómico</v>
          </cell>
          <cell r="E178" t="str">
            <v>Lumbalgia</v>
          </cell>
        </row>
        <row r="179">
          <cell r="C179" t="str">
            <v>Postura inadecuado durante el traslado de carga</v>
          </cell>
          <cell r="D179" t="str">
            <v>Riesgos Disergonómico</v>
          </cell>
          <cell r="E179" t="str">
            <v>Lumbalgia</v>
          </cell>
        </row>
        <row r="180">
          <cell r="C180" t="str">
            <v>Conducción de vehículos y/o equipos prolongado</v>
          </cell>
          <cell r="D180" t="str">
            <v>Riesgos Disergonómico</v>
          </cell>
          <cell r="E180" t="str">
            <v>Fatiga Muscular/ Dolor / Lesión</v>
          </cell>
        </row>
        <row r="181">
          <cell r="C181" t="str">
            <v>Trabajos de digitación prolongada</v>
          </cell>
          <cell r="D181" t="str">
            <v>Riesgos Disergonómico</v>
          </cell>
          <cell r="E181" t="str">
            <v>Fatiga Muscular/ Dolor / Lesión</v>
          </cell>
        </row>
        <row r="182">
          <cell r="C182" t="str">
            <v>Manipulación de herramientas manuales.</v>
          </cell>
          <cell r="D182" t="str">
            <v>Riesgos Disergonómico</v>
          </cell>
          <cell r="E182" t="str">
            <v>Fatiga Muscular/ Dolor / Lesión</v>
          </cell>
        </row>
        <row r="183">
          <cell r="C183" t="str">
            <v>Actividades manuales prolongadas.</v>
          </cell>
          <cell r="D183" t="str">
            <v>Riesgos Disergonómico</v>
          </cell>
          <cell r="E183" t="str">
            <v>Fatiga Muscular/ Dolor / Lesión</v>
          </cell>
        </row>
        <row r="184">
          <cell r="C184" t="str">
            <v xml:space="preserve">Trabajos sentado por horas prolongadas </v>
          </cell>
          <cell r="D184" t="str">
            <v>Riesgos Disergonómico</v>
          </cell>
          <cell r="E184" t="str">
            <v>Lumbalgia/Dorsalgia.</v>
          </cell>
        </row>
        <row r="185">
          <cell r="C185" t="str">
            <v>Trabajos en mobiliario no ergonómico</v>
          </cell>
          <cell r="D185" t="str">
            <v>Riesgos Disergonómico</v>
          </cell>
          <cell r="E185" t="str">
            <v>Hiperlordosis</v>
          </cell>
        </row>
        <row r="186">
          <cell r="C186" t="str">
            <v>Trabajos en espacios reducidos</v>
          </cell>
          <cell r="D186" t="str">
            <v>Riesgos Disergonómico</v>
          </cell>
          <cell r="E186" t="str">
            <v>Lumbalgia/Dorsalgia/ Hiperlordosis/ Tendinitis de Hombro</v>
          </cell>
        </row>
        <row r="187">
          <cell r="C187" t="str">
            <v>Levantar cargas con espalda encorvada</v>
          </cell>
          <cell r="D187" t="str">
            <v>Riesgos Disergonómico</v>
          </cell>
          <cell r="E187" t="str">
            <v>Lumbalgia/Dorsalgia/ Hiperlordosis/ Tendinitis de Hombro</v>
          </cell>
        </row>
        <row r="188">
          <cell r="C188" t="str">
            <v>Trabajos con posturas inadecuadas o forzadas</v>
          </cell>
          <cell r="D188" t="str">
            <v>Riesgos Disergonómico</v>
          </cell>
          <cell r="E188" t="str">
            <v>Lumbalgia/Dorsalgia/ Hiperlordosis/ Tendinitis de Hombro</v>
          </cell>
        </row>
        <row r="189">
          <cell r="C189" t="str">
            <v xml:space="preserve">Trabajos de pie por horas prolongadas </v>
          </cell>
          <cell r="D189" t="str">
            <v>Riesgos Disergonómico</v>
          </cell>
          <cell r="E189" t="str">
            <v>Hiperlordosis/ Condromalacia</v>
          </cell>
        </row>
        <row r="190">
          <cell r="C190" t="str">
            <v>Pantalla de visualización para de datos</v>
          </cell>
          <cell r="D190" t="str">
            <v>Fatiga visual</v>
          </cell>
          <cell r="E190" t="str">
            <v>Agotamiento visual, irritación conjuntival, transtorno visual, dolor de cabeza, cansancio</v>
          </cell>
        </row>
        <row r="191">
          <cell r="C191" t="str">
            <v>Espacios reducidos de trabajo</v>
          </cell>
          <cell r="D191" t="str">
            <v>Riesgos Disergonómico</v>
          </cell>
          <cell r="E191" t="str">
            <v>Hiperlordosis/ Condromalacia</v>
          </cell>
        </row>
        <row r="192">
          <cell r="C192" t="str">
            <v>Agresión verbal</v>
          </cell>
          <cell r="D192" t="str">
            <v>Riesgo Psicosocial</v>
          </cell>
          <cell r="E192" t="str">
            <v>Estrés / Depresión</v>
          </cell>
        </row>
        <row r="193">
          <cell r="C193" t="str">
            <v>Sobrecarga de trabajo</v>
          </cell>
          <cell r="D193" t="str">
            <v>Riesgo Psicosocial</v>
          </cell>
          <cell r="E193" t="str">
            <v>Estrés / Depresión</v>
          </cell>
        </row>
        <row r="194">
          <cell r="C194" t="str">
            <v>Amenazas</v>
          </cell>
          <cell r="D194" t="str">
            <v>Riesgo Psicosocial</v>
          </cell>
          <cell r="E194" t="str">
            <v>Estrés / Depresión</v>
          </cell>
        </row>
        <row r="195">
          <cell r="C195" t="str">
            <v>Asignar actividades fuera de la función sin orden</v>
          </cell>
          <cell r="D195" t="str">
            <v>Riesgo Psicosocial</v>
          </cell>
          <cell r="E195" t="str">
            <v>Estrés / Depresión</v>
          </cell>
        </row>
        <row r="196">
          <cell r="C196" t="str">
            <v>Trato discriminatorio</v>
          </cell>
          <cell r="D196" t="str">
            <v>Riesgo Psicosocial</v>
          </cell>
          <cell r="E196" t="str">
            <v>Estrés / Depresión</v>
          </cell>
        </row>
        <row r="197">
          <cell r="C197" t="str">
            <v>Agresion fisica</v>
          </cell>
          <cell r="D197" t="str">
            <v>Riesgo Psicosocial</v>
          </cell>
          <cell r="E197" t="str">
            <v>Contusion/fractura</v>
          </cell>
        </row>
        <row r="198">
          <cell r="C198" t="str">
            <v>Ignorar o excluir de las actividades propias de la función</v>
          </cell>
          <cell r="D198" t="str">
            <v>Riesgo Psicosocial</v>
          </cell>
          <cell r="E198" t="str">
            <v>Estrés / Depresión</v>
          </cell>
        </row>
        <row r="199">
          <cell r="C199" t="str">
            <v>Llamadas telefónicas extralaborales con contenido sexual no consentido</v>
          </cell>
          <cell r="D199" t="str">
            <v>Riesgo Psicosocial</v>
          </cell>
          <cell r="E199" t="str">
            <v>Estrés / Depresión</v>
          </cell>
        </row>
        <row r="200">
          <cell r="C200" t="str">
            <v>Mensajes de texto extralaborales con contenido sexual.</v>
          </cell>
          <cell r="D200" t="str">
            <v>Riesgo Psicosocial</v>
          </cell>
          <cell r="E200" t="str">
            <v>Estrés / Depresión</v>
          </cell>
        </row>
        <row r="201">
          <cell r="C201" t="str">
            <v>Piropos sexistas</v>
          </cell>
          <cell r="D201" t="str">
            <v>Riesgo Psicosocial</v>
          </cell>
          <cell r="E201" t="str">
            <v>Estrés / Depresión</v>
          </cell>
        </row>
        <row r="202">
          <cell r="C202" t="str">
            <v>Gestos sexuales</v>
          </cell>
          <cell r="D202" t="str">
            <v>Riesgo Psicosocial</v>
          </cell>
          <cell r="E202" t="str">
            <v>Estrés / Depresión</v>
          </cell>
        </row>
        <row r="203">
          <cell r="C203" t="str">
            <v>Tocamientos indebidos</v>
          </cell>
          <cell r="D203" t="str">
            <v>Riesgo Psicosocial</v>
          </cell>
          <cell r="E203" t="str">
            <v>Estrés / Depresión</v>
          </cell>
        </row>
        <row r="204">
          <cell r="C204" t="str">
            <v>Chantaje sexual</v>
          </cell>
          <cell r="D204" t="str">
            <v>Riesgo Psicosocial</v>
          </cell>
          <cell r="E204" t="str">
            <v>Estrés / Depresión</v>
          </cell>
        </row>
        <row r="205">
          <cell r="C205" t="str">
            <v xml:space="preserve">Lluvias torrenciales prolongadas </v>
          </cell>
          <cell r="D205" t="str">
            <v xml:space="preserve">Inestabilidad en estructuras </v>
          </cell>
          <cell r="E205" t="str">
            <v>Destrucciones/Muerte</v>
          </cell>
        </row>
        <row r="206">
          <cell r="C206" t="str">
            <v>Sobrecarga de fuentes de agua</v>
          </cell>
          <cell r="D206" t="str">
            <v xml:space="preserve">Colapso de fuentes de agua </v>
          </cell>
          <cell r="E206" t="str">
            <v>Destrucciones/Muerte</v>
          </cell>
        </row>
        <row r="207">
          <cell r="C207" t="str">
            <v>Sobrecarga de fuentes de agua (huaycos)</v>
          </cell>
          <cell r="D207" t="str">
            <v xml:space="preserve">Colapso de fuentes de agua </v>
          </cell>
          <cell r="E207" t="str">
            <v>Destrucciones/Muerte</v>
          </cell>
        </row>
        <row r="208">
          <cell r="C208" t="str">
            <v>Fallas del sistema de bombeo</v>
          </cell>
          <cell r="D208" t="str">
            <v xml:space="preserve">Colapso de fuentes de agua </v>
          </cell>
          <cell r="E208" t="str">
            <v>Destrucciones/Muerte</v>
          </cell>
        </row>
        <row r="209">
          <cell r="C209" t="str">
            <v xml:space="preserve">Aumento de caudal de aguas subterránea </v>
          </cell>
          <cell r="D209" t="str">
            <v xml:space="preserve">Fuga de fuentes de caudal </v>
          </cell>
          <cell r="E209" t="str">
            <v>Destrucciones/Muerte</v>
          </cell>
        </row>
        <row r="210">
          <cell r="C210" t="str">
            <v xml:space="preserve">Caída de huaycos en instalaciones </v>
          </cell>
          <cell r="D210" t="str">
            <v xml:space="preserve">Deslizamiento de masas </v>
          </cell>
          <cell r="E210" t="str">
            <v>Destrucciones/Muerte</v>
          </cell>
        </row>
        <row r="211">
          <cell r="C211" t="str">
            <v>Ruptura de presa de relavera</v>
          </cell>
          <cell r="D211" t="str">
            <v xml:space="preserve">Deslizamiento de masas </v>
          </cell>
          <cell r="E211" t="str">
            <v>Destrucciones/Muerte</v>
          </cell>
        </row>
        <row r="212">
          <cell r="C212" t="str">
            <v>Movimiento telúrico mayor a 4.5 grados de magnitud (Richter)</v>
          </cell>
          <cell r="D212" t="str">
            <v xml:space="preserve">Inestabilidad en estructuras </v>
          </cell>
          <cell r="E212" t="str">
            <v>Destrucciones/Muerte</v>
          </cell>
        </row>
        <row r="213">
          <cell r="C213" t="str">
            <v xml:space="preserve">Trabajos en la intemperie </v>
          </cell>
          <cell r="D213" t="str">
            <v xml:space="preserve">Electrocución </v>
          </cell>
          <cell r="E213" t="str">
            <v xml:space="preserve">Muerte </v>
          </cell>
        </row>
        <row r="214">
          <cell r="C214" t="str">
            <v xml:space="preserve">Trabajos con equipos conductores </v>
          </cell>
          <cell r="D214" t="str">
            <v xml:space="preserve">Electrocución </v>
          </cell>
          <cell r="E214" t="str">
            <v xml:space="preserve">Muerte </v>
          </cell>
        </row>
        <row r="215">
          <cell r="C215" t="str">
            <v>Equipos energizados por descarga de rayo</v>
          </cell>
          <cell r="D215" t="str">
            <v xml:space="preserve">Electrocución </v>
          </cell>
          <cell r="E215" t="str">
            <v>Quemadura/Amputación/ Muerte</v>
          </cell>
        </row>
        <row r="216">
          <cell r="C216" t="str">
            <v>Manipulacion de elementos punzocortantes</v>
          </cell>
          <cell r="D216" t="str">
            <v>Cortes</v>
          </cell>
          <cell r="E216" t="str">
            <v>Herida punzocortante</v>
          </cell>
        </row>
        <row r="217">
          <cell r="C217" t="str">
            <v>Mallas de sostenimiento sobresalidas</v>
          </cell>
          <cell r="D217" t="str">
            <v>Cortes</v>
          </cell>
          <cell r="E217" t="str">
            <v>Herida punzocortante</v>
          </cell>
        </row>
        <row r="218">
          <cell r="C218" t="str">
            <v>Pernos de sostenimiento sobresalidas</v>
          </cell>
          <cell r="D218" t="str">
            <v>Cortes</v>
          </cell>
          <cell r="E218" t="str">
            <v>Herida punzocortante</v>
          </cell>
        </row>
        <row r="219">
          <cell r="C219" t="str">
            <v>Uso de herramientas punzocortantes hechizas</v>
          </cell>
          <cell r="D219" t="str">
            <v>Cortes</v>
          </cell>
          <cell r="E219" t="str">
            <v>Herida punzocortante</v>
          </cell>
        </row>
        <row r="220">
          <cell r="C220" t="str">
            <v>Manipulación de materiales de escritorio de oficinas</v>
          </cell>
          <cell r="D220" t="str">
            <v>Cortes</v>
          </cell>
          <cell r="E220" t="str">
            <v>Herida punzocortante</v>
          </cell>
        </row>
        <row r="221">
          <cell r="C221" t="str">
            <v>Contagio de Sars-Cov-2</v>
          </cell>
          <cell r="D221" t="str">
            <v>INFECCION VIRAL
FATIGA, DISNEA, FIEBRE
DOLOR DE GARGANTA
MALESTAR GENERAL,
SENSACIÓN DE, CANSANCIO, TOS, DIARREA
DISGEUSIA (AUSENCIA GUSTO)
ANOSMIA (AUSENCIA DEL OLFATO)
RIESGO PSICOSOCIAL</v>
          </cell>
          <cell r="E221" t="str">
            <v xml:space="preserve">Infección/Muerte </v>
          </cell>
        </row>
        <row r="222">
          <cell r="C222" t="str">
            <v>Proyeccion de particulas</v>
          </cell>
          <cell r="D222" t="str">
            <v>Cortes</v>
          </cell>
          <cell r="E222" t="str">
            <v>Herida punzocortante</v>
          </cell>
        </row>
        <row r="223">
          <cell r="C223" t="str">
            <v>Exposicion a delincuencia y manifestaciones sindicales</v>
          </cell>
          <cell r="D223" t="str">
            <v>Agresion</v>
          </cell>
          <cell r="E223" t="str">
            <v>Lesiones</v>
          </cell>
        </row>
        <row r="224">
          <cell r="C224" t="str">
            <v>Trabajadoras en periodo de gestación</v>
          </cell>
          <cell r="D224" t="str">
            <v xml:space="preserve">Aborto </v>
          </cell>
          <cell r="E224" t="str">
            <v xml:space="preserve">Muerte </v>
          </cell>
        </row>
        <row r="225">
          <cell r="C225" t="str">
            <v>Parada intempestiva del ascensor</v>
          </cell>
          <cell r="D225" t="str">
            <v>Golpes, contusiones, estrés, claustrofobia</v>
          </cell>
          <cell r="E225" t="str">
            <v>Farturas/Lesiones</v>
          </cell>
        </row>
        <row r="226">
          <cell r="C226" t="str">
            <v>Amago de incendio por corto circuito</v>
          </cell>
          <cell r="D226" t="str">
            <v>Quemaduras, daño material</v>
          </cell>
          <cell r="E226" t="str">
            <v>Lesiones/ asfixia/ fatalidad</v>
          </cell>
        </row>
      </sheetData>
      <sheetData sheetId="9">
        <row r="3">
          <cell r="D3" t="str">
            <v>Restos de comida / madera</v>
          </cell>
          <cell r="E3" t="str">
            <v>Alteración de la calidad de suelo/agua</v>
          </cell>
          <cell r="F3" t="str">
            <v>Potencial afectación a la calidad ambiental del suelo, agua, aire, flora y fauna</v>
          </cell>
        </row>
        <row r="4">
          <cell r="D4" t="str">
            <v>Residuos no aprovechables (generales), llantas</v>
          </cell>
          <cell r="E4" t="str">
            <v>Alteración de la calidad de suelo/agua</v>
          </cell>
          <cell r="F4" t="str">
            <v>Potencial afectación a la calidad ambiental del suelo, agua, aire, flora y fauna</v>
          </cell>
        </row>
        <row r="5">
          <cell r="D5" t="str">
            <v>Papel y cartón</v>
          </cell>
          <cell r="E5" t="str">
            <v>Alteración de la calidad de suelo/agua</v>
          </cell>
          <cell r="F5" t="str">
            <v>Potencial afectación a la calidad ambiental del suelo, agua, aire, flora y fauna</v>
          </cell>
        </row>
        <row r="6">
          <cell r="D6" t="str">
            <v>Vidrio</v>
          </cell>
          <cell r="E6" t="str">
            <v>Alteración de la calidad de suelo/agua</v>
          </cell>
          <cell r="F6" t="str">
            <v>Potencial afectación a la calidad ambiental del suelo, agua, aire, flora y fauna</v>
          </cell>
        </row>
        <row r="7">
          <cell r="D7" t="str">
            <v>Plásticos</v>
          </cell>
          <cell r="E7" t="str">
            <v>Alteración de la calidad de suelo/agua</v>
          </cell>
          <cell r="F7" t="str">
            <v>Potencial afectación a la calidad ambiental del suelo, agua, aire, flora y fauna</v>
          </cell>
        </row>
        <row r="8">
          <cell r="D8" t="str">
            <v>Aceites Residuales</v>
          </cell>
          <cell r="E8" t="str">
            <v>Alteración de la calidad de suelo/agua</v>
          </cell>
          <cell r="F8" t="str">
            <v>Potencial incumplimiento de Estándares de Calidad Ambiental (ECA) para aire.
Potencial afectación a la vida y salud humana.</v>
          </cell>
        </row>
        <row r="9">
          <cell r="D9" t="str">
            <v>Pintura, aerosoles</v>
          </cell>
          <cell r="E9" t="str">
            <v>Alteración de la calidad de suelo/agua</v>
          </cell>
          <cell r="F9" t="str">
            <v>Potencial incumplimiento de Estándares de Calidad Ambiental (ECA) para aire.
Potencial afectación a la vida y salud humana.</v>
          </cell>
        </row>
        <row r="10">
          <cell r="D10" t="str">
            <v>Trapos industriales</v>
          </cell>
          <cell r="E10" t="str">
            <v>Alteración de la calidad de suelo/agua</v>
          </cell>
          <cell r="F10" t="str">
            <v>Potencial incumplimiento de Estándares de Calidad Ambiental (ECA) para aire.
Potencial afectación a la vida y salud humana.</v>
          </cell>
        </row>
        <row r="11">
          <cell r="D11" t="str">
            <v>Residuos de voladura (Cartón de explosivos, sacos de anfo, etc)</v>
          </cell>
          <cell r="E11" t="str">
            <v>Alteración de la calidad de suelo/agua</v>
          </cell>
          <cell r="F11" t="str">
            <v>Potencial incumplimiento de Estándares de Calidad Ambiental (ECA) para aire.
Potencial afectación a la vida y salud humana.</v>
          </cell>
        </row>
        <row r="12">
          <cell r="D12" t="str">
            <v>Residuos de sostenimiento (Sika, acelerantes, etc)</v>
          </cell>
          <cell r="E12" t="str">
            <v>Alteración de la calidad de suelo/agua</v>
          </cell>
          <cell r="F12" t="str">
            <v>Potencial incumplimiento de Estándares de Calidad Ambiental (ECA) para aire.
Potencial afectación a la vida y salud humana.</v>
          </cell>
        </row>
        <row r="13">
          <cell r="D13" t="str">
            <v>Filtros de aceite, Filtros de combustible, mangueras hidráulicas</v>
          </cell>
          <cell r="E13" t="str">
            <v>Alteración de la calidad de suelo/agua</v>
          </cell>
          <cell r="F13" t="str">
            <v>Potencial incumplimiento de Estándares de Calidad Ambiental (ECA) para aire.
Potencial afectación a la vida y salud humana.</v>
          </cell>
        </row>
        <row r="14">
          <cell r="D14" t="str">
            <v>Filtros de aire</v>
          </cell>
          <cell r="E14" t="str">
            <v>Alteración de la calidad de suelo/agua</v>
          </cell>
          <cell r="F14" t="str">
            <v>Potencial incumplimiento de Estándares de Calidad Ambiental (ECA) para aire.
Potencial afectación a la vida y salud humana.</v>
          </cell>
        </row>
        <row r="15">
          <cell r="D15" t="str">
            <v>Envases de sustancias químicas (Envases de MIBC, big bag, cilindros de cianuro, etc.)</v>
          </cell>
          <cell r="E15" t="str">
            <v>Alteración de la calidad de suelo/agua</v>
          </cell>
          <cell r="F15" t="str">
            <v>Potencial incumplimiento de Estándares de Calidad Ambiental (ECA) para aire.
Potencial afectación a la vida y salud humana.</v>
          </cell>
        </row>
        <row r="16">
          <cell r="D16" t="str">
            <v>Residuos en contacto con hidrocarburos</v>
          </cell>
          <cell r="E16" t="str">
            <v>Alteración de la calidad de suelo/agua</v>
          </cell>
          <cell r="F16" t="str">
            <v>Potencial incumplimiento de Estándares de Calidad Ambiental (ECA) para aire.
Potencial afectación a la vida y salud humana.</v>
          </cell>
        </row>
        <row r="17">
          <cell r="D17" t="str">
            <v>Mangas de ventilación</v>
          </cell>
          <cell r="E17" t="str">
            <v>Alteración de la calidad de suelo/agua</v>
          </cell>
          <cell r="F17" t="str">
            <v>Potencial incumplimiento de Estándares de Calidad Ambiental (ECA) para aire.
Potencial afectación a la vida y salud humana.</v>
          </cell>
        </row>
        <row r="18">
          <cell r="D18" t="str">
            <v>Generación de lixiviados</v>
          </cell>
          <cell r="E18" t="str">
            <v>Alteración de la calidad de suelo/agua</v>
          </cell>
          <cell r="F18" t="str">
            <v>Potencial incumplimiento de Estándares de Calidad Ambiental (ECA) para aire.
Potencial afectación a la vida y salud humana.</v>
          </cell>
        </row>
        <row r="19">
          <cell r="D19" t="str">
            <v>Equipos de Protección Personal (EPP)</v>
          </cell>
          <cell r="E19" t="str">
            <v>Alteración de la calidad de suelo/agua</v>
          </cell>
          <cell r="F19" t="str">
            <v>Potencial incumplimiento de Estándares de Calidad Ambiental (ECA) para aire.
Potencial afectación a la vida y salud humana.</v>
          </cell>
        </row>
        <row r="20">
          <cell r="D20" t="str">
            <v>Chatarra liviana (pernos de sostenimiento,restos de clavos, alambres, etc.)</v>
          </cell>
          <cell r="E20" t="str">
            <v>Alteración de la calidad de suelo/agua</v>
          </cell>
          <cell r="F20" t="str">
            <v>Potencial afectación a la calidad ambiental del suelo, agua, aire, flora y fauna</v>
          </cell>
        </row>
        <row r="21">
          <cell r="D21" t="str">
            <v xml:space="preserve">Chatarra pesada (Estructuras, campanas, chaquetas, rieles, vigas,etc.) </v>
          </cell>
          <cell r="E21" t="str">
            <v>Alteración de la calidad de suelo/agua</v>
          </cell>
          <cell r="F21" t="str">
            <v>Potencial afectación a la calidad ambiental del suelo, agua, aire, flora y fauna</v>
          </cell>
        </row>
        <row r="22">
          <cell r="D22" t="str">
            <v>Baterías</v>
          </cell>
          <cell r="E22" t="str">
            <v>Alteración de la calidad de suelo/agua</v>
          </cell>
          <cell r="F22" t="str">
            <v>Potencial afectación a la calidad ambiental del suelo, agua, aire, flora y fauna</v>
          </cell>
        </row>
        <row r="23">
          <cell r="D23" t="str">
            <v xml:space="preserve">Aparatos electrónicos (computadoras, teclados, lavadoras, horno microondas, etc.) </v>
          </cell>
          <cell r="E23" t="str">
            <v>Alteración de la calidad de suelo/agua</v>
          </cell>
          <cell r="F23" t="str">
            <v>Potencial afectación a la calidad ambiental del suelo, agua, aire, flora y fauna</v>
          </cell>
        </row>
        <row r="24">
          <cell r="D24" t="str">
            <v>Tóner, tintas, impresora, etc.</v>
          </cell>
          <cell r="E24" t="str">
            <v>Alteración de la calidad de suelo/agua</v>
          </cell>
          <cell r="F24" t="str">
            <v>Potencial afectación a la calidad ambiental del suelo, agua, aire, flora y fauna</v>
          </cell>
        </row>
        <row r="25">
          <cell r="D25" t="str">
            <v>Restos de concreto, cemento vencido, residuos de demolición, y otros</v>
          </cell>
          <cell r="E25" t="str">
            <v>Alteración de la calidad de suelo/agua</v>
          </cell>
          <cell r="F25" t="str">
            <v>Potencial afectación a la calidad ambiental del suelo, agua, aire, flora y fauna</v>
          </cell>
        </row>
        <row r="26">
          <cell r="D26" t="str">
            <v>Residuos hospitalarios (jeringas, guantes, envases de medicamentos, etc.)</v>
          </cell>
          <cell r="E26" t="str">
            <v>Alteración de la calidad de suelo/agua</v>
          </cell>
          <cell r="F26" t="str">
            <v>Potencial afectación a la calidad ambiental del suelo, agua, aire, flora y fauna</v>
          </cell>
        </row>
        <row r="27">
          <cell r="D27" t="str">
            <v>Residuos COVID-19 (mascarillas, guantes)</v>
          </cell>
          <cell r="E27" t="str">
            <v>Alteración de la calidad de suelo/agua</v>
          </cell>
          <cell r="F27" t="str">
            <v>Potencial afectación a la calidad ambiental del suelo, agua, aire, flora y fauna</v>
          </cell>
        </row>
        <row r="28">
          <cell r="D28" t="str">
            <v>Efluente de comedores</v>
          </cell>
          <cell r="E28" t="str">
            <v>Alteración de la calidad de suelo/agua</v>
          </cell>
          <cell r="F2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29">
          <cell r="D29" t="str">
            <v>Efluente de oficinas / campamentos</v>
          </cell>
          <cell r="E29" t="str">
            <v>Alteración de la calidad de suelo/agua</v>
          </cell>
          <cell r="F2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0">
          <cell r="D30" t="str">
            <v>Agua con concentrado</v>
          </cell>
          <cell r="E30" t="str">
            <v>Alteración de la calidad de suelo/agua</v>
          </cell>
          <cell r="F3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1">
          <cell r="D31" t="str">
            <v>Agua con sedimentos, lodo (mineral con agua)</v>
          </cell>
          <cell r="E31" t="str">
            <v>Alteración de la calidad de suelo/agua</v>
          </cell>
          <cell r="F3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2">
          <cell r="D32" t="str">
            <v>Agua de lavado de vehículos</v>
          </cell>
          <cell r="E32" t="str">
            <v>Alteración de la calidad de suelo/agua</v>
          </cell>
          <cell r="F3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3">
          <cell r="D33" t="str">
            <v>Aguas residuales de talleres</v>
          </cell>
          <cell r="E33" t="str">
            <v>Alteración de la calidad de suelo/agua</v>
          </cell>
          <cell r="F3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4">
          <cell r="D34" t="str">
            <v>Aguas Oleosas</v>
          </cell>
          <cell r="E34" t="str">
            <v>Alteración de la calidad de suelo/agua</v>
          </cell>
          <cell r="F3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5">
          <cell r="D35" t="str">
            <v>Aguas con insumos químicos</v>
          </cell>
          <cell r="E35" t="str">
            <v>Alteración de la calidad de suelo/agua</v>
          </cell>
          <cell r="F3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6">
          <cell r="D36" t="str">
            <v>Lodos de perforación</v>
          </cell>
          <cell r="E36" t="str">
            <v>Alteración de la calidad de suelo/agua</v>
          </cell>
          <cell r="F3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7">
          <cell r="D37" t="str">
            <v>Efluentes de operaciones mineras</v>
          </cell>
          <cell r="E37" t="str">
            <v>Alteración de la calidad de suelo/agua</v>
          </cell>
          <cell r="F3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38">
          <cell r="D38" t="str">
            <v>Agua para uso industrial / doméstico</v>
          </cell>
          <cell r="E38" t="str">
            <v>Agotamiento de recurso natural</v>
          </cell>
          <cell r="F38" t="str">
            <v>Afectación de ecosistemas // Afectación de generaciones futuras // Disminución de disponibilidad de recursos naturales // Afectación a fauna acuática y terrestre.</v>
          </cell>
        </row>
        <row r="39">
          <cell r="D39" t="str">
            <v>Transporte de mineral</v>
          </cell>
          <cell r="E39" t="str">
            <v>Alteración de la calidad de suelo/agua</v>
          </cell>
          <cell r="F39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0">
          <cell r="D40" t="str">
            <v>Ruptura de tuberías</v>
          </cell>
          <cell r="E40" t="str">
            <v>Alteración de la calidad de suelo/agua</v>
          </cell>
          <cell r="F40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1">
          <cell r="D41" t="str">
            <v>Falla de bombas, falla de válvulas, etc</v>
          </cell>
          <cell r="E41" t="str">
            <v>Alteración de la calidad de suelo/agua</v>
          </cell>
          <cell r="F41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2">
          <cell r="D42" t="str">
            <v>Derrame de insumos químicos (cianuro, xantatos, etc)</v>
          </cell>
          <cell r="E42" t="str">
            <v>Alteración de la calidad de suelo/agua</v>
          </cell>
          <cell r="F42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3">
          <cell r="D43" t="str">
            <v>Reactivos químicos de laboratorio</v>
          </cell>
          <cell r="E43" t="str">
            <v>Alteración de la calidad de suelo/agua</v>
          </cell>
          <cell r="F43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4">
          <cell r="D44" t="str">
            <v>Derrame de concentrado</v>
          </cell>
          <cell r="E44" t="str">
            <v>Alteración de la calidad de suelo/agua</v>
          </cell>
          <cell r="F44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5">
          <cell r="D45" t="str">
            <v>Diesel, gasolina y otros</v>
          </cell>
          <cell r="E45" t="str">
            <v>Alteración de la calidad de suelo/agua</v>
          </cell>
          <cell r="F45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6">
          <cell r="D46" t="str">
            <v>Lubricantes, aceites y grasas</v>
          </cell>
          <cell r="E46" t="str">
            <v>Alteración de la calidad de suelo/agua</v>
          </cell>
          <cell r="F46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47">
          <cell r="D47" t="str">
            <v>Uso de PCB en las operaciones</v>
          </cell>
          <cell r="E47" t="str">
            <v>Alteración al ecosistema</v>
          </cell>
          <cell r="F47" t="str">
            <v>Potencial afectación a la calidad ambiental del agua, suelo, posible impacto a la vida y salud humanas // Afectación a microfauna acuática y terrestre</v>
          </cell>
        </row>
        <row r="48">
          <cell r="D48" t="str">
            <v>Emisiones no controlar por manejo de Fuentes Radioactivas</v>
          </cell>
          <cell r="E48" t="str">
            <v>Alteración al ecosistema</v>
          </cell>
          <cell r="F48" t="str">
            <v>Potencial afectación a la calidad ambiental del agua, suelo, posible impacto a la vida y salud humanas // Afectación a microfauna acuática y terrestre</v>
          </cell>
        </row>
        <row r="49">
          <cell r="D49" t="str">
            <v>Incendio / Explosión</v>
          </cell>
          <cell r="E49" t="str">
            <v>Alteración de la calidad de aire</v>
          </cell>
          <cell r="F49" t="str">
            <v>Potencial afectación a la calidad ambiental del aire</v>
          </cell>
        </row>
        <row r="50">
          <cell r="D50" t="str">
            <v>Proceso metalúrgico</v>
          </cell>
          <cell r="E50" t="str">
            <v>Alteración de la calidad de aire</v>
          </cell>
          <cell r="F50" t="str">
            <v>Potencial afectación a la calidad ambiental del aire</v>
          </cell>
        </row>
        <row r="51">
          <cell r="D51" t="str">
            <v>Equipos de soldadura</v>
          </cell>
          <cell r="E51" t="str">
            <v>Alteración de la calidad de aire</v>
          </cell>
          <cell r="F51" t="str">
            <v>Potencial afectación a la calidad ambiental del aire</v>
          </cell>
        </row>
        <row r="52">
          <cell r="D52" t="str">
            <v>Vehículos, equipos, motores, grupos electrógenos, y otros</v>
          </cell>
          <cell r="E52" t="str">
            <v>Alteración de la calidad de aire</v>
          </cell>
          <cell r="F52" t="str">
            <v>Potencial afectación a la calidad ambiental del aire</v>
          </cell>
        </row>
        <row r="53">
          <cell r="D53" t="str">
            <v>Transporte y movimiento de vehículos y equipos</v>
          </cell>
          <cell r="E53" t="str">
            <v>Alteración de la calidad de aire</v>
          </cell>
          <cell r="F53" t="str">
            <v>Potencial afectación a la calidad ambiental del aire</v>
          </cell>
        </row>
        <row r="54">
          <cell r="D54" t="str">
            <v>Proceso metalúrgico (chancadoras)</v>
          </cell>
          <cell r="E54" t="str">
            <v>Alteración de la calidad de aire</v>
          </cell>
          <cell r="F54" t="str">
            <v>Potencial afectación a la calidad ambiental del aire</v>
          </cell>
        </row>
        <row r="55">
          <cell r="D55" t="str">
            <v>Por exploción, por equipos estacionarios, por equipos móviles, otros</v>
          </cell>
          <cell r="E55" t="str">
            <v>Contaminación sonora</v>
          </cell>
          <cell r="F55" t="str">
            <v>Afectación a la fauna terrestre.
Potencial afectación a la calidad ambiental del recurso agua.</v>
          </cell>
        </row>
        <row r="56">
          <cell r="D56" t="str">
            <v>Por equipos móviles y estacionarios</v>
          </cell>
          <cell r="E56" t="str">
            <v>Perturbación de personas / flora y fauna</v>
          </cell>
          <cell r="F56" t="str">
            <v>Afectación a las personas / flora y la fauna terrestre.</v>
          </cell>
        </row>
        <row r="57">
          <cell r="D57" t="str">
            <v>Energia Electrica</v>
          </cell>
          <cell r="E57" t="str">
            <v>Agotamiento de recurso natural</v>
          </cell>
          <cell r="F57" t="str">
            <v xml:space="preserve">Afectación de ecosistemas // Afectación de generaciones futuras // Disminución de disponibilidad de recursos naturales </v>
          </cell>
        </row>
        <row r="58">
          <cell r="D58" t="str">
            <v>Diesel, gasolina y otros</v>
          </cell>
          <cell r="E58" t="str">
            <v>Agotamiento de recurso natural</v>
          </cell>
          <cell r="F58" t="str">
            <v xml:space="preserve">Afectación de ecosistemas // Afectación de generaciones futuras // Disminución de disponibilidad de recursos naturales </v>
          </cell>
        </row>
        <row r="59">
          <cell r="D59" t="str">
            <v>Agregados</v>
          </cell>
          <cell r="E59" t="str">
            <v>Agotamiento de recurso natural</v>
          </cell>
          <cell r="F59" t="str">
            <v xml:space="preserve">Afectación de ecosistemas // Afectación de generaciones futuras // Disminución de disponibilidad de recursos naturales </v>
          </cell>
        </row>
        <row r="60">
          <cell r="D60" t="str">
            <v>Gases GLP Propano</v>
          </cell>
          <cell r="E60" t="str">
            <v>Agotamiento de recurso natural</v>
          </cell>
          <cell r="F60" t="str">
            <v xml:space="preserve">Afectación de ecosistemas // Afectación de generaciones futuras // Disminución de disponibilidad de recursos naturales </v>
          </cell>
        </row>
        <row r="61">
          <cell r="D61" t="str">
            <v>Madera, troncos, listones y otros</v>
          </cell>
          <cell r="E61" t="str">
            <v>Agotamiento de recurso natural</v>
          </cell>
          <cell r="F61" t="str">
            <v xml:space="preserve">Afectación de ecosistemas // Afectación de generaciones futuras // Disminución de disponibilidad de recursos naturales </v>
          </cell>
        </row>
        <row r="62">
          <cell r="D62" t="str">
            <v>Papel y cartón</v>
          </cell>
          <cell r="E62" t="str">
            <v>Agotamiento de recurso natural</v>
          </cell>
          <cell r="F62" t="str">
            <v xml:space="preserve">Afectación de ecosistemas // Afectación de generaciones futuras // Disminución de disponibilidad de recursos naturales </v>
          </cell>
        </row>
        <row r="63">
          <cell r="D63" t="str">
            <v>Degradación áreas durante la construcción o habilitación de componentes</v>
          </cell>
          <cell r="E63" t="str">
            <v>Alteración de la calidad de suelo</v>
          </cell>
          <cell r="F63" t="str">
            <v>Afectación de ecosistemas // Afectación de generaciones futuras // Afectación a fauna acuática y terrestre.</v>
          </cell>
        </row>
        <row r="64">
          <cell r="D64" t="str">
            <v>Remoción de top soil</v>
          </cell>
          <cell r="E64" t="str">
            <v>Alteración de la calidad de suelo</v>
          </cell>
          <cell r="F64" t="str">
            <v>Afectación de ecosistemas // Afectación de generaciones futuras // Afectación a fauna acuática y terrestre.</v>
          </cell>
        </row>
        <row r="65">
          <cell r="D65" t="str">
            <v>Manejo inadecuado de la presa de relaves</v>
          </cell>
          <cell r="E65" t="str">
            <v>Alteración de la calidad de suelo, aire, agua, flora y fauna</v>
          </cell>
          <cell r="F65" t="str">
            <v>Afectación de ecosistemas // Afectación de generaciones futuras // Afectación a fauna acuática y terrestre.</v>
          </cell>
        </row>
        <row r="66">
          <cell r="D66" t="str">
            <v>Manejo inadecuado de desmonte</v>
          </cell>
          <cell r="E66" t="str">
            <v>Alteración de la calidad de suelo, aire, agua, flora y fauna</v>
          </cell>
          <cell r="F66" t="str">
            <v>Afectación de ecosistemas // Afectación de generaciones futuras // Afectación a fauna acuática y terrestre.</v>
          </cell>
        </row>
        <row r="67">
          <cell r="D67" t="str">
            <v>Colapso de presa de relaves</v>
          </cell>
          <cell r="E67" t="str">
            <v>Alteración de la calidad de suelo/agua</v>
          </cell>
          <cell r="F67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68">
          <cell r="D68" t="str">
            <v>Derrame de pulpa de relave (tratamiento, transporte)</v>
          </cell>
          <cell r="E68" t="str">
            <v>Alteración de la calidad de suelo/agua</v>
          </cell>
          <cell r="F68" t="str">
            <v>Potencial afectación a la calidad ambiental del agua, suelo, posible impacto a la vida y salud humanas // Afectación a microfauna acuática y terrestre // Potencial incumplimiento de Estándares de Calidad Ambiental (ECA) para agua y para suelo.</v>
          </cell>
        </row>
        <row r="69">
          <cell r="D69" t="str">
            <v>Desmonte</v>
          </cell>
          <cell r="E69" t="str">
            <v>Alteración de la calidad de suelo/agua</v>
          </cell>
          <cell r="F69" t="str">
            <v>Potencial afectación a la calidad ambiental del suelo, agua, aire, flora y fauna</v>
          </cell>
        </row>
        <row r="70">
          <cell r="D70" t="str">
            <v>Pulpa de relave</v>
          </cell>
          <cell r="E70" t="str">
            <v>Alteración de la calidad de suelo/agua</v>
          </cell>
          <cell r="F70" t="str">
            <v>Potencial incumplimiento de Estándares de Calidad Ambiental (ECA) para aire.
Potencial afectación a la vida y salud humana.
Generación de efecto invernadero.</v>
          </cell>
        </row>
        <row r="71">
          <cell r="D71" t="str">
            <v>Construcción de infraesctura sin contar con permisos ni controles ambientales</v>
          </cell>
          <cell r="E71" t="str">
            <v>Alteración de la medio físico, social y biológico</v>
          </cell>
          <cell r="F71" t="str">
            <v>Procesos administrativos sancionadores, multas, afectación a la reputación de la empresa.</v>
          </cell>
        </row>
        <row r="72">
          <cell r="D72" t="str">
            <v>Exclusión de los actos locales</v>
          </cell>
          <cell r="E72" t="str">
            <v>Alteración del medio social</v>
          </cell>
          <cell r="F72" t="str">
            <v>Conflictos sociales, afectación a la reputación de la empresa.</v>
          </cell>
        </row>
      </sheetData>
      <sheetData sheetId="10"/>
      <sheetData sheetId="1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200-000000000000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Hoja1" displayName="Hoja1" ref="A1:A5" tableType="queryTable" totalsRowShown="0">
  <autoFilter ref="A1:A5" xr:uid="{00000000-0009-0000-0100-000001000000}"/>
  <tableColumns count="1">
    <tableColumn id="1" xr3:uid="{00000000-0010-0000-0000-000001000000}" uniqueName="1" name="Column1" queryTableFieldId="1" dataDxfId="932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9000000}" name="Tabla8" displayName="Tabla8" ref="N2:N11" totalsRowShown="0" headerRowDxfId="890" dataDxfId="888" headerRowBorderDxfId="889" tableBorderDxfId="887" totalsRowBorderDxfId="886" headerRowCellStyle="Normal 2 2" dataCellStyle="Normal 2 2">
  <autoFilter ref="N2:N11" xr:uid="{00000000-0009-0000-0100-000008000000}"/>
  <tableColumns count="1">
    <tableColumn id="1" xr3:uid="{00000000-0010-0000-0900-000001000000}" name="PÉRDIDA DE CONTROL DE VEHICULOS Y EQUIPOS " dataDxfId="885" dataCellStyle="Normal 2 2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A000000}" name="Tabla9" displayName="Tabla9" ref="P2:P6" totalsRowShown="0" headerRowDxfId="884" dataDxfId="883" tableBorderDxfId="882" headerRowCellStyle="Normal 2 2" dataCellStyle="Normal 2 2">
  <autoFilter ref="P2:P6" xr:uid="{00000000-0009-0000-0100-000009000000}"/>
  <tableColumns count="1">
    <tableColumn id="1" xr3:uid="{00000000-0010-0000-0A00-000001000000}" name="CONTACTO CON PARTES MOVILES DE MAQUINAS Y HERRAMIENTAS" dataDxfId="881" dataCellStyle="Normal 2 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a10" displayName="Tabla10" ref="R2:R9" totalsRowShown="0" headerRowDxfId="880" dataDxfId="879" tableBorderDxfId="878" headerRowCellStyle="Normal 2 2" dataCellStyle="Normal 2 2">
  <autoFilter ref="R2:R9" xr:uid="{00000000-0009-0000-0100-00000A000000}"/>
  <tableColumns count="1">
    <tableColumn id="1" xr3:uid="{00000000-0010-0000-0B00-000001000000}" name="PERDIDA DE CONTENSIÓN DE SUSTANCIAS QUIMICAS " dataDxfId="877" dataCellStyle="Normal 2 2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a11" displayName="Tabla11" ref="T2:T7" totalsRowShown="0" headerRowDxfId="876" dataDxfId="874" headerRowBorderDxfId="875" tableBorderDxfId="873" totalsRowBorderDxfId="872" headerRowCellStyle="Normal 2 2" dataCellStyle="Normal 2 2">
  <autoFilter ref="T2:T7" xr:uid="{00000000-0009-0000-0100-00000B000000}"/>
  <tableColumns count="1">
    <tableColumn id="1" xr3:uid="{00000000-0010-0000-0C00-000001000000}" name="LIBERACIÓN INTEMPESTIVA DE ENERGIA POR EXPLOSIVOS" dataDxfId="871" dataCellStyle="Normal 2 2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D000000}" name="Tabla12" displayName="Tabla12" ref="V2:V11" totalsRowShown="0" headerRowDxfId="870" dataDxfId="869" tableBorderDxfId="868" headerRowCellStyle="Normal 2 2" dataCellStyle="Normal 2 2">
  <autoFilter ref="V2:V11" xr:uid="{00000000-0009-0000-0100-00000C000000}"/>
  <tableColumns count="1">
    <tableColumn id="1" xr3:uid="{00000000-0010-0000-0D00-000001000000}" name="CONTACTO CON ENERGIA ELECTRICA" dataDxfId="867" dataCellStyle="Normal 2 2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E000000}" name="Tabla13" displayName="Tabla13" ref="X2:X7" totalsRowShown="0" headerRowDxfId="866" dataDxfId="864" headerRowBorderDxfId="865" tableBorderDxfId="863" totalsRowBorderDxfId="862" headerRowCellStyle="Normal 2 2">
  <autoFilter ref="X2:X7" xr:uid="{00000000-0009-0000-0100-00000D000000}"/>
  <tableColumns count="1">
    <tableColumn id="1" xr3:uid="{00000000-0010-0000-0E00-000001000000}" name="EXPOSICIÓN A TEMPERATURAS EXTREMAS" dataDxfId="86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F000000}" name="Tabla14" displayName="Tabla14" ref="Z2:Z4" totalsRowShown="0" headerRowDxfId="860" dataDxfId="859" tableBorderDxfId="858" headerRowCellStyle="Normal 2 2" dataCellStyle="Normal 2 2">
  <autoFilter ref="Z2:Z4" xr:uid="{00000000-0009-0000-0100-00000E000000}"/>
  <tableColumns count="1">
    <tableColumn id="1" xr3:uid="{00000000-0010-0000-0F00-000001000000}" name="EXPOSICION A RADIACION NO IONZANTE" dataDxfId="857" dataCellStyle="Normal 2 2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0000000}" name="Tabla15" displayName="Tabla15" ref="AB2:AB3" totalsRowShown="0" headerRowDxfId="856" dataDxfId="855" tableBorderDxfId="854" headerRowCellStyle="Normal 2 2" dataCellStyle="Normal 2 2">
  <autoFilter ref="AB2:AB3" xr:uid="{00000000-0009-0000-0100-00000F000000}"/>
  <tableColumns count="1">
    <tableColumn id="1" xr3:uid="{00000000-0010-0000-1000-000001000000}" name="EXPOSICION A RADIACION IONZANTE" dataDxfId="853" dataCellStyle="Normal 2 2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1000000}" name="Tabla16" displayName="Tabla16" ref="AD2:AD5" totalsRowShown="0" headerRowDxfId="852" dataDxfId="850" headerRowBorderDxfId="851" tableBorderDxfId="849" totalsRowBorderDxfId="848" headerRowCellStyle="Normal 2 2" dataCellStyle="Normal 2 2">
  <autoFilter ref="AD2:AD5" xr:uid="{00000000-0009-0000-0100-000010000000}"/>
  <tableColumns count="1">
    <tableColumn id="1" xr3:uid="{00000000-0010-0000-1100-000001000000}" name="EXPOSICION A RUIDO" dataDxfId="847" dataCellStyle="Normal 2 2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2000000}" name="Tabla17" displayName="Tabla17" ref="AF2:AF5" totalsRowShown="0" headerRowDxfId="846" dataDxfId="845" tableBorderDxfId="844" headerRowCellStyle="Normal 2 2">
  <autoFilter ref="AF2:AF5" xr:uid="{00000000-0009-0000-0100-000011000000}"/>
  <tableColumns count="1">
    <tableColumn id="1" xr3:uid="{00000000-0010-0000-1200-000001000000}" name="EXPOSICION A VIBRACION" dataDxfId="84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1000000}" name="ASPECTO" displayName="ASPECTO" ref="B2:C22" totalsRowShown="0" headerRowDxfId="931" dataDxfId="929" headerRowBorderDxfId="930" tableBorderDxfId="928" totalsRowBorderDxfId="927">
  <autoFilter ref="B2:C22" xr:uid="{00000000-0009-0000-0100-00001E000000}"/>
  <tableColumns count="2">
    <tableColumn id="1" xr3:uid="{00000000-0010-0000-0100-000001000000}" name="ASPECTO" dataDxfId="926"/>
    <tableColumn id="2" xr3:uid="{00000000-0010-0000-0100-000002000000}" name="Columna1" dataDxfId="925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3000000}" name="Tabla18" displayName="Tabla18" ref="AH2:AH6" totalsRowShown="0" headerRowDxfId="842" dataDxfId="840" headerRowBorderDxfId="841" tableBorderDxfId="839" totalsRowBorderDxfId="838" headerRowCellStyle="Normal 2 2" dataCellStyle="Normal 2 2">
  <autoFilter ref="AH2:AH6" xr:uid="{00000000-0009-0000-0100-000012000000}"/>
  <tableColumns count="1">
    <tableColumn id="1" xr3:uid="{00000000-0010-0000-1300-000001000000}" name="CONTACTO CON AGENTES INFECCIOSOS " dataDxfId="837" dataCellStyle="Normal 2 2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4000000}" name="Tabla19" displayName="Tabla19" ref="AJ2:AJ6" totalsRowShown="0" headerRowDxfId="836" dataDxfId="835" tableBorderDxfId="834" headerRowCellStyle="Normal 2 2" dataCellStyle="Normal 2 2">
  <autoFilter ref="AJ2:AJ6" xr:uid="{00000000-0009-0000-0100-000013000000}"/>
  <tableColumns count="1">
    <tableColumn id="1" xr3:uid="{00000000-0010-0000-1400-000001000000}" name="CONTACTO CON RESIDUOS SOLIDOS " dataDxfId="833" dataCellStyle="Normal 2 2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5000000}" name="Tabla20" displayName="Tabla20" ref="AL2:AL5" totalsRowShown="0" headerRowDxfId="832" dataDxfId="831" tableBorderDxfId="830" headerRowCellStyle="Normal 2 2">
  <autoFilter ref="AL2:AL5" xr:uid="{00000000-0009-0000-0100-000014000000}"/>
  <tableColumns count="1">
    <tableColumn id="1" xr3:uid="{00000000-0010-0000-1500-000001000000}" name="CONTACTO CON FLUIDOS CORPORALES " dataDxfId="829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6000000}" name="Tabla21" displayName="Tabla21" ref="AN2:AN9" totalsRowShown="0" headerRowDxfId="828" dataDxfId="827" tableBorderDxfId="826" headerRowCellStyle="Normal 2 2" dataCellStyle="Normal 2 2">
  <autoFilter ref="AN2:AN9" xr:uid="{00000000-0009-0000-0100-000015000000}"/>
  <tableColumns count="1">
    <tableColumn id="1" xr3:uid="{00000000-0010-0000-1600-000001000000}" name="MANIPULACIÓN DE CARGAS" dataDxfId="825" dataCellStyle="Normal 2 2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7000000}" name="Tabla22" displayName="Tabla22" ref="AP2:AP6" totalsRowShown="0" headerRowDxfId="824" dataDxfId="822" headerRowBorderDxfId="823" tableBorderDxfId="821" totalsRowBorderDxfId="820" headerRowCellStyle="Normal 2 2" dataCellStyle="Normal 2 2">
  <autoFilter ref="AP2:AP6" xr:uid="{00000000-0009-0000-0100-000016000000}"/>
  <tableColumns count="1">
    <tableColumn id="1" xr3:uid="{00000000-0010-0000-1700-000001000000}" name="MOVIMIENTOS REPETITIVOS " dataDxfId="819" dataCellStyle="Normal 2 2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8000000}" name="Tabla23" displayName="Tabla23" ref="AR2:AR9" totalsRowShown="0" headerRowDxfId="818" dataDxfId="816" headerRowBorderDxfId="817" tableBorderDxfId="815" totalsRowBorderDxfId="814" headerRowCellStyle="Normal 2 2">
  <autoFilter ref="AR2:AR9" xr:uid="{00000000-0009-0000-0100-000017000000}"/>
  <tableColumns count="1">
    <tableColumn id="1" xr3:uid="{00000000-0010-0000-1800-000001000000}" name="POSTURA " dataDxfId="813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9000000}" name="Tabla24" displayName="Tabla24" ref="AT2:AT8" totalsRowShown="0" headerRowDxfId="812" dataDxfId="811" tableBorderDxfId="810" headerRowCellStyle="Normal 2 2" dataCellStyle="Normal 2 2">
  <autoFilter ref="AT2:AT8" xr:uid="{00000000-0009-0000-0100-000018000000}"/>
  <tableColumns count="1">
    <tableColumn id="1" xr3:uid="{00000000-0010-0000-1900-000001000000}" name="ACOSO LABORAL " dataDxfId="809" dataCellStyle="Normal 2 2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A000000}" name="Tabla25" displayName="Tabla25" ref="AV2:AV8" totalsRowShown="0" headerRowDxfId="808" dataDxfId="807" tableBorderDxfId="806" headerRowCellStyle="Normal 2 2" dataCellStyle="Normal 2 2">
  <autoFilter ref="AV2:AV8" xr:uid="{00000000-0009-0000-0100-000019000000}"/>
  <tableColumns count="1">
    <tableColumn id="1" xr3:uid="{00000000-0010-0000-1A00-000001000000}" name="ACOSO SEXUAL" dataDxfId="805" dataCellStyle="Normal 2 2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B000000}" name="Tabla26" displayName="Tabla26" ref="AX2:AX5" totalsRowShown="0" headerRowDxfId="804" dataDxfId="802" headerRowBorderDxfId="803" tableBorderDxfId="801" totalsRowBorderDxfId="800" headerRowCellStyle="Normal 2 2" dataCellStyle="Normal 2 2">
  <autoFilter ref="AX2:AX5" xr:uid="{00000000-0009-0000-0100-00001A000000}"/>
  <tableColumns count="1">
    <tableColumn id="1" xr3:uid="{00000000-0010-0000-1B00-000001000000}" name="INUNDACIÓN" dataDxfId="799" dataCellStyle="Normal 2 2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C000000}" name="Tabla27" displayName="Tabla27" ref="AZ2:AZ3" totalsRowShown="0" headerRowDxfId="798" dataDxfId="796" headerRowBorderDxfId="797" tableBorderDxfId="795" totalsRowBorderDxfId="794" headerRowCellStyle="Normal 2 2" dataCellStyle="Normal 2 2">
  <autoFilter ref="AZ2:AZ3" xr:uid="{00000000-0009-0000-0100-00001B000000}"/>
  <tableColumns count="1">
    <tableColumn id="1" xr3:uid="{00000000-0010-0000-1C00-000001000000}" name="FLUIDO EN DETRITOS " dataDxfId="793" dataCellStyle="Normal 2 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2000000}" name="DETALLE" displayName="DETALLE" ref="D2:D10" totalsRowShown="0" headerRowDxfId="924" dataDxfId="922" headerRowBorderDxfId="923" tableBorderDxfId="921" totalsRowBorderDxfId="920">
  <autoFilter ref="D2:D10" xr:uid="{00000000-0009-0000-0100-00001F000000}"/>
  <tableColumns count="1">
    <tableColumn id="1" xr3:uid="{00000000-0010-0000-0200-000001000000}" name="DETALLE" dataDxfId="919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D000000}" name="Tabla28" displayName="Tabla28" ref="BB2:BB3" totalsRowShown="0" headerRowDxfId="792" dataDxfId="791" tableBorderDxfId="790" headerRowCellStyle="Normal 2 2" dataCellStyle="Normal 2 2">
  <autoFilter ref="BB2:BB3" xr:uid="{00000000-0009-0000-0100-00001C000000}"/>
  <tableColumns count="1">
    <tableColumn id="1" xr3:uid="{00000000-0010-0000-1D00-000001000000}" name="SISMO" dataDxfId="789" dataCellStyle="Normal 2 2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E000000}" name="Tabla29" displayName="Tabla29" ref="BD2:BD5" totalsRowShown="0" headerRowDxfId="788" dataDxfId="787" tableBorderDxfId="786" headerRowCellStyle="Normal 2 2">
  <autoFilter ref="BD2:BD5" xr:uid="{00000000-0009-0000-0100-00001D000000}"/>
  <tableColumns count="1">
    <tableColumn id="1" xr3:uid="{00000000-0010-0000-1E00-000001000000}" name="TORMENTAS ELECTRICAS" dataDxfId="785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1F000000}" name="Tabla161" displayName="Tabla161" ref="P1:P12" totalsRowShown="0" headerRowDxfId="784" dataDxfId="782" headerRowBorderDxfId="783" tableBorderDxfId="781" totalsRowBorderDxfId="780" headerRowCellStyle="Normal 2 2" dataCellStyle="Normal 2 2">
  <autoFilter ref="P1:P12" xr:uid="{00000000-0009-0000-0100-00007A000000}"/>
  <tableColumns count="1">
    <tableColumn id="1" xr3:uid="{00000000-0010-0000-1F00-000001000000}" name="PERDIDA DE EQUILIBRIO" dataDxfId="779" dataCellStyle="Normal 2 2">
      <calculatedColumnFormula>+C2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0000000}" name="Tabla23462" displayName="Tabla23462" ref="R1:R9" totalsRowShown="0" headerRowDxfId="778" dataDxfId="776" headerRowBorderDxfId="777" tableBorderDxfId="775" totalsRowBorderDxfId="774" headerRowCellStyle="Normal 2 2" dataCellStyle="Normal 2 2">
  <autoFilter ref="R1:R9" xr:uid="{00000000-0009-0000-0100-00007B000000}"/>
  <tableColumns count="1">
    <tableColumn id="1" xr3:uid="{00000000-0010-0000-2000-000001000000}" name="POSTURA " dataDxfId="773" dataCellStyle="Normal 2 2">
      <calculatedColumnFormula>+C184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21000000}" name="Tabla33563" displayName="Tabla33563" ref="T1:T14" totalsRowShown="0" headerRowDxfId="772" dataDxfId="770" headerRowBorderDxfId="771" tableBorderDxfId="769" totalsRowBorderDxfId="768" headerRowCellStyle="Normal 2 2" dataCellStyle="Normal 2 2">
  <autoFilter ref="T1:T14" xr:uid="{00000000-0009-0000-0100-00007C000000}"/>
  <tableColumns count="1">
    <tableColumn id="1" xr3:uid="{00000000-0010-0000-2100-000001000000}" name="INESTABILIDAD DE ESTRUCTURA" dataDxfId="767" dataCellStyle="Normal 2 2">
      <calculatedColumnFormula>+C57</calculatedColumnFormula>
    </tableColumn>
  </tableColumns>
  <tableStyleInfo name="TableStyleMedium7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22000000}" name="Tabla43664" displayName="Tabla43664" ref="V1:V11" totalsRowShown="0" headerRowDxfId="766" dataDxfId="764" headerRowBorderDxfId="765" tableBorderDxfId="763" totalsRowBorderDxfId="762" headerRowCellStyle="Normal 2 2" dataCellStyle="Normal 2 2">
  <autoFilter ref="V1:V11" xr:uid="{00000000-0009-0000-0100-00007D000000}"/>
  <tableColumns count="1">
    <tableColumn id="1" xr3:uid="{00000000-0010-0000-2200-000001000000}" name="INESTABILIDAD DEL MACIZO ROCOSO" dataDxfId="761" dataCellStyle="Normal 2 2">
      <calculatedColumnFormula>+C70</calculatedColumnFormula>
    </tableColumn>
  </tableColumns>
  <tableStyleInfo name="TableStyleMedium7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23000000}" name="Tabla53765" displayName="Tabla53765" ref="X1:X5" totalsRowShown="0" headerRowDxfId="760" dataDxfId="758" headerRowBorderDxfId="759" tableBorderDxfId="757" totalsRowBorderDxfId="756" headerRowCellStyle="Normal 2 2" dataCellStyle="Normal 2 2">
  <autoFilter ref="X1:X5" xr:uid="{00000000-0009-0000-0100-00007E000000}"/>
  <tableColumns count="1">
    <tableColumn id="1" xr3:uid="{00000000-0010-0000-2300-000001000000}" name="EXPOSICION A RUIDO" dataDxfId="755" dataCellStyle="Normal 2 2">
      <calculatedColumnFormula>+C151</calculatedColumnFormula>
    </tableColumn>
  </tableColumns>
  <tableStyleInfo name="TableStyleMedium7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24000000}" name="Tabla63866" displayName="Tabla63866" ref="Z1:Z4" totalsRowShown="0" headerRowDxfId="754" dataDxfId="752" headerRowBorderDxfId="753" tableBorderDxfId="751" totalsRowBorderDxfId="750" headerRowCellStyle="Normal 2 2">
  <autoFilter ref="Z1:Z4" xr:uid="{00000000-0009-0000-0100-00007F000000}"/>
  <tableColumns count="1">
    <tableColumn id="1" xr3:uid="{00000000-0010-0000-2400-000001000000}" name="EXPOSICION A VIBRACION" dataDxfId="749">
      <calculatedColumnFormula>+C155</calculatedColumnFormula>
    </tableColumn>
  </tableColumns>
  <tableStyleInfo name="TableStyleMedium7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25000000}" name="Tabla73967" displayName="Tabla73967" ref="R11:R23" totalsRowShown="0" headerRowDxfId="748" dataDxfId="746" headerRowBorderDxfId="747" tableBorderDxfId="745" totalsRowBorderDxfId="744" headerRowCellStyle="Normal 2 2" dataCellStyle="Normal 2 2">
  <autoFilter ref="R11:R23" xr:uid="{00000000-0009-0000-0100-000080000000}"/>
  <tableColumns count="1">
    <tableColumn id="1" xr3:uid="{00000000-0010-0000-2500-000001000000}" name="PÉRDIDA DE CONTROL DE VEHICULOS Y EQUIPOS " dataDxfId="743" dataCellStyle="Normal 2 2">
      <calculatedColumnFormula>+C87</calculatedColumnFormula>
    </tableColumn>
  </tableColumns>
  <tableStyleInfo name="TableStyleMedium7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26000000}" name="Tabla84068" displayName="Tabla84068" ref="T23:T29" totalsRowShown="0" headerRowDxfId="742" dataDxfId="740" headerRowBorderDxfId="741" tableBorderDxfId="739" totalsRowBorderDxfId="738" headerRowCellStyle="Normal 2 2" dataCellStyle="Normal 2 2">
  <autoFilter ref="T23:T29" xr:uid="{00000000-0009-0000-0100-000081000000}"/>
  <tableColumns count="1">
    <tableColumn id="1" xr3:uid="{00000000-0010-0000-2600-000001000000}" name="CONTACTO CON PARTES MOVILES DE MAQUINAS Y HERRAMIENTAS" dataDxfId="737" dataCellStyle="Normal 2 2">
      <calculatedColumnFormula>+C99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a2" displayName="Tabla2" ref="B2:B32" totalsRowShown="0" headerRowDxfId="918" dataDxfId="917" tableBorderDxfId="916" headerRowCellStyle="Normal 2 2" dataCellStyle="Normal 2 2">
  <autoFilter ref="B2:B32" xr:uid="{00000000-0009-0000-0100-000002000000}"/>
  <tableColumns count="1">
    <tableColumn id="1" xr3:uid="{00000000-0010-0000-0300-000001000000}" name="PELIGRO" dataDxfId="915" dataCellStyle="Normal 2 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27000000}" name="Tabla94169" displayName="Tabla94169" ref="V15:V34" totalsRowShown="0" headerRowDxfId="736" dataDxfId="734" headerRowBorderDxfId="735" tableBorderDxfId="733" totalsRowBorderDxfId="732" headerRowCellStyle="Normal 2 2" dataCellStyle="Normal 2 2">
  <autoFilter ref="V15:V34" xr:uid="{00000000-0009-0000-0100-000082000000}"/>
  <tableColumns count="1">
    <tableColumn id="1" xr3:uid="{00000000-0010-0000-2700-000001000000}" name="PERDIDA DE CONTENSIÓN DE SUSTANCIAS QUIMICAS " dataDxfId="731" dataCellStyle="Normal 2 2">
      <calculatedColumnFormula>+C105</calculatedColumnFormula>
    </tableColumn>
  </tableColumns>
  <tableStyleInfo name="TableStyleMedium7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28000000}" name="Tabla104270" displayName="Tabla104270" ref="X7:X13" totalsRowShown="0" headerRowDxfId="730" dataDxfId="728" headerRowBorderDxfId="729" tableBorderDxfId="727" headerRowCellStyle="Normal 2 2" dataCellStyle="Normal 2 2">
  <autoFilter ref="X7:X13" xr:uid="{00000000-0009-0000-0100-000083000000}"/>
  <tableColumns count="1">
    <tableColumn id="1" xr3:uid="{00000000-0010-0000-2800-000001000000}" name="CONTACTO CON AGENTES INFECCIOSOS " dataDxfId="726" dataCellStyle="Normal 2 2">
      <calculatedColumnFormula>+C158</calculatedColumnFormula>
    </tableColumn>
  </tableColumns>
  <tableStyleInfo name="TableStyleMedium7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29000000}" name="Tabla114371" displayName="Tabla114371" ref="Z7:Z11" totalsRowShown="0" headerRowDxfId="725" dataDxfId="723" headerRowBorderDxfId="724" tableBorderDxfId="722" totalsRowBorderDxfId="721" headerRowCellStyle="Normal 2 2" dataCellStyle="Normal 2 2">
  <autoFilter ref="Z7:Z11" xr:uid="{00000000-0009-0000-0100-000084000000}"/>
  <tableColumns count="1">
    <tableColumn id="1" xr3:uid="{00000000-0010-0000-2900-000001000000}" name="CONTACTO CON RESIDUOS SOLIDOS " dataDxfId="720" dataCellStyle="Normal 2 2">
      <calculatedColumnFormula>+C164</calculatedColumnFormula>
    </tableColumn>
  </tableColumns>
  <tableStyleInfo name="TableStyleMedium7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2A000000}" name="Tabla124472" displayName="Tabla124472" ref="R30:R37" totalsRowShown="0" headerRowDxfId="719" dataDxfId="717" headerRowBorderDxfId="718" tableBorderDxfId="716" totalsRowBorderDxfId="715" headerRowCellStyle="Normal 2 2" dataCellStyle="Normal 2 2">
  <autoFilter ref="R30:R37" xr:uid="{00000000-0009-0000-0100-000085000000}"/>
  <tableColumns count="1">
    <tableColumn id="1" xr3:uid="{00000000-0010-0000-2A00-000001000000}" name="EXPOSICIÓN A TEMPERATURAS EXTREMAS" dataDxfId="714" dataCellStyle="Normal 2 2">
      <calculatedColumnFormula>+C140</calculatedColumnFormula>
    </tableColumn>
  </tableColumns>
  <tableStyleInfo name="TableStyleMedium7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2B000000}" name="Tabla134573" displayName="Tabla134573" ref="T33:T35" totalsRowShown="0" headerRowDxfId="713" dataDxfId="711" headerRowBorderDxfId="712" tableBorderDxfId="710" totalsRowBorderDxfId="709" headerRowCellStyle="Normal 2 2" dataCellStyle="Normal 2 2">
  <autoFilter ref="T33:T35" xr:uid="{00000000-0009-0000-0100-000086000000}"/>
  <tableColumns count="1">
    <tableColumn id="1" xr3:uid="{00000000-0010-0000-2B00-000001000000}" name="EXPOSICION A RADIACION NO IONZANTE" dataDxfId="708" dataCellStyle="Normal 2 2">
      <calculatedColumnFormula>+C147</calculatedColumnFormula>
    </tableColumn>
  </tableColumns>
  <tableStyleInfo name="TableStyleMedium7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2C000000}" name="Tabla144674" displayName="Tabla144674" ref="V38:V40" totalsRowShown="0" headerRowDxfId="707" dataDxfId="705" headerRowBorderDxfId="706" tableBorderDxfId="704" totalsRowBorderDxfId="703" headerRowCellStyle="Normal 2 2" dataCellStyle="Normal 2 2">
  <autoFilter ref="V38:V40" xr:uid="{00000000-0009-0000-0100-000087000000}"/>
  <tableColumns count="1">
    <tableColumn id="1" xr3:uid="{00000000-0010-0000-2C00-000001000000}" name="EXPOSICION A RADIACION IONZANTE" dataDxfId="702" dataCellStyle="Normal 2 2">
      <calculatedColumnFormula>+C149</calculatedColumnFormula>
    </tableColumn>
  </tableColumns>
  <tableStyleInfo name="TableStyleMedium7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2D000000}" name="Tabla154775" displayName="Tabla154775" ref="X22:X25" totalsRowShown="0" headerRowDxfId="701" dataDxfId="699" headerRowBorderDxfId="700" tableBorderDxfId="698" totalsRowBorderDxfId="697" headerRowCellStyle="Normal 2 2">
  <autoFilter ref="X22:X25" xr:uid="{00000000-0009-0000-0100-000088000000}"/>
  <tableColumns count="1">
    <tableColumn id="1" xr3:uid="{00000000-0010-0000-2D00-000001000000}" name="CONTACTO CON FLUIDOS CORPORALES " dataDxfId="696">
      <calculatedColumnFormula>+C168</calculatedColumnFormula>
    </tableColumn>
  </tableColumns>
  <tableStyleInfo name="TableStyleMedium7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2E000000}" name="Tabla164876" displayName="Tabla164876" ref="Z14:Z23" totalsRowShown="0" headerRowDxfId="695" dataDxfId="693" headerRowBorderDxfId="694" tableBorderDxfId="692" totalsRowBorderDxfId="691" headerRowCellStyle="Normal 2 2" dataCellStyle="Normal 2 2">
  <autoFilter ref="Z14:Z23" xr:uid="{00000000-0009-0000-0100-000089000000}"/>
  <tableColumns count="1">
    <tableColumn id="1" xr3:uid="{00000000-0010-0000-2E00-000001000000}" name="MANIPULACIÓN DE CARGAS" dataDxfId="690" dataCellStyle="Normal 2 2">
      <calculatedColumnFormula>+C171</calculatedColumnFormula>
    </tableColumn>
  </tableColumns>
  <tableStyleInfo name="TableStyleMedium7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2F000000}" name="Tabla174977" displayName="Tabla174977" ref="R40:R47" totalsRowShown="0" headerRowDxfId="689" dataDxfId="687" headerRowBorderDxfId="688" tableBorderDxfId="686" totalsRowBorderDxfId="685" headerRowCellStyle="Normal 2 2" dataCellStyle="Normal 2 2">
  <autoFilter ref="R40:R47" xr:uid="{00000000-0009-0000-0100-00008A000000}"/>
  <tableColumns count="1">
    <tableColumn id="1" xr3:uid="{00000000-0010-0000-2F00-000001000000}" name="ACOSO LABORAL " dataDxfId="684" dataCellStyle="Normal 2 2">
      <calculatedColumnFormula>+C192</calculatedColumnFormula>
    </tableColumn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0000000}" name="Tabla185078" displayName="Tabla185078" ref="T38:T44" totalsRowShown="0" headerRowDxfId="683" dataDxfId="681" headerRowBorderDxfId="682" tableBorderDxfId="680" totalsRowBorderDxfId="679" headerRowCellStyle="Normal 2 2" dataCellStyle="Normal 2 2">
  <autoFilter ref="T38:T44" xr:uid="{00000000-0009-0000-0100-00008B000000}"/>
  <tableColumns count="1">
    <tableColumn id="1" xr3:uid="{00000000-0010-0000-3000-000001000000}" name="ACOSO SEXUAL" dataDxfId="678" dataCellStyle="Normal 2 2">
      <calculatedColumnFormula>+C199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a3" displayName="Tabla3" ref="D2:D12" totalsRowShown="0" headerRowDxfId="914" dataDxfId="913" tableBorderDxfId="912" headerRowCellStyle="Normal 2 2" dataCellStyle="Normal 2 2">
  <autoFilter ref="D2:D12" xr:uid="{00000000-0009-0000-0100-000003000000}"/>
  <tableColumns count="1">
    <tableColumn id="1" xr3:uid="{00000000-0010-0000-0400-000001000000}" name="PERDIDA DE EQUILIBRIO" dataDxfId="911" dataCellStyle="Normal 2 2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31000000}" name="Tabla195179" displayName="Tabla195179" ref="V42:V47" totalsRowShown="0" headerRowDxfId="677" dataDxfId="675" headerRowBorderDxfId="676" tableBorderDxfId="674" totalsRowBorderDxfId="673" headerRowCellStyle="Normal 2 2" dataCellStyle="Normal 2 2">
  <autoFilter ref="V42:V47" xr:uid="{00000000-0009-0000-0100-00008C000000}"/>
  <tableColumns count="1">
    <tableColumn id="1" xr3:uid="{00000000-0010-0000-3100-000001000000}" name="INUNDACIÓN" dataDxfId="672" dataCellStyle="Normal 2 2">
      <calculatedColumnFormula>+C205</calculatedColumnFormula>
    </tableColumn>
  </tableColumns>
  <tableStyleInfo name="TableStyleMedium7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32000000}" name="Tabla205280" displayName="Tabla205280" ref="X28:X30" totalsRowShown="0" headerRowDxfId="671" dataDxfId="669" headerRowBorderDxfId="670" tableBorderDxfId="668" totalsRowBorderDxfId="667" headerRowCellStyle="Normal 2 2" dataCellStyle="Normal 2 2">
  <autoFilter ref="X28:X30" xr:uid="{00000000-0009-0000-0100-00008D000000}"/>
  <tableColumns count="1">
    <tableColumn id="1" xr3:uid="{00000000-0010-0000-3200-000001000000}" name="FLUIDO EN DETRITOS " dataDxfId="666" dataCellStyle="Normal 2 2">
      <calculatedColumnFormula>+C210</calculatedColumnFormula>
    </tableColumn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33000000}" name="Tabla215383" displayName="Tabla215383" ref="Z28:Z32" totalsRowShown="0" headerRowDxfId="665" dataDxfId="663" headerRowBorderDxfId="664" tableBorderDxfId="662" totalsRowBorderDxfId="661" headerRowCellStyle="Normal 2 2">
  <autoFilter ref="Z28:Z32" xr:uid="{00000000-0009-0000-0100-00008E000000}"/>
  <tableColumns count="1">
    <tableColumn id="1" xr3:uid="{00000000-0010-0000-3300-000001000000}" name="TORMENTAS ELECTRICAS" dataDxfId="660">
      <calculatedColumnFormula>+C186</calculatedColumnFormula>
    </tableColumn>
  </tableColumns>
  <tableStyleInfo name="TableStyleMedium7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34000000}" name="Tabla225484" displayName="Tabla225484" ref="P14:P21" totalsRowShown="0" headerRowDxfId="659" dataDxfId="657" headerRowBorderDxfId="658" tableBorderDxfId="656" totalsRowBorderDxfId="655" headerRowCellStyle="Normal 2 2" dataCellStyle="Normal 2 2">
  <autoFilter ref="P14:P21" xr:uid="{00000000-0009-0000-0100-00008F000000}"/>
  <tableColumns count="1">
    <tableColumn id="1" xr3:uid="{00000000-0010-0000-3400-000001000000}" name="INESTABILIDAD DE SUELOS" dataDxfId="654" dataCellStyle="Normal 2 2">
      <calculatedColumnFormula>+C80</calculatedColumnFormula>
    </tableColumn>
  </tableColumns>
  <tableStyleInfo name="TableStyleMedium7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35000000}" name="Tabla235585" displayName="Tabla235585" ref="P23:P34" totalsRowShown="0" headerRowDxfId="653" dataDxfId="652" tableBorderDxfId="651" headerRowCellStyle="Normal 2 2" dataCellStyle="Normal 2 2">
  <autoFilter ref="P23:P34" xr:uid="{00000000-0009-0000-0100-000090000000}"/>
  <tableColumns count="1">
    <tableColumn id="1" xr3:uid="{00000000-0010-0000-3500-000001000000}" name="CONTACTO CON ENERGIA ELECTRICA" dataDxfId="650" dataCellStyle="Normal 2 2">
      <calculatedColumnFormula>+C129</calculatedColumnFormula>
    </tableColumn>
  </tableColumns>
  <tableStyleInfo name="TableStyleMedium7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36000000}" name="Tabla245686" displayName="Tabla245686" ref="P36:P40" totalsRowShown="0" headerRowDxfId="649" dataDxfId="648" tableBorderDxfId="647" headerRowCellStyle="Normal 2 2" dataCellStyle="Normal 2 2">
  <autoFilter ref="P36:P40" xr:uid="{00000000-0009-0000-0100-000091000000}"/>
  <tableColumns count="1">
    <tableColumn id="1" xr3:uid="{00000000-0010-0000-3600-000001000000}" name="MOVIMIENTOS REPETITIVOS " dataDxfId="646" dataCellStyle="Normal 2 2">
      <calculatedColumnFormula>+C180</calculatedColumnFormula>
    </tableColumn>
  </tableColumns>
  <tableStyleInfo name="TableStyleMedium7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37000000}" name="Tabla255787" displayName="Tabla255787" ref="AB1:AB38" totalsRowShown="0" headerRowDxfId="645" dataDxfId="643" headerRowBorderDxfId="644" tableBorderDxfId="642" totalsRowBorderDxfId="641" headerRowCellStyle="Normal 2 2" dataCellStyle="Normal 2 2">
  <autoFilter ref="AB1:AB38" xr:uid="{00000000-0009-0000-0100-000092000000}"/>
  <tableColumns count="1">
    <tableColumn id="1" xr3:uid="{00000000-0010-0000-3700-000001000000}" name="TRABAJOS EN ALTURA" dataDxfId="640" dataCellStyle="Normal 2 2">
      <calculatedColumnFormula>+C13</calculatedColumnFormula>
    </tableColumn>
  </tableColumns>
  <tableStyleInfo name="TableStyleMedium7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38000000}" name="Tabla265888" displayName="Tabla265888" ref="AB43:AB44" totalsRowShown="0" headerRowDxfId="639" dataDxfId="637" headerRowBorderDxfId="638" tableBorderDxfId="636" totalsRowBorderDxfId="635" headerRowCellStyle="Normal 2 2" dataCellStyle="Normal 2 2">
  <autoFilter ref="AB43:AB44" xr:uid="{00000000-0009-0000-0100-000093000000}"/>
  <tableColumns count="1">
    <tableColumn id="1" xr3:uid="{00000000-0010-0000-3800-000001000000}" name="SISMO" dataDxfId="634" dataCellStyle="Normal 2 2">
      <calculatedColumnFormula>+C212</calculatedColumnFormula>
    </tableColumn>
  </tableColumns>
  <tableStyleInfo name="TableStyleMedium7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39000000}" name="Tabla48115" displayName="Tabla48115" ref="AB47:AB52" totalsRowShown="0" headerRowDxfId="633" dataDxfId="632" tableBorderDxfId="631" headerRowCellStyle="Normal 2 2">
  <autoFilter ref="AB47:AB52" xr:uid="{00000000-0009-0000-0100-000094000000}"/>
  <tableColumns count="1">
    <tableColumn id="1" xr3:uid="{00000000-0010-0000-3900-000001000000}" name="CONTACTO_CON_ELEMENTOS_PUNZO_CORTANTE" dataDxfId="630">
      <calculatedColumnFormula>+C216</calculatedColumnFormula>
    </tableColumn>
  </tableColumns>
  <tableStyleInfo name="TableStyleMedium7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3A000000}" name="Tabla49116" displayName="Tabla49116" ref="P42:P44" totalsRowShown="0" headerRowDxfId="629" dataDxfId="628">
  <autoFilter ref="P42:P44" xr:uid="{00000000-0009-0000-0100-000095000000}"/>
  <tableColumns count="1">
    <tableColumn id="1" xr3:uid="{00000000-0010-0000-3A00-000001000000}" name="SARS COV_2" dataDxfId="627">
      <calculatedColumnFormula>+C221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Tabla4" displayName="Tabla4" ref="F2:F38" totalsRowShown="0" headerRowDxfId="910" dataDxfId="909" tableBorderDxfId="908" headerRowCellStyle="Normal 2 2" dataCellStyle="Normal 2 2">
  <autoFilter ref="F2:F38" xr:uid="{00000000-0009-0000-0100-000004000000}"/>
  <tableColumns count="1">
    <tableColumn id="1" xr3:uid="{00000000-0010-0000-0500-000001000000}" name="TRABAJOS EN ALTURA" dataDxfId="907" dataCellStyle="Normal 2 2"/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3B000000}" name="Tabla80117" displayName="Tabla80117" ref="X35:X43" totalsRowShown="0" headerRowDxfId="626" dataDxfId="625" tableBorderDxfId="624" headerRowCellStyle="Normal 2 2" dataCellStyle="Normal 2 2">
  <autoFilter ref="X35:X43" xr:uid="{00000000-0009-0000-0100-000096000000}"/>
  <tableColumns count="1">
    <tableColumn id="1" xr3:uid="{00000000-0010-0000-3B00-000001000000}" name="INESTABILIDAD DE IZAJE DE CARGAS" dataDxfId="623" dataCellStyle="Normal 2 2">
      <calculatedColumnFormula>C49</calculatedColumnFormula>
    </tableColumn>
  </tableColumns>
  <tableStyleInfo name="TableStyleMedium4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3C000000}" name="Tabla81118" displayName="Tabla81118" ref="Z35:Z40" totalsRowShown="0" headerRowDxfId="622" dataDxfId="620" headerRowBorderDxfId="621" tableBorderDxfId="619" totalsRowBorderDxfId="618" headerRowCellStyle="Normal 2 2" dataCellStyle="Normal 2 2">
  <autoFilter ref="Z35:Z40" xr:uid="{00000000-0009-0000-0100-000097000000}"/>
  <tableColumns count="1">
    <tableColumn id="1" xr3:uid="{00000000-0010-0000-3C00-000001000000}" name="LIBERACIÓN INTEMPESTIVA DE ENERGIA POR EXPLOSIVOS" dataDxfId="617" dataCellStyle="Normal 2 2">
      <calculatedColumnFormula>+C124</calculatedColumnFormula>
    </tableColumn>
  </tableColumns>
  <tableStyleInfo name="TableStyleMedium18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3D000000}" name="Tabla108119" displayName="Tabla108119" ref="H2:H36" totalsRowShown="0" headerRowDxfId="616" dataDxfId="614" headerRowBorderDxfId="615" tableBorderDxfId="613" totalsRowBorderDxfId="612" headerRowCellStyle="Normal 2 2" dataCellStyle="Normal 2 2">
  <tableColumns count="1">
    <tableColumn id="1" xr3:uid="{00000000-0010-0000-3D00-000001000000}" name="ASPECTOS" dataDxfId="611" dataCellStyle="Normal 2 2"/>
  </tableColumns>
  <tableStyleInfo name="TableStyleLight1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3E000000}" name="Tabla83120" displayName="Tabla83120" ref="J2:J7" totalsRowShown="0" headerRowDxfId="610" dataDxfId="608" headerRowBorderDxfId="609" tableBorderDxfId="607" totalsRowBorderDxfId="606" headerRowCellStyle="Normal 2 2" dataCellStyle="Normal 2 2">
  <autoFilter ref="J2:J7" xr:uid="{00000000-0009-0000-0100-000059000000}"/>
  <tableColumns count="1">
    <tableColumn id="1" xr3:uid="{00000000-0010-0000-3E00-000001000000}" name="GENERACIÓN_DE_RESIDUOS_SÓLIDOS_NO_PELIGROSOS" dataDxfId="605" dataCellStyle="Normal 2 2">
      <calculatedColumnFormula>+D3</calculatedColumnFormula>
    </tableColumn>
  </tableColumns>
  <tableStyleInfo name="TableStyleLight1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3F000000}" name="Tabla84121" displayName="Tabla84121" ref="L2:L14" totalsRowShown="0" headerRowDxfId="604" dataDxfId="602" headerRowBorderDxfId="603" tableBorderDxfId="601" totalsRowBorderDxfId="600" headerRowCellStyle="Normal 2 2" dataCellStyle="Normal 2 2">
  <autoFilter ref="L2:L14" xr:uid="{00000000-0009-0000-0100-00005A000000}"/>
  <tableColumns count="1">
    <tableColumn id="1" xr3:uid="{00000000-0010-0000-3F00-000001000000}" name="GENERACIÓN_DE_RESIDUOS_SÓLIDOS_PELIGROSOS" dataDxfId="599" dataCellStyle="Normal 2 2">
      <calculatedColumnFormula>+D8</calculatedColumnFormula>
    </tableColumn>
  </tableColumns>
  <tableStyleInfo name="TableStyleLight11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40000000}" name="Tabla85122" displayName="Tabla85122" ref="N2:N4" totalsRowShown="0" headerRowDxfId="598" dataDxfId="596" headerRowBorderDxfId="597" tableBorderDxfId="595" totalsRowBorderDxfId="594" headerRowCellStyle="Normal 2 2" dataCellStyle="Normal 2 2">
  <autoFilter ref="N2:N4" xr:uid="{00000000-0009-0000-0100-00005B000000}"/>
  <tableColumns count="1">
    <tableColumn id="1" xr3:uid="{00000000-0010-0000-4000-000001000000}" name="GENERACIÓN_DE_RESIDUOS_SÓLIDOS_METÁLICOS" dataDxfId="593" dataCellStyle="Normal 2 2">
      <calculatedColumnFormula>+D20</calculatedColumnFormula>
    </tableColumn>
  </tableColumns>
  <tableStyleInfo name="TableStyleLight11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41000000}" name="Tabla86123" displayName="Tabla86123" ref="N7:N8" totalsRowShown="0" headerRowDxfId="592" dataDxfId="590" headerRowBorderDxfId="591" tableBorderDxfId="589" totalsRowBorderDxfId="588" headerRowCellStyle="Normal 2 2" dataCellStyle="Normal 2 2">
  <autoFilter ref="N7:N8" xr:uid="{00000000-0009-0000-0100-00005C000000}"/>
  <tableColumns count="1">
    <tableColumn id="1" xr3:uid="{00000000-0010-0000-4100-000001000000}" name="DERRAME_DE_MINERAL" dataDxfId="587" dataCellStyle="Normal 2 2">
      <calculatedColumnFormula>+D39</calculatedColumnFormula>
    </tableColumn>
  </tableColumns>
  <tableStyleInfo name="TableStyleLight11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42000000}" name="Tabla87124" displayName="Tabla87124" ref="N10:N12" totalsRowShown="0" headerRowDxfId="586" dataDxfId="584" headerRowBorderDxfId="585" tableBorderDxfId="583" totalsRowBorderDxfId="582" headerRowCellStyle="Normal 2 2" dataCellStyle="Normal 2 2">
  <autoFilter ref="N10:N12" xr:uid="{00000000-0009-0000-0100-00005D000000}"/>
  <tableColumns count="1">
    <tableColumn id="1" xr3:uid="{00000000-0010-0000-4200-000001000000}" name="DERRAME_DE_AGUA_RESIDUAL" dataDxfId="581" dataCellStyle="Normal 2 2">
      <calculatedColumnFormula>+D40</calculatedColumnFormula>
    </tableColumn>
  </tableColumns>
  <tableStyleInfo name="TableStyleLight11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43000000}" name="Tabla88125" displayName="Tabla88125" ref="N14:N17" totalsRowShown="0" headerRowDxfId="580" dataDxfId="578" headerRowBorderDxfId="579" tableBorderDxfId="577" totalsRowBorderDxfId="576" headerRowCellStyle="Normal 2 2" dataCellStyle="Normal 2 2">
  <autoFilter ref="N14:N17" xr:uid="{00000000-0009-0000-0100-00005E000000}"/>
  <tableColumns count="1">
    <tableColumn id="1" xr3:uid="{00000000-0010-0000-4300-000001000000}" name="DERRAME_DE_PRODUCTOS_QUIMICOS" dataDxfId="575" dataCellStyle="Normal 2 2">
      <calculatedColumnFormula>+D42</calculatedColumnFormula>
    </tableColumn>
  </tableColumns>
  <tableStyleInfo name="TableStyleLight11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44000000}" name="Tabla89126" displayName="Tabla89126" ref="J9:J11" totalsRowShown="0" headerRowDxfId="574" dataDxfId="572" headerRowBorderDxfId="573" tableBorderDxfId="571" totalsRowBorderDxfId="570" headerRowCellStyle="Normal 2 2" dataCellStyle="Normal 2 2">
  <autoFilter ref="J9:J11" xr:uid="{00000000-0009-0000-0100-00005F000000}"/>
  <tableColumns count="1">
    <tableColumn id="1" xr3:uid="{00000000-0010-0000-4400-000001000000}" name="GENERACIÓN_DE_AGUA_RESIDUAL_DOMÉSTICA" dataDxfId="569" dataCellStyle="Normal 2 2">
      <calculatedColumnFormula>+D28</calculatedColumnFormula>
    </tableColumn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6000000}" name="Tabla5" displayName="Tabla5" ref="H2:H13" totalsRowShown="0" headerRowDxfId="906" dataDxfId="905" tableBorderDxfId="904" headerRowCellStyle="Normal 2 2" dataCellStyle="Normal 2 2">
  <autoFilter ref="H2:H13" xr:uid="{00000000-0009-0000-0100-000005000000}"/>
  <tableColumns count="1">
    <tableColumn id="1" xr3:uid="{00000000-0010-0000-0600-000001000000}" name="INESTABILIDAD DE ESTRUCTURA" dataDxfId="903" dataCellStyle="Normal 2 2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45000000}" name="Tabla90127" displayName="Tabla90127" ref="J13:J20" totalsRowShown="0" headerRowDxfId="568" dataDxfId="566" headerRowBorderDxfId="567" tableBorderDxfId="565" totalsRowBorderDxfId="564" headerRowCellStyle="Normal 2 2" dataCellStyle="Normal 2 2">
  <autoFilter ref="J13:J20" xr:uid="{00000000-0009-0000-0100-000060000000}"/>
  <tableColumns count="1">
    <tableColumn id="1" xr3:uid="{00000000-0010-0000-4500-000001000000}" name="GENERACIÓN_DE_AGUA_RESIDUAL_INDUSTRIAL" dataDxfId="563" dataCellStyle="Normal 2 2">
      <calculatedColumnFormula>+D30</calculatedColumnFormula>
    </tableColumn>
  </tableColumns>
  <tableStyleInfo name="TableStyleLight11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46000000}" name="Tabla91128" displayName="Tabla91128" ref="J22:J23" totalsRowShown="0" headerRowDxfId="562" dataDxfId="560" headerRowBorderDxfId="561" tableBorderDxfId="559" totalsRowBorderDxfId="558" headerRowCellStyle="Normal 2 2" dataCellStyle="Normal 2 2">
  <autoFilter ref="J22:J23" xr:uid="{00000000-0009-0000-0100-000061000000}"/>
  <tableColumns count="1">
    <tableColumn id="1" xr3:uid="{00000000-0010-0000-4600-000001000000}" name="VERTIMIENTO_DE_AGUA_INDUSTRIAL" dataDxfId="557" dataCellStyle="Normal 2 2">
      <calculatedColumnFormula>+D37</calculatedColumnFormula>
    </tableColumn>
  </tableColumns>
  <tableStyleInfo name="TableStyleLight11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47000000}" name="Tabla92129" displayName="Tabla92129" ref="L19:L20" totalsRowShown="0" headerRowDxfId="556" dataDxfId="554" headerRowBorderDxfId="555" tableBorderDxfId="553" totalsRowBorderDxfId="552" headerRowCellStyle="Normal 2 2" dataCellStyle="Normal 2 2">
  <autoFilter ref="L19:L20" xr:uid="{00000000-0009-0000-0100-000062000000}"/>
  <tableColumns count="1">
    <tableColumn id="1" xr3:uid="{00000000-0010-0000-4700-000001000000}" name="GENERACIÓN_DE_VIBRACIÓN" dataDxfId="551" dataCellStyle="Normal 2 2">
      <calculatedColumnFormula>+D56</calculatedColumnFormula>
    </tableColumn>
  </tableColumns>
  <tableStyleInfo name="TableStyleLight11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48000000}" name="Tabla93130" displayName="Tabla93130" ref="L16:L17" totalsRowShown="0" headerRowDxfId="550" dataDxfId="548" headerRowBorderDxfId="549" tableBorderDxfId="547" totalsRowBorderDxfId="546" headerRowCellStyle="Normal 2 2" dataCellStyle="Normal 2 2">
  <autoFilter ref="L16:L17" xr:uid="{00000000-0009-0000-0100-000063000000}"/>
  <tableColumns count="1">
    <tableColumn id="1" xr3:uid="{00000000-0010-0000-4800-000001000000}" name="GENERACIÓN_DE_RUIDO" dataDxfId="545" dataCellStyle="Normal 2 2">
      <calculatedColumnFormula>+D55</calculatedColumnFormula>
    </tableColumn>
  </tableColumns>
  <tableStyleInfo name="TableStyleLight11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49000000}" name="Tabla94131" displayName="Tabla94131" ref="N19:N21" totalsRowShown="0" headerRowDxfId="544" dataDxfId="542" headerRowBorderDxfId="543" tableBorderDxfId="541" totalsRowBorderDxfId="540" headerRowCellStyle="Normal 2 2" dataCellStyle="Normal 2 2">
  <autoFilter ref="N19:N21" xr:uid="{00000000-0009-0000-0100-000064000000}"/>
  <tableColumns count="1">
    <tableColumn id="1" xr3:uid="{00000000-0010-0000-4900-000001000000}" name="DERRAME_DE_RELAVES" dataDxfId="539" dataCellStyle="Normal 2 2">
      <calculatedColumnFormula>+D67</calculatedColumnFormula>
    </tableColumn>
  </tableColumns>
  <tableStyleInfo name="TableStyleLight11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4A000000}" name="Tabla95132" displayName="Tabla95132" ref="V7:V9" totalsRowShown="0" headerRowDxfId="538" dataDxfId="536" headerRowBorderDxfId="537" tableBorderDxfId="535" totalsRowBorderDxfId="534" headerRowCellStyle="Normal 2 2" dataCellStyle="Normal 2 2">
  <autoFilter ref="V7:V9" xr:uid="{00000000-0009-0000-0100-000065000000}"/>
  <tableColumns count="1">
    <tableColumn id="1" xr3:uid="{00000000-0010-0000-4A00-000001000000}" name="DERRAME_DE_HIDROCARBUROS_LUBRICANTES" dataDxfId="533" dataCellStyle="Normal 2 2">
      <calculatedColumnFormula>+D45</calculatedColumnFormula>
    </tableColumn>
  </tableColumns>
  <tableStyleInfo name="TableStyleLight11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4B000000}" name="Tabla96133" displayName="Tabla96133" ref="P2:P5" totalsRowShown="0" headerRowDxfId="532" dataDxfId="530" headerRowBorderDxfId="531" tableBorderDxfId="529" totalsRowBorderDxfId="528" headerRowCellStyle="Normal 2 2" dataCellStyle="Normal 2 2">
  <autoFilter ref="P2:P5" xr:uid="{00000000-0009-0000-0100-000066000000}"/>
  <tableColumns count="1">
    <tableColumn id="1" xr3:uid="{00000000-0010-0000-4B00-000001000000}" name="GENERACIÓN_DE_RESIDUOS_DE_APARATOS_ELÉCTRICOS_Y_ELECTRÓNICOS_RAEE" dataDxfId="527" dataCellStyle="Normal 2 2">
      <calculatedColumnFormula>+D22</calculatedColumnFormula>
    </tableColumn>
  </tableColumns>
  <tableStyleInfo name="TableStyleLight11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4C000000}" name="Tabla97134" displayName="Tabla97134" ref="P7:P11" totalsRowShown="0" headerRowDxfId="526" dataDxfId="524" headerRowBorderDxfId="525" tableBorderDxfId="523" totalsRowBorderDxfId="522" headerRowCellStyle="Normal 2 2" dataCellStyle="Normal 2 2">
  <autoFilter ref="P7:P11" xr:uid="{00000000-0009-0000-0100-000067000000}"/>
  <tableColumns count="1">
    <tableColumn id="1" xr3:uid="{00000000-0010-0000-4C00-000001000000}" name="EMISIÓN_DE_GASES" dataDxfId="521" dataCellStyle="Normal 2 2">
      <calculatedColumnFormula>+D49</calculatedColumnFormula>
    </tableColumn>
  </tableColumns>
  <tableStyleInfo name="TableStyleLight11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4D000000}" name="Tabla98135" displayName="Tabla98135" ref="R2:R3" totalsRowShown="0" headerRowDxfId="520" dataDxfId="518" headerRowBorderDxfId="519" tableBorderDxfId="517" totalsRowBorderDxfId="516" headerRowCellStyle="Normal 2 2" dataCellStyle="Normal 2 2">
  <autoFilter ref="R2:R3" xr:uid="{00000000-0009-0000-0100-000068000000}"/>
  <tableColumns count="1">
    <tableColumn id="1" xr3:uid="{00000000-0010-0000-4D00-000001000000}" name="GENERACIÓN_DE_RESIDUOS_SÓLIDOS_NO_PELIGROSOS_DE_CONSTRUCCIÓN" dataDxfId="515" dataCellStyle="Normal 2 2">
      <calculatedColumnFormula>+D25</calculatedColumnFormula>
    </tableColumn>
  </tableColumns>
  <tableStyleInfo name="TableStyleLight11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4E000000}" name="Tabla99136" displayName="Tabla99136" ref="R7:R8" totalsRowShown="0" headerRowDxfId="514" dataDxfId="512" headerRowBorderDxfId="513" tableBorderDxfId="511" totalsRowBorderDxfId="510" headerRowCellStyle="Normal 2 2" dataCellStyle="Normal 2 2">
  <autoFilter ref="R7:R8" xr:uid="{00000000-0009-0000-0100-000069000000}"/>
  <tableColumns count="1">
    <tableColumn id="1" xr3:uid="{00000000-0010-0000-4E00-000001000000}" name="CONSUMO_DE_ENERGÍA_ELÉCTRICA" dataDxfId="509" dataCellStyle="Normal 2 2">
      <calculatedColumnFormula>+D57</calculatedColumnFormula>
    </tableColumn>
  </tableColumns>
  <tableStyleInfo name="TableStyleLight1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7000000}" name="Tabla6" displayName="Tabla6" ref="J2:J10" totalsRowShown="0" headerRowDxfId="902" dataDxfId="900" headerRowBorderDxfId="901" tableBorderDxfId="899" totalsRowBorderDxfId="898" headerRowCellStyle="Normal 2 2" dataCellStyle="Normal 2 2">
  <autoFilter ref="J2:J10" xr:uid="{00000000-0009-0000-0100-000006000000}"/>
  <tableColumns count="1">
    <tableColumn id="1" xr3:uid="{00000000-0010-0000-0700-000001000000}" name="INESTABILIDAD DEL MACIZO ROCOSO" dataDxfId="897" dataCellStyle="Normal 2 2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4F000000}" name="Tabla100137" displayName="Tabla100137" ref="R10:R11" totalsRowShown="0" headerRowDxfId="508" dataDxfId="506" headerRowBorderDxfId="507" tableBorderDxfId="505" totalsRowBorderDxfId="504" headerRowCellStyle="Normal 2 2" dataCellStyle="Normal 2 2">
  <autoFilter ref="R10:R11" xr:uid="{00000000-0009-0000-0100-00006A000000}"/>
  <tableColumns count="1">
    <tableColumn id="1" xr3:uid="{00000000-0010-0000-4F00-000001000000}" name="CONSUMO_DE_COMBUSTIBLE" dataDxfId="503" dataCellStyle="Normal 2 2">
      <calculatedColumnFormula>+D58</calculatedColumnFormula>
    </tableColumn>
  </tableColumns>
  <tableStyleInfo name="TableStyleLight11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50000000}" name="Tabla101138" displayName="Tabla101138" ref="R13:R14" totalsRowShown="0" headerRowDxfId="502" dataDxfId="500" headerRowBorderDxfId="501" tableBorderDxfId="499" totalsRowBorderDxfId="498" headerRowCellStyle="Normal 2 2" dataCellStyle="Normal 2 2">
  <autoFilter ref="R13:R14" xr:uid="{00000000-0009-0000-0100-00006B000000}"/>
  <tableColumns count="1">
    <tableColumn id="1" xr3:uid="{00000000-0010-0000-5000-000001000000}" name="CONSUMO_DE_AGUA" dataDxfId="497" dataCellStyle="Normal 2 2">
      <calculatedColumnFormula>+D38</calculatedColumnFormula>
    </tableColumn>
  </tableColumns>
  <tableStyleInfo name="TableStyleLight11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51000000}" name="Tabla103139" displayName="Tabla103139" ref="T7:T9" totalsRowShown="0" headerRowDxfId="496" dataDxfId="494" headerRowBorderDxfId="495" tableBorderDxfId="493" totalsRowBorderDxfId="492" headerRowCellStyle="Normal 2 2" dataCellStyle="Normal 2 2">
  <autoFilter ref="T7:T9" xr:uid="{00000000-0009-0000-0100-00006C000000}"/>
  <tableColumns count="1">
    <tableColumn id="1" xr3:uid="{00000000-0010-0000-5100-000001000000}" name="MOVIMIENTO_DE_TIERRAS" dataDxfId="491" dataCellStyle="Normal 2 2">
      <calculatedColumnFormula>+D63</calculatedColumnFormula>
    </tableColumn>
  </tableColumns>
  <tableStyleInfo name="TableStyleLight11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52000000}" name="Tabla104140" displayName="Tabla104140" ref="T11:T13" totalsRowShown="0" headerRowDxfId="490" dataDxfId="488" headerRowBorderDxfId="489" tableBorderDxfId="487" totalsRowBorderDxfId="486" headerRowCellStyle="Normal 2 2" dataCellStyle="Normal 2 2">
  <autoFilter ref="T11:T13" xr:uid="{00000000-0009-0000-0100-00006D000000}"/>
  <tableColumns count="1">
    <tableColumn id="1" xr3:uid="{00000000-0010-0000-5200-000001000000}" name="EMISIÓN_DE_MATERIAL_PARTICULADO_POLVO" dataDxfId="485" dataCellStyle="Normal 2 2">
      <calculatedColumnFormula>+D53</calculatedColumnFormula>
    </tableColumn>
  </tableColumns>
  <tableStyleInfo name="TableStyleLight11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53000000}" name="Tabla105141" displayName="Tabla105141" ref="R16:R17" totalsRowShown="0" headerRowDxfId="484" dataDxfId="482" headerRowBorderDxfId="483" tableBorderDxfId="481" totalsRowBorderDxfId="480" headerRowCellStyle="Normal 2 2" dataCellStyle="Normal 2 2">
  <autoFilter ref="R16:R17" xr:uid="{00000000-0009-0000-0100-00006E000000}"/>
  <tableColumns count="1">
    <tableColumn id="1" xr3:uid="{00000000-0010-0000-5300-000001000000}" name="CONSUMO_DE_MADERA" dataDxfId="479" dataCellStyle="Normal 2 2">
      <calculatedColumnFormula>+D61</calculatedColumnFormula>
    </tableColumn>
  </tableColumns>
  <tableStyleInfo name="TableStyleLight11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54000000}" name="Tabla106142" displayName="Tabla106142" ref="R19:R20" totalsRowShown="0" headerRowDxfId="478" dataDxfId="476" headerRowBorderDxfId="477" tableBorderDxfId="475" totalsRowBorderDxfId="474" headerRowCellStyle="Normal 2 2" dataCellStyle="Normal 2 2">
  <autoFilter ref="R19:R20" xr:uid="{00000000-0009-0000-0100-00006F000000}"/>
  <tableColumns count="1">
    <tableColumn id="1" xr3:uid="{00000000-0010-0000-5400-000001000000}" name="CONSUMO_DE_PAPEL" dataDxfId="473" dataCellStyle="Normal 2 2">
      <calculatedColumnFormula>+D62</calculatedColumnFormula>
    </tableColumn>
  </tableColumns>
  <tableStyleInfo name="TableStyleLight11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55000000}" name="Tabla107143" displayName="Tabla107143" ref="V2:V4" totalsRowShown="0" headerRowDxfId="472" dataDxfId="470" headerRowBorderDxfId="471" tableBorderDxfId="469" totalsRowBorderDxfId="468" headerRowCellStyle="Normal 2 2" dataCellStyle="Normal 2 2">
  <autoFilter ref="V2:V4" xr:uid="{00000000-0009-0000-0100-000070000000}"/>
  <tableColumns count="1">
    <tableColumn id="1" xr3:uid="{00000000-0010-0000-5500-000001000000}" name="GENERACIÓN_DE_RESIDUOS_SÓLIDOS_PELIGROSOS_BIOCONTAMINADOS" dataDxfId="467" dataCellStyle="Normal 2 2">
      <calculatedColumnFormula>+D26</calculatedColumnFormula>
    </tableColumn>
  </tableColumns>
  <tableStyleInfo name="TableStyleLight11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56000000}" name="Tabla91146" displayName="Tabla91146" ref="J25:J26" totalsRowShown="0" headerRowDxfId="466" dataDxfId="464" headerRowBorderDxfId="465" tableBorderDxfId="463" totalsRowBorderDxfId="462" headerRowCellStyle="Normal 2 2" dataCellStyle="Normal 2 2">
  <autoFilter ref="J25:J26" xr:uid="{00000000-0009-0000-0100-000071000000}"/>
  <tableColumns count="1">
    <tableColumn id="1" xr3:uid="{00000000-0010-0000-5600-000001000000}" name="USO_DE_FUENTES_RADIOACTIVAS" dataDxfId="461" dataCellStyle="Normal 2 2">
      <calculatedColumnFormula>+D48</calculatedColumnFormula>
    </tableColumn>
  </tableColumns>
  <tableStyleInfo name="TableStyleLight11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57000000}" name="Tabla91146147" displayName="Tabla91146147" ref="L25:L26" totalsRowShown="0" headerRowDxfId="460" dataDxfId="458" headerRowBorderDxfId="459" tableBorderDxfId="457" totalsRowBorderDxfId="456" headerRowCellStyle="Normal 2 2" dataCellStyle="Normal 2 2">
  <autoFilter ref="L25:L26" xr:uid="{00000000-0009-0000-0100-000072000000}"/>
  <tableColumns count="1">
    <tableColumn id="1" xr3:uid="{00000000-0010-0000-5700-000001000000}" name="CONSUMO_DE_AGREGADOS" dataDxfId="455" dataCellStyle="Normal 2 2">
      <calculatedColumnFormula>+D59</calculatedColumnFormula>
    </tableColumn>
  </tableColumns>
  <tableStyleInfo name="TableStyleLight11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58000000}" name="Tabla91146147148" displayName="Tabla91146147148" ref="N25:N26" totalsRowShown="0" headerRowDxfId="454" dataDxfId="452" headerRowBorderDxfId="453" tableBorderDxfId="451" totalsRowBorderDxfId="450" headerRowCellStyle="Normal 2 2" dataCellStyle="Normal 2 2">
  <autoFilter ref="N25:N26" xr:uid="{00000000-0009-0000-0100-000073000000}"/>
  <tableColumns count="1">
    <tableColumn id="1" xr3:uid="{00000000-0010-0000-5800-000001000000}" name="CONSUMO_DE_GASES_GLP_PROPANO" dataDxfId="449" dataCellStyle="Normal 2 2">
      <calculatedColumnFormula>+D60</calculatedColumnFormula>
    </tableColumn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8000000}" name="Tabla7" displayName="Tabla7" ref="L2:L8" totalsRowShown="0" headerRowDxfId="896" dataDxfId="894" headerRowBorderDxfId="895" tableBorderDxfId="893" totalsRowBorderDxfId="892" headerRowCellStyle="Normal 2 2" dataCellStyle="Normal 2 2">
  <autoFilter ref="L2:L8" xr:uid="{00000000-0009-0000-0100-000007000000}"/>
  <tableColumns count="1">
    <tableColumn id="1" xr3:uid="{00000000-0010-0000-0800-000001000000}" name="INESTABILIDAD DE SUELOS" dataDxfId="891" dataCellStyle="Normal 2 2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59000000}" name="Tabla91146147148149" displayName="Tabla91146147148149" ref="P25:P26" totalsRowShown="0" headerRowDxfId="448" dataDxfId="446" headerRowBorderDxfId="447" tableBorderDxfId="445" totalsRowBorderDxfId="444" headerRowCellStyle="Normal 2 2" dataCellStyle="Normal 2 2">
  <autoFilter ref="P25:P26" xr:uid="{00000000-0009-0000-0100-000074000000}"/>
  <tableColumns count="1">
    <tableColumn id="1" xr3:uid="{00000000-0010-0000-5900-000001000000}" name="DISPOSICIÓN_DE_RELAVES" dataDxfId="443" dataCellStyle="Normal 2 2">
      <calculatedColumnFormula>+D65</calculatedColumnFormula>
    </tableColumn>
  </tableColumns>
  <tableStyleInfo name="TableStyleLight11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5A000000}" name="Tabla91146147148149150" displayName="Tabla91146147148149150" ref="R25:R26" totalsRowShown="0" headerRowDxfId="442" dataDxfId="440" headerRowBorderDxfId="441" tableBorderDxfId="439" totalsRowBorderDxfId="438" headerRowCellStyle="Normal 2 2" dataCellStyle="Normal 2 2">
  <autoFilter ref="R25:R26" xr:uid="{00000000-0009-0000-0100-000075000000}"/>
  <tableColumns count="1">
    <tableColumn id="1" xr3:uid="{00000000-0010-0000-5A00-000001000000}" name="DISPOSICIÓN_DE-DESMONTES" dataDxfId="437" dataCellStyle="Normal 2 2">
      <calculatedColumnFormula>+D66</calculatedColumnFormula>
    </tableColumn>
  </tableColumns>
  <tableStyleInfo name="TableStyleLight11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5B000000}" name="Tabla91146147148149150151" displayName="Tabla91146147148149150151" ref="T25:T26" totalsRowShown="0" headerRowDxfId="436" dataDxfId="434" headerRowBorderDxfId="435" tableBorderDxfId="433" totalsRowBorderDxfId="432" headerRowCellStyle="Normal 2 2" dataCellStyle="Normal 2 2">
  <autoFilter ref="T25:T26" xr:uid="{00000000-0009-0000-0100-000076000000}"/>
  <tableColumns count="1">
    <tableColumn id="1" xr3:uid="{00000000-0010-0000-5B00-000001000000}" name="GENERACIÓN_DE_DESMONTE" dataDxfId="431" dataCellStyle="Normal 2 2">
      <calculatedColumnFormula>+D69</calculatedColumnFormula>
    </tableColumn>
  </tableColumns>
  <tableStyleInfo name="TableStyleLight11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5C000000}" name="Tabla91146147148149150151152" displayName="Tabla91146147148149150151152" ref="V25:V26" totalsRowShown="0" headerRowDxfId="430" dataDxfId="428" headerRowBorderDxfId="429" tableBorderDxfId="427" totalsRowBorderDxfId="426" headerRowCellStyle="Normal 2 2" dataCellStyle="Normal 2 2">
  <autoFilter ref="V25:V26" xr:uid="{00000000-0009-0000-0100-000077000000}"/>
  <tableColumns count="1">
    <tableColumn id="1" xr3:uid="{00000000-0010-0000-5C00-000001000000}" name="GENERACIÓN_DE_RESIDUOS_SÓLIDOS_METALURGICOS_PELIGROSOS_RELAVES" dataDxfId="425" dataCellStyle="Normal 2 2">
      <calculatedColumnFormula>+D70</calculatedColumnFormula>
    </tableColumn>
  </tableColumns>
  <tableStyleInfo name="TableStyleLight11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5D000000}" name="Tabla91146147148149150151152153" displayName="Tabla91146147148149150151152153" ref="R22:R23" totalsRowShown="0" headerRowDxfId="424" dataDxfId="422" headerRowBorderDxfId="423" tableBorderDxfId="421" totalsRowBorderDxfId="420" headerRowCellStyle="Normal 2 2" dataCellStyle="Normal 2 2">
  <autoFilter ref="R22:R23" xr:uid="{00000000-0009-0000-0100-000078000000}"/>
  <tableColumns count="1">
    <tableColumn id="1" xr3:uid="{00000000-0010-0000-5D00-000001000000}" name="COMPONENTES_SIN_AUTORIZACIÓN" dataDxfId="419" dataCellStyle="Normal 2 2">
      <calculatedColumnFormula>+D71</calculatedColumnFormula>
    </tableColumn>
  </tableColumns>
  <tableStyleInfo name="TableStyleLight11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5E000000}" name="Tabla91146147148149150151152153154" displayName="Tabla91146147148149150151152153154" ref="T22:T23" totalsRowShown="0" headerRowDxfId="418" dataDxfId="416" headerRowBorderDxfId="417" tableBorderDxfId="415" totalsRowBorderDxfId="414" headerRowCellStyle="Normal 2 2" dataCellStyle="Normal 2 2">
  <autoFilter ref="T22:T23" xr:uid="{00000000-0009-0000-0100-000079000000}"/>
  <tableColumns count="1">
    <tableColumn id="1" xr3:uid="{00000000-0010-0000-5E00-000001000000}" name="MANEJO_DE_RELACIONES_COMUNITARIAS" dataDxfId="413" dataCellStyle="Normal 2 2">
      <calculatedColumnFormula>+D72</calculatedColumnFormula>
    </tableColumn>
  </tableColumns>
  <tableStyleInfo name="TableStyleLight11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5F000000}" name="Tabla153" displayName="Tabla153" ref="B1:B33" totalsRowShown="0" headerRowDxfId="412" dataDxfId="410" headerRowBorderDxfId="411" tableBorderDxfId="409" totalsRowBorderDxfId="408" dataCellStyle="Normal 2 2">
  <autoFilter ref="B1:B33" xr:uid="{00000000-0009-0000-0100-000099000000}"/>
  <tableColumns count="1">
    <tableColumn id="1" xr3:uid="{00000000-0010-0000-5F00-000001000000}" name="SE" dataDxfId="407" dataCellStyle="Normal 2 2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60000000}" name="SA" displayName="SA" ref="D1:D33" totalsRowShown="0" headerRowDxfId="406" dataDxfId="404" headerRowBorderDxfId="405" tableBorderDxfId="403" totalsRowBorderDxfId="402" headerRowCellStyle="Normal 2 2" dataCellStyle="Normal 2 2">
  <autoFilter ref="D1:D33" xr:uid="{00000000-0009-0000-0100-00009A000000}"/>
  <tableColumns count="1">
    <tableColumn id="1" xr3:uid="{00000000-0010-0000-6000-000001000000}" name="SA" dataDxfId="401" dataCellStyle="Normal 2 2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61000000}" name="MAS" displayName="MAS" ref="F1:F36" totalsRowShown="0">
  <autoFilter ref="F1:F36" xr:uid="{00000000-0009-0000-0100-000020000000}"/>
  <tableColumns count="1">
    <tableColumn id="1" xr3:uid="{00000000-0010-0000-6100-000001000000}" name="M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.xml"/><Relationship Id="rId13" Type="http://schemas.openxmlformats.org/officeDocument/2006/relationships/table" Target="../tables/table43.xml"/><Relationship Id="rId18" Type="http://schemas.openxmlformats.org/officeDocument/2006/relationships/table" Target="../tables/table48.xml"/><Relationship Id="rId26" Type="http://schemas.openxmlformats.org/officeDocument/2006/relationships/table" Target="../tables/table56.xml"/><Relationship Id="rId3" Type="http://schemas.openxmlformats.org/officeDocument/2006/relationships/table" Target="../tables/table33.xml"/><Relationship Id="rId21" Type="http://schemas.openxmlformats.org/officeDocument/2006/relationships/table" Target="../tables/table51.xml"/><Relationship Id="rId7" Type="http://schemas.openxmlformats.org/officeDocument/2006/relationships/table" Target="../tables/table37.xml"/><Relationship Id="rId12" Type="http://schemas.openxmlformats.org/officeDocument/2006/relationships/table" Target="../tables/table42.xml"/><Relationship Id="rId17" Type="http://schemas.openxmlformats.org/officeDocument/2006/relationships/table" Target="../tables/table47.xml"/><Relationship Id="rId25" Type="http://schemas.openxmlformats.org/officeDocument/2006/relationships/table" Target="../tables/table55.xml"/><Relationship Id="rId2" Type="http://schemas.openxmlformats.org/officeDocument/2006/relationships/table" Target="../tables/table32.xml"/><Relationship Id="rId16" Type="http://schemas.openxmlformats.org/officeDocument/2006/relationships/table" Target="../tables/table46.xml"/><Relationship Id="rId20" Type="http://schemas.openxmlformats.org/officeDocument/2006/relationships/table" Target="../tables/table50.xml"/><Relationship Id="rId29" Type="http://schemas.openxmlformats.org/officeDocument/2006/relationships/table" Target="../tables/table59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36.xml"/><Relationship Id="rId11" Type="http://schemas.openxmlformats.org/officeDocument/2006/relationships/table" Target="../tables/table41.xml"/><Relationship Id="rId24" Type="http://schemas.openxmlformats.org/officeDocument/2006/relationships/table" Target="../tables/table54.xml"/><Relationship Id="rId5" Type="http://schemas.openxmlformats.org/officeDocument/2006/relationships/table" Target="../tables/table35.xml"/><Relationship Id="rId15" Type="http://schemas.openxmlformats.org/officeDocument/2006/relationships/table" Target="../tables/table45.xml"/><Relationship Id="rId23" Type="http://schemas.openxmlformats.org/officeDocument/2006/relationships/table" Target="../tables/table53.xml"/><Relationship Id="rId28" Type="http://schemas.openxmlformats.org/officeDocument/2006/relationships/table" Target="../tables/table58.xml"/><Relationship Id="rId10" Type="http://schemas.openxmlformats.org/officeDocument/2006/relationships/table" Target="../tables/table40.xml"/><Relationship Id="rId19" Type="http://schemas.openxmlformats.org/officeDocument/2006/relationships/table" Target="../tables/table49.xml"/><Relationship Id="rId31" Type="http://schemas.openxmlformats.org/officeDocument/2006/relationships/table" Target="../tables/table61.xml"/><Relationship Id="rId4" Type="http://schemas.openxmlformats.org/officeDocument/2006/relationships/table" Target="../tables/table34.xml"/><Relationship Id="rId9" Type="http://schemas.openxmlformats.org/officeDocument/2006/relationships/table" Target="../tables/table39.xml"/><Relationship Id="rId14" Type="http://schemas.openxmlformats.org/officeDocument/2006/relationships/table" Target="../tables/table44.xml"/><Relationship Id="rId22" Type="http://schemas.openxmlformats.org/officeDocument/2006/relationships/table" Target="../tables/table52.xml"/><Relationship Id="rId27" Type="http://schemas.openxmlformats.org/officeDocument/2006/relationships/table" Target="../tables/table57.xml"/><Relationship Id="rId30" Type="http://schemas.openxmlformats.org/officeDocument/2006/relationships/table" Target="../tables/table6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8.xml"/><Relationship Id="rId13" Type="http://schemas.openxmlformats.org/officeDocument/2006/relationships/table" Target="../tables/table73.xml"/><Relationship Id="rId18" Type="http://schemas.openxmlformats.org/officeDocument/2006/relationships/table" Target="../tables/table78.xml"/><Relationship Id="rId26" Type="http://schemas.openxmlformats.org/officeDocument/2006/relationships/table" Target="../tables/table86.xml"/><Relationship Id="rId3" Type="http://schemas.openxmlformats.org/officeDocument/2006/relationships/table" Target="../tables/table63.xml"/><Relationship Id="rId21" Type="http://schemas.openxmlformats.org/officeDocument/2006/relationships/table" Target="../tables/table81.xml"/><Relationship Id="rId34" Type="http://schemas.openxmlformats.org/officeDocument/2006/relationships/table" Target="../tables/table94.xml"/><Relationship Id="rId7" Type="http://schemas.openxmlformats.org/officeDocument/2006/relationships/table" Target="../tables/table67.xml"/><Relationship Id="rId12" Type="http://schemas.openxmlformats.org/officeDocument/2006/relationships/table" Target="../tables/table72.xml"/><Relationship Id="rId17" Type="http://schemas.openxmlformats.org/officeDocument/2006/relationships/table" Target="../tables/table77.xml"/><Relationship Id="rId25" Type="http://schemas.openxmlformats.org/officeDocument/2006/relationships/table" Target="../tables/table85.xml"/><Relationship Id="rId33" Type="http://schemas.openxmlformats.org/officeDocument/2006/relationships/table" Target="../tables/table93.xml"/><Relationship Id="rId2" Type="http://schemas.openxmlformats.org/officeDocument/2006/relationships/table" Target="../tables/table62.xml"/><Relationship Id="rId16" Type="http://schemas.openxmlformats.org/officeDocument/2006/relationships/table" Target="../tables/table76.xml"/><Relationship Id="rId20" Type="http://schemas.openxmlformats.org/officeDocument/2006/relationships/table" Target="../tables/table80.xml"/><Relationship Id="rId29" Type="http://schemas.openxmlformats.org/officeDocument/2006/relationships/table" Target="../tables/table89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66.xml"/><Relationship Id="rId11" Type="http://schemas.openxmlformats.org/officeDocument/2006/relationships/table" Target="../tables/table71.xml"/><Relationship Id="rId24" Type="http://schemas.openxmlformats.org/officeDocument/2006/relationships/table" Target="../tables/table84.xml"/><Relationship Id="rId32" Type="http://schemas.openxmlformats.org/officeDocument/2006/relationships/table" Target="../tables/table92.xml"/><Relationship Id="rId5" Type="http://schemas.openxmlformats.org/officeDocument/2006/relationships/table" Target="../tables/table65.xml"/><Relationship Id="rId15" Type="http://schemas.openxmlformats.org/officeDocument/2006/relationships/table" Target="../tables/table75.xml"/><Relationship Id="rId23" Type="http://schemas.openxmlformats.org/officeDocument/2006/relationships/table" Target="../tables/table83.xml"/><Relationship Id="rId28" Type="http://schemas.openxmlformats.org/officeDocument/2006/relationships/table" Target="../tables/table88.xml"/><Relationship Id="rId10" Type="http://schemas.openxmlformats.org/officeDocument/2006/relationships/table" Target="../tables/table70.xml"/><Relationship Id="rId19" Type="http://schemas.openxmlformats.org/officeDocument/2006/relationships/table" Target="../tables/table79.xml"/><Relationship Id="rId31" Type="http://schemas.openxmlformats.org/officeDocument/2006/relationships/table" Target="../tables/table91.xml"/><Relationship Id="rId4" Type="http://schemas.openxmlformats.org/officeDocument/2006/relationships/table" Target="../tables/table64.xml"/><Relationship Id="rId9" Type="http://schemas.openxmlformats.org/officeDocument/2006/relationships/table" Target="../tables/table69.xml"/><Relationship Id="rId14" Type="http://schemas.openxmlformats.org/officeDocument/2006/relationships/table" Target="../tables/table74.xml"/><Relationship Id="rId22" Type="http://schemas.openxmlformats.org/officeDocument/2006/relationships/table" Target="../tables/table82.xml"/><Relationship Id="rId27" Type="http://schemas.openxmlformats.org/officeDocument/2006/relationships/table" Target="../tables/table87.xml"/><Relationship Id="rId30" Type="http://schemas.openxmlformats.org/officeDocument/2006/relationships/table" Target="../tables/table90.xml"/><Relationship Id="rId35" Type="http://schemas.openxmlformats.org/officeDocument/2006/relationships/table" Target="../tables/table9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table" Target="../tables/table96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9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.xml"/><Relationship Id="rId13" Type="http://schemas.openxmlformats.org/officeDocument/2006/relationships/table" Target="../tables/table16.xml"/><Relationship Id="rId18" Type="http://schemas.openxmlformats.org/officeDocument/2006/relationships/table" Target="../tables/table21.xml"/><Relationship Id="rId26" Type="http://schemas.openxmlformats.org/officeDocument/2006/relationships/table" Target="../tables/table29.xml"/><Relationship Id="rId3" Type="http://schemas.openxmlformats.org/officeDocument/2006/relationships/table" Target="../tables/table6.xml"/><Relationship Id="rId21" Type="http://schemas.openxmlformats.org/officeDocument/2006/relationships/table" Target="../tables/table24.xml"/><Relationship Id="rId7" Type="http://schemas.openxmlformats.org/officeDocument/2006/relationships/table" Target="../tables/table10.xml"/><Relationship Id="rId12" Type="http://schemas.openxmlformats.org/officeDocument/2006/relationships/table" Target="../tables/table15.xml"/><Relationship Id="rId17" Type="http://schemas.openxmlformats.org/officeDocument/2006/relationships/table" Target="../tables/table20.xml"/><Relationship Id="rId25" Type="http://schemas.openxmlformats.org/officeDocument/2006/relationships/table" Target="../tables/table28.xml"/><Relationship Id="rId2" Type="http://schemas.openxmlformats.org/officeDocument/2006/relationships/table" Target="../tables/table5.xml"/><Relationship Id="rId16" Type="http://schemas.openxmlformats.org/officeDocument/2006/relationships/table" Target="../tables/table19.xml"/><Relationship Id="rId20" Type="http://schemas.openxmlformats.org/officeDocument/2006/relationships/table" Target="../tables/table23.xml"/><Relationship Id="rId1" Type="http://schemas.openxmlformats.org/officeDocument/2006/relationships/table" Target="../tables/table4.xml"/><Relationship Id="rId6" Type="http://schemas.openxmlformats.org/officeDocument/2006/relationships/table" Target="../tables/table9.xml"/><Relationship Id="rId11" Type="http://schemas.openxmlformats.org/officeDocument/2006/relationships/table" Target="../tables/table14.xml"/><Relationship Id="rId24" Type="http://schemas.openxmlformats.org/officeDocument/2006/relationships/table" Target="../tables/table27.xml"/><Relationship Id="rId5" Type="http://schemas.openxmlformats.org/officeDocument/2006/relationships/table" Target="../tables/table8.xml"/><Relationship Id="rId15" Type="http://schemas.openxmlformats.org/officeDocument/2006/relationships/table" Target="../tables/table18.xml"/><Relationship Id="rId23" Type="http://schemas.openxmlformats.org/officeDocument/2006/relationships/table" Target="../tables/table26.xml"/><Relationship Id="rId28" Type="http://schemas.openxmlformats.org/officeDocument/2006/relationships/table" Target="../tables/table31.xml"/><Relationship Id="rId10" Type="http://schemas.openxmlformats.org/officeDocument/2006/relationships/table" Target="../tables/table13.xml"/><Relationship Id="rId19" Type="http://schemas.openxmlformats.org/officeDocument/2006/relationships/table" Target="../tables/table22.xml"/><Relationship Id="rId4" Type="http://schemas.openxmlformats.org/officeDocument/2006/relationships/table" Target="../tables/table7.xml"/><Relationship Id="rId9" Type="http://schemas.openxmlformats.org/officeDocument/2006/relationships/table" Target="../tables/table12.xml"/><Relationship Id="rId14" Type="http://schemas.openxmlformats.org/officeDocument/2006/relationships/table" Target="../tables/table17.xml"/><Relationship Id="rId22" Type="http://schemas.openxmlformats.org/officeDocument/2006/relationships/table" Target="../tables/table25.xml"/><Relationship Id="rId27" Type="http://schemas.openxmlformats.org/officeDocument/2006/relationships/table" Target="../tables/table3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BreakPreview" zoomScale="85" zoomScaleNormal="100" zoomScaleSheetLayoutView="85" workbookViewId="0">
      <selection activeCell="Q24" sqref="Q24"/>
    </sheetView>
  </sheetViews>
  <sheetFormatPr defaultColWidth="11.453125" defaultRowHeight="14.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B42D"/>
  </sheetPr>
  <dimension ref="A1:AB230"/>
  <sheetViews>
    <sheetView showGridLines="0" zoomScaleNormal="100" zoomScaleSheetLayoutView="130" workbookViewId="0">
      <pane ySplit="1" topLeftCell="A79" activePane="bottomLeft" state="frozen"/>
      <selection activeCell="E9" sqref="E4:E9"/>
      <selection pane="bottomLeft" activeCell="E9" sqref="E4:E9"/>
    </sheetView>
  </sheetViews>
  <sheetFormatPr defaultColWidth="9.1796875" defaultRowHeight="19.5" customHeight="1"/>
  <cols>
    <col min="1" max="1" width="1.453125" style="150" customWidth="1"/>
    <col min="2" max="2" width="23.7265625" style="172" customWidth="1"/>
    <col min="3" max="3" width="61" style="173" customWidth="1"/>
    <col min="4" max="4" width="29.81640625" style="174" customWidth="1"/>
    <col min="5" max="5" width="42.7265625" style="150" customWidth="1"/>
    <col min="6" max="6" width="9.1796875" style="150"/>
    <col min="7" max="11" width="9.1796875" style="150" customWidth="1"/>
    <col min="12" max="12" width="75.7265625" style="26" hidden="1" customWidth="1"/>
    <col min="13" max="13" width="6.1796875" style="26" hidden="1" customWidth="1"/>
    <col min="14" max="14" width="59.81640625" style="26" hidden="1" customWidth="1"/>
    <col min="15" max="15" width="8.7265625" style="26" hidden="1" customWidth="1"/>
    <col min="16" max="16" width="68.453125" style="26" hidden="1" customWidth="1"/>
    <col min="17" max="17" width="8.7265625" style="26" hidden="1" customWidth="1"/>
    <col min="18" max="18" width="68.453125" style="26" hidden="1" customWidth="1"/>
    <col min="19" max="19" width="8.7265625" style="26" hidden="1" customWidth="1"/>
    <col min="20" max="20" width="76" style="26" hidden="1" customWidth="1"/>
    <col min="21" max="21" width="8.7265625" style="26" hidden="1" customWidth="1"/>
    <col min="22" max="22" width="72.81640625" style="26" hidden="1" customWidth="1"/>
    <col min="23" max="23" width="8.7265625" style="26" hidden="1" customWidth="1"/>
    <col min="24" max="24" width="68.453125" style="26" hidden="1" customWidth="1"/>
    <col min="25" max="25" width="8.7265625" style="26" hidden="1" customWidth="1"/>
    <col min="26" max="26" width="71.26953125" style="26" hidden="1" customWidth="1"/>
    <col min="27" max="27" width="8.7265625" style="26" hidden="1" customWidth="1"/>
    <col min="28" max="28" width="68.453125" style="26" hidden="1" customWidth="1"/>
    <col min="29" max="31" width="9.1796875" style="150" customWidth="1"/>
    <col min="32" max="16384" width="9.1796875" style="150"/>
  </cols>
  <sheetData>
    <row r="1" spans="1:28" ht="26.25" customHeight="1">
      <c r="A1" s="148"/>
      <c r="B1" s="149" t="s">
        <v>420</v>
      </c>
      <c r="C1" s="149" t="s">
        <v>366</v>
      </c>
      <c r="D1" s="149" t="s">
        <v>1007</v>
      </c>
      <c r="E1" s="149" t="s">
        <v>1008</v>
      </c>
      <c r="L1" s="62" t="s">
        <v>362</v>
      </c>
      <c r="M1" s="80"/>
      <c r="N1" s="63" t="s">
        <v>361</v>
      </c>
      <c r="P1" s="214" t="s">
        <v>421</v>
      </c>
      <c r="R1" s="214" t="s">
        <v>441</v>
      </c>
      <c r="T1" s="214" t="s">
        <v>423</v>
      </c>
      <c r="V1" s="214" t="s">
        <v>424</v>
      </c>
      <c r="X1" s="214" t="s">
        <v>434</v>
      </c>
      <c r="Z1" s="214" t="s">
        <v>435</v>
      </c>
      <c r="AB1" s="214" t="s">
        <v>422</v>
      </c>
    </row>
    <row r="2" spans="1:28" ht="15" customHeight="1">
      <c r="A2" s="151"/>
      <c r="B2" s="558" t="s">
        <v>421</v>
      </c>
      <c r="C2" s="152" t="s">
        <v>449</v>
      </c>
      <c r="D2" s="153" t="s">
        <v>1009</v>
      </c>
      <c r="E2" s="153" t="s">
        <v>1010</v>
      </c>
      <c r="L2" s="65" t="s">
        <v>679</v>
      </c>
      <c r="M2" s="81"/>
      <c r="N2" s="65" t="s">
        <v>679</v>
      </c>
      <c r="P2" s="66" t="str">
        <f t="shared" ref="P2:P12" si="0">+C2</f>
        <v>Piso en mal estado/ irregular</v>
      </c>
      <c r="Q2" s="67"/>
      <c r="R2" s="66" t="str">
        <f t="shared" ref="R2:R9" si="1">+C184</f>
        <v xml:space="preserve">Trabajos sentado por horas prolongadas </v>
      </c>
      <c r="T2" s="66" t="str">
        <f t="shared" ref="T2:T14" si="2">+C57</f>
        <v>Techos/muros inestables</v>
      </c>
      <c r="V2" s="66" t="str">
        <f t="shared" ref="V2:V11" si="3">+C70</f>
        <v>Roca suelta</v>
      </c>
      <c r="X2" s="66" t="str">
        <f>+C151</f>
        <v>Cercanía a maquinas y/o herramientas con fuentes de ruido por encima de 85 db</v>
      </c>
      <c r="Z2" s="66" t="str">
        <f>+C155</f>
        <v>Exposición a vibración por operación de equipos y herramientas</v>
      </c>
      <c r="AB2" s="66" t="str">
        <f t="shared" ref="AB2:AB37" si="4">+C13</f>
        <v>Uso de escaleras portátiles en mal estado</v>
      </c>
    </row>
    <row r="3" spans="1:28" ht="15" customHeight="1">
      <c r="A3" s="151"/>
      <c r="B3" s="558"/>
      <c r="C3" s="154" t="s">
        <v>476</v>
      </c>
      <c r="D3" s="153" t="s">
        <v>1009</v>
      </c>
      <c r="E3" s="153" t="s">
        <v>1010</v>
      </c>
      <c r="L3" s="65" t="s">
        <v>692</v>
      </c>
      <c r="M3" s="82"/>
      <c r="N3" s="65" t="s">
        <v>692</v>
      </c>
      <c r="P3" s="66" t="str">
        <f t="shared" si="0"/>
        <v>Objetos y materiales en el suelo</v>
      </c>
      <c r="Q3" s="67"/>
      <c r="R3" s="66" t="str">
        <f t="shared" si="1"/>
        <v>Trabajos en mobiliario no ergonómico</v>
      </c>
      <c r="T3" s="66" t="str">
        <f t="shared" si="2"/>
        <v xml:space="preserve">Calidad de los materiales </v>
      </c>
      <c r="U3" s="68"/>
      <c r="V3" s="66" t="str">
        <f t="shared" si="3"/>
        <v>Calidad de roca mala</v>
      </c>
      <c r="W3" s="68"/>
      <c r="X3" s="66" t="str">
        <f>+C152</f>
        <v>Exposición a ruidos por fuga de aire comprimido</v>
      </c>
      <c r="Y3" s="68"/>
      <c r="Z3" s="66" t="str">
        <f>+C156</f>
        <v>Exposición a vibración por traslado en vehículos.</v>
      </c>
      <c r="AA3" s="68"/>
      <c r="AB3" s="66" t="str">
        <f t="shared" si="4"/>
        <v>Uso de escaleras portátiles no aseguradas</v>
      </c>
    </row>
    <row r="4" spans="1:28" ht="15" customHeight="1">
      <c r="A4" s="151"/>
      <c r="B4" s="558"/>
      <c r="C4" s="154" t="s">
        <v>877</v>
      </c>
      <c r="D4" s="153" t="s">
        <v>1009</v>
      </c>
      <c r="E4" s="153" t="s">
        <v>1010</v>
      </c>
      <c r="L4" s="65" t="s">
        <v>1011</v>
      </c>
      <c r="M4" s="82"/>
      <c r="N4" s="65" t="s">
        <v>1011</v>
      </c>
      <c r="P4" s="66" t="str">
        <f t="shared" si="0"/>
        <v xml:space="preserve">Líquidos en el suelo </v>
      </c>
      <c r="Q4" s="67"/>
      <c r="R4" s="66" t="str">
        <f t="shared" si="1"/>
        <v>Trabajos en espacios reducidos</v>
      </c>
      <c r="T4" s="66" t="str">
        <f t="shared" si="2"/>
        <v>Paredes con rajaduras</v>
      </c>
      <c r="U4" s="68"/>
      <c r="V4" s="66" t="str">
        <f t="shared" si="3"/>
        <v>Presencia de estructuras geológicas</v>
      </c>
      <c r="W4" s="68"/>
      <c r="X4" s="66" t="str">
        <f>+C153</f>
        <v xml:space="preserve">Exposición a ruidos producido por ventiladores </v>
      </c>
      <c r="Y4" s="68"/>
      <c r="Z4" s="66" t="str">
        <f>+C157</f>
        <v>Exposición a vibración por contacto indirecto con equipos vibratorios.</v>
      </c>
      <c r="AA4" s="68"/>
      <c r="AB4" s="66" t="str">
        <f t="shared" si="4"/>
        <v>Uso de escaleras fijas en mal estado</v>
      </c>
    </row>
    <row r="5" spans="1:28" ht="15" customHeight="1">
      <c r="A5" s="151"/>
      <c r="B5" s="558"/>
      <c r="C5" s="154" t="s">
        <v>524</v>
      </c>
      <c r="D5" s="153" t="s">
        <v>1009</v>
      </c>
      <c r="E5" s="153" t="s">
        <v>1010</v>
      </c>
      <c r="L5" s="65" t="s">
        <v>735</v>
      </c>
      <c r="M5" s="82"/>
      <c r="N5" s="65" t="s">
        <v>735</v>
      </c>
      <c r="P5" s="66" t="str">
        <f t="shared" si="0"/>
        <v>Superficie resbalosa</v>
      </c>
      <c r="Q5" s="67"/>
      <c r="R5" s="66" t="str">
        <f t="shared" si="1"/>
        <v>Levantar cargas con espalda encorvada</v>
      </c>
      <c r="T5" s="66" t="str">
        <f t="shared" si="2"/>
        <v>Postes inclinados</v>
      </c>
      <c r="U5" s="68"/>
      <c r="V5" s="66" t="str">
        <f t="shared" si="3"/>
        <v xml:space="preserve">Filtración de aguas </v>
      </c>
      <c r="X5" s="66" t="str">
        <f>+C154</f>
        <v>Exposición a ruidos producidos por explosiones</v>
      </c>
      <c r="AA5" s="70"/>
      <c r="AB5" s="66" t="str">
        <f t="shared" si="4"/>
        <v>Uso de escaleras fijas no aseguradas</v>
      </c>
    </row>
    <row r="6" spans="1:28" ht="15" customHeight="1">
      <c r="A6" s="151"/>
      <c r="B6" s="558"/>
      <c r="C6" s="154" t="s">
        <v>542</v>
      </c>
      <c r="D6" s="153" t="s">
        <v>1009</v>
      </c>
      <c r="E6" s="153" t="s">
        <v>1010</v>
      </c>
      <c r="L6" s="65" t="s">
        <v>764</v>
      </c>
      <c r="M6" s="82"/>
      <c r="N6" s="65" t="s">
        <v>764</v>
      </c>
      <c r="P6" s="66" t="str">
        <f t="shared" si="0"/>
        <v>Superficies de trabajo en mal estado</v>
      </c>
      <c r="Q6" s="67"/>
      <c r="R6" s="66" t="str">
        <f t="shared" si="1"/>
        <v>Trabajos con posturas inadecuadas o forzadas</v>
      </c>
      <c r="T6" s="66" t="str">
        <f t="shared" si="2"/>
        <v>Postes flexionados</v>
      </c>
      <c r="U6" s="68"/>
      <c r="V6" s="66" t="str">
        <f t="shared" si="3"/>
        <v xml:space="preserve">Espacios abiertos </v>
      </c>
      <c r="AB6" s="66" t="str">
        <f t="shared" si="4"/>
        <v>Uso de andamios y plataforma no nivelados</v>
      </c>
    </row>
    <row r="7" spans="1:28" ht="15" customHeight="1">
      <c r="A7" s="151"/>
      <c r="B7" s="558"/>
      <c r="C7" s="154" t="s">
        <v>556</v>
      </c>
      <c r="D7" s="153" t="s">
        <v>1009</v>
      </c>
      <c r="E7" s="153" t="s">
        <v>1010</v>
      </c>
      <c r="L7" s="65" t="s">
        <v>1012</v>
      </c>
      <c r="M7" s="82"/>
      <c r="N7" s="65" t="s">
        <v>1012</v>
      </c>
      <c r="P7" s="66" t="str">
        <f t="shared" si="0"/>
        <v xml:space="preserve">Pisos mojados </v>
      </c>
      <c r="Q7" s="67"/>
      <c r="R7" s="66" t="str">
        <f t="shared" si="1"/>
        <v xml:space="preserve">Trabajos de pie por horas prolongadas </v>
      </c>
      <c r="T7" s="66" t="str">
        <f t="shared" si="2"/>
        <v>Postes pandeados</v>
      </c>
      <c r="U7" s="68"/>
      <c r="V7" s="66" t="str">
        <f t="shared" si="3"/>
        <v xml:space="preserve">Dirección de las estructuras </v>
      </c>
      <c r="X7" s="216" t="s">
        <v>436</v>
      </c>
      <c r="Z7" s="214" t="s">
        <v>437</v>
      </c>
      <c r="AB7" s="66" t="str">
        <f t="shared" si="4"/>
        <v xml:space="preserve">Escalamiento a estructuras, equipos sin equipo anti caída </v>
      </c>
    </row>
    <row r="8" spans="1:28" ht="15" customHeight="1">
      <c r="A8" s="151"/>
      <c r="B8" s="558"/>
      <c r="C8" s="154" t="s">
        <v>568</v>
      </c>
      <c r="D8" s="153" t="s">
        <v>1009</v>
      </c>
      <c r="E8" s="153" t="s">
        <v>1010</v>
      </c>
      <c r="L8" s="65" t="s">
        <v>704</v>
      </c>
      <c r="M8" s="82"/>
      <c r="N8" s="65" t="s">
        <v>704</v>
      </c>
      <c r="P8" s="66" t="str">
        <f t="shared" si="0"/>
        <v>Ambientes reducidos</v>
      </c>
      <c r="Q8" s="67"/>
      <c r="R8" s="66" t="str">
        <f t="shared" si="1"/>
        <v>Pantalla de visualización para de datos</v>
      </c>
      <c r="T8" s="66" t="str">
        <f t="shared" si="2"/>
        <v xml:space="preserve">Vigas Fatigadas </v>
      </c>
      <c r="U8" s="68"/>
      <c r="V8" s="66" t="str">
        <f t="shared" si="3"/>
        <v>Relleno de las estructuras de mala calidad</v>
      </c>
      <c r="X8" s="71" t="str">
        <f t="shared" ref="X8:X13" si="5">+C158</f>
        <v xml:space="preserve">Exposición a  Virus </v>
      </c>
      <c r="Z8" s="66" t="str">
        <f>+C164</f>
        <v xml:space="preserve">Manipulación de residuos solidos </v>
      </c>
      <c r="AB8" s="66" t="str">
        <f t="shared" si="4"/>
        <v xml:space="preserve">Uso de andamios y plataformas no asegurados </v>
      </c>
    </row>
    <row r="9" spans="1:28" ht="15" customHeight="1">
      <c r="A9" s="151"/>
      <c r="B9" s="558"/>
      <c r="C9" s="155" t="s">
        <v>577</v>
      </c>
      <c r="D9" s="153" t="s">
        <v>1009</v>
      </c>
      <c r="E9" s="153" t="s">
        <v>1010</v>
      </c>
      <c r="L9" s="65" t="s">
        <v>1013</v>
      </c>
      <c r="M9" s="82"/>
      <c r="N9" s="65" t="s">
        <v>1013</v>
      </c>
      <c r="P9" s="66" t="str">
        <f t="shared" si="0"/>
        <v>Ambiente sin iluminación/deficiente</v>
      </c>
      <c r="Q9" s="67"/>
      <c r="R9" s="66" t="str">
        <f t="shared" si="1"/>
        <v>Espacios reducidos de trabajo</v>
      </c>
      <c r="T9" s="66" t="str">
        <f t="shared" si="2"/>
        <v>Vigas flexionadas</v>
      </c>
      <c r="U9" s="68"/>
      <c r="V9" s="66" t="str">
        <f t="shared" si="3"/>
        <v>Acumulación de esfuerzos</v>
      </c>
      <c r="X9" s="71" t="str">
        <f t="shared" si="5"/>
        <v xml:space="preserve">Contacto con hongos </v>
      </c>
      <c r="Y9" s="68"/>
      <c r="Z9" s="66" t="str">
        <f>+C165</f>
        <v xml:space="preserve">Clasificación de los residuos solidos </v>
      </c>
      <c r="AB9" s="66" t="str">
        <f t="shared" si="4"/>
        <v>Uso de andamios y plataforma en mal estado</v>
      </c>
    </row>
    <row r="10" spans="1:28" ht="15" customHeight="1">
      <c r="A10" s="151"/>
      <c r="B10" s="558"/>
      <c r="C10" s="155" t="s">
        <v>584</v>
      </c>
      <c r="D10" s="153" t="s">
        <v>1009</v>
      </c>
      <c r="E10" s="153" t="s">
        <v>1010</v>
      </c>
      <c r="L10" s="69" t="s">
        <v>1014</v>
      </c>
      <c r="M10" s="82"/>
      <c r="N10" s="69" t="s">
        <v>1014</v>
      </c>
      <c r="P10" s="66" t="str">
        <f t="shared" si="0"/>
        <v>Calzado no ajustado a la talla/pasadores sueltos</v>
      </c>
      <c r="T10" s="66" t="str">
        <f t="shared" si="2"/>
        <v>Columnas fatigadas</v>
      </c>
      <c r="V10" s="66" t="str">
        <f t="shared" si="3"/>
        <v xml:space="preserve">Sobreexcavaciones </v>
      </c>
      <c r="X10" s="71" t="str">
        <f t="shared" si="5"/>
        <v xml:space="preserve">Contacto con parásitos </v>
      </c>
      <c r="Y10" s="68"/>
      <c r="Z10" s="66" t="str">
        <f>+C166</f>
        <v xml:space="preserve">Traslado de residuos solidos </v>
      </c>
      <c r="AB10" s="66" t="str">
        <f t="shared" si="4"/>
        <v>Trabajos en muro o talud inestables</v>
      </c>
    </row>
    <row r="11" spans="1:28" ht="37.5" customHeight="1">
      <c r="A11" s="151"/>
      <c r="B11" s="558"/>
      <c r="C11" s="217" t="s">
        <v>1015</v>
      </c>
      <c r="D11" s="218" t="s">
        <v>1009</v>
      </c>
      <c r="E11" s="218" t="s">
        <v>1010</v>
      </c>
      <c r="L11" s="65" t="s">
        <v>1016</v>
      </c>
      <c r="M11" s="82"/>
      <c r="N11" s="65" t="s">
        <v>1016</v>
      </c>
      <c r="P11" s="66" t="str">
        <f t="shared" si="0"/>
        <v>Distracción subiendo y bajando escaleras</v>
      </c>
      <c r="R11" s="214" t="s">
        <v>426</v>
      </c>
      <c r="T11" s="66" t="str">
        <f t="shared" si="2"/>
        <v>Columnas flexionadas</v>
      </c>
      <c r="V11" s="66" t="str">
        <f t="shared" si="3"/>
        <v>Acumulación de esfuerzoss</v>
      </c>
      <c r="X11" s="71" t="str">
        <f t="shared" si="5"/>
        <v>Alimentos en mal estado o vencidos</v>
      </c>
      <c r="Y11" s="68"/>
      <c r="Z11" s="66" t="str">
        <f>+C167</f>
        <v>Disposición de residuos solidos</v>
      </c>
      <c r="AB11" s="66" t="str">
        <f t="shared" si="4"/>
        <v>Izaje de personal en elevadores y/o canastilla sin sistema anti caída</v>
      </c>
    </row>
    <row r="12" spans="1:28" ht="15" customHeight="1">
      <c r="A12" s="151"/>
      <c r="B12" s="558"/>
      <c r="C12" s="155" t="s">
        <v>589</v>
      </c>
      <c r="D12" s="153" t="s">
        <v>1009</v>
      </c>
      <c r="E12" s="153" t="s">
        <v>1010</v>
      </c>
      <c r="L12" s="65" t="s">
        <v>717</v>
      </c>
      <c r="M12" s="82"/>
      <c r="N12" s="65" t="s">
        <v>717</v>
      </c>
      <c r="P12" s="66" t="str">
        <f t="shared" si="0"/>
        <v xml:space="preserve">Calzado deteriorado </v>
      </c>
      <c r="R12" s="66" t="str">
        <f t="shared" ref="R12:R23" si="6">+C87</f>
        <v>Velocidad excesiva en la conducción de equipos/vehículos</v>
      </c>
      <c r="T12" s="66" t="str">
        <f t="shared" si="2"/>
        <v>Plataforma inestable/Plataforma con seguro fatigado</v>
      </c>
      <c r="X12" s="71" t="str">
        <f t="shared" si="5"/>
        <v>Exposicion a vectores (mosquitos, zancudos, etc)</v>
      </c>
      <c r="AB12" s="66" t="str">
        <f t="shared" si="4"/>
        <v>Manipulación de objetos y herramientas en altura</v>
      </c>
    </row>
    <row r="13" spans="1:28" ht="15" customHeight="1">
      <c r="A13" s="151"/>
      <c r="B13" s="556" t="s">
        <v>422</v>
      </c>
      <c r="C13" s="154" t="s">
        <v>450</v>
      </c>
      <c r="D13" s="153" t="s">
        <v>1017</v>
      </c>
      <c r="E13" s="153" t="s">
        <v>1010</v>
      </c>
      <c r="L13" s="65" t="s">
        <v>780</v>
      </c>
      <c r="M13" s="82"/>
      <c r="N13" s="65" t="s">
        <v>780</v>
      </c>
      <c r="Q13" s="72"/>
      <c r="R13" s="66" t="str">
        <f t="shared" si="6"/>
        <v>conductor con poca experiencia en conduccion de equipo asignado</v>
      </c>
      <c r="T13" s="66" t="str">
        <f t="shared" si="2"/>
        <v>Escaleras inestables/Fatigados</v>
      </c>
      <c r="X13" s="71" t="str">
        <f t="shared" si="5"/>
        <v xml:space="preserve">Contacto con bacterias </v>
      </c>
      <c r="AB13" s="66" t="str">
        <f t="shared" si="4"/>
        <v xml:space="preserve">Uso de soportes y/o andamios (Madera/Metálicos) en malas condiciones </v>
      </c>
    </row>
    <row r="14" spans="1:28" ht="15" customHeight="1">
      <c r="A14" s="151"/>
      <c r="B14" s="559"/>
      <c r="C14" s="154" t="s">
        <v>477</v>
      </c>
      <c r="D14" s="153" t="s">
        <v>1017</v>
      </c>
      <c r="E14" s="153" t="s">
        <v>1010</v>
      </c>
      <c r="L14" s="65" t="s">
        <v>711</v>
      </c>
      <c r="M14" s="78"/>
      <c r="N14" s="65" t="s">
        <v>711</v>
      </c>
      <c r="P14" s="214" t="s">
        <v>425</v>
      </c>
      <c r="Q14" s="72"/>
      <c r="R14" s="66" t="str">
        <f t="shared" si="6"/>
        <v xml:space="preserve">Vías con espacios reducidos </v>
      </c>
      <c r="T14" s="66" t="str">
        <f t="shared" si="2"/>
        <v xml:space="preserve">Columnas corroídas </v>
      </c>
      <c r="U14" s="72"/>
      <c r="Z14" s="214" t="s">
        <v>439</v>
      </c>
      <c r="AB14" s="66" t="str">
        <f t="shared" si="4"/>
        <v xml:space="preserve">Izaje de materiales sin sistema anti caída </v>
      </c>
    </row>
    <row r="15" spans="1:28" ht="15" customHeight="1">
      <c r="A15" s="151"/>
      <c r="B15" s="559"/>
      <c r="C15" s="152" t="s">
        <v>502</v>
      </c>
      <c r="D15" s="153" t="s">
        <v>1017</v>
      </c>
      <c r="E15" s="153" t="s">
        <v>1010</v>
      </c>
      <c r="L15" s="65" t="s">
        <v>1018</v>
      </c>
      <c r="M15" s="78"/>
      <c r="N15" s="65" t="s">
        <v>1018</v>
      </c>
      <c r="P15" s="66" t="str">
        <f t="shared" ref="P15:P21" si="7">+C80</f>
        <v xml:space="preserve">Altura de talud </v>
      </c>
      <c r="Q15" s="72"/>
      <c r="R15" s="66" t="str">
        <f t="shared" si="6"/>
        <v>Mal estado de las vías</v>
      </c>
      <c r="U15" s="72"/>
      <c r="V15" s="214" t="s">
        <v>428</v>
      </c>
      <c r="Z15" s="66" t="str">
        <f t="shared" ref="Z15:Z23" si="8">+C171</f>
        <v>Traslados de objetos pesados mayor a 25KG por persona varón no entrenada</v>
      </c>
      <c r="AB15" s="66" t="str">
        <f t="shared" si="4"/>
        <v>Ascenso a postes/ torres metálicas sin sistema anti caída</v>
      </c>
    </row>
    <row r="16" spans="1:28" ht="15" customHeight="1">
      <c r="A16" s="151"/>
      <c r="B16" s="559"/>
      <c r="C16" s="154" t="s">
        <v>525</v>
      </c>
      <c r="D16" s="153" t="s">
        <v>1017</v>
      </c>
      <c r="E16" s="153" t="s">
        <v>1010</v>
      </c>
      <c r="L16" s="65" t="s">
        <v>1019</v>
      </c>
      <c r="M16" s="78"/>
      <c r="N16" s="65" t="s">
        <v>1019</v>
      </c>
      <c r="P16" s="66" t="str">
        <f t="shared" si="7"/>
        <v xml:space="preserve">Calidad del suelo </v>
      </c>
      <c r="Q16" s="72"/>
      <c r="R16" s="66" t="str">
        <f t="shared" si="6"/>
        <v>Velocidad fuera de los limites</v>
      </c>
      <c r="U16" s="72"/>
      <c r="V16" s="66" t="str">
        <f t="shared" ref="V16:V34" si="9">+C105</f>
        <v xml:space="preserve">Fuga de sustancias asfixiantes (gases y vapores) en el ambiente </v>
      </c>
      <c r="Y16" s="68"/>
      <c r="Z16" s="66" t="str">
        <f t="shared" si="8"/>
        <v>Traslados de objetos pesados mayor a 15KG por persona mujer no entrenada</v>
      </c>
      <c r="AB16" s="66" t="str">
        <f t="shared" si="4"/>
        <v xml:space="preserve">Subir/bajar escaleras sin utilizar 3 puntos de apoyo. </v>
      </c>
    </row>
    <row r="17" spans="1:28" ht="21.75" customHeight="1">
      <c r="A17" s="151"/>
      <c r="B17" s="559"/>
      <c r="C17" s="154" t="s">
        <v>543</v>
      </c>
      <c r="D17" s="153" t="s">
        <v>1017</v>
      </c>
      <c r="E17" s="153" t="s">
        <v>1010</v>
      </c>
      <c r="L17" s="65" t="s">
        <v>823</v>
      </c>
      <c r="M17" s="78"/>
      <c r="N17" s="65" t="s">
        <v>823</v>
      </c>
      <c r="P17" s="66" t="str">
        <f t="shared" si="7"/>
        <v xml:space="preserve">Saturación de agua </v>
      </c>
      <c r="Q17" s="72"/>
      <c r="R17" s="66" t="str">
        <f t="shared" si="6"/>
        <v xml:space="preserve">Vías con visibilidad reducida </v>
      </c>
      <c r="S17" s="72"/>
      <c r="U17" s="72"/>
      <c r="V17" s="66" t="str">
        <f t="shared" si="9"/>
        <v xml:space="preserve"> Sustancias química no identificada</v>
      </c>
      <c r="Y17" s="68"/>
      <c r="Z17" s="66" t="str">
        <f t="shared" si="8"/>
        <v>Traslados de objetos pesados mayor a 40KG en persona varón entrenada</v>
      </c>
      <c r="AB17" s="66" t="str">
        <f t="shared" si="4"/>
        <v>Subir/bajar escaleras sin asegurar</v>
      </c>
    </row>
    <row r="18" spans="1:28" ht="15" customHeight="1">
      <c r="A18" s="151"/>
      <c r="B18" s="559"/>
      <c r="C18" s="154" t="s">
        <v>1020</v>
      </c>
      <c r="D18" s="153" t="s">
        <v>1017</v>
      </c>
      <c r="E18" s="153" t="s">
        <v>1010</v>
      </c>
      <c r="L18" s="65" t="s">
        <v>1021</v>
      </c>
      <c r="M18" s="78"/>
      <c r="N18" s="65" t="s">
        <v>1021</v>
      </c>
      <c r="P18" s="66" t="str">
        <f t="shared" si="7"/>
        <v xml:space="preserve">Mala calidad del material del suelo </v>
      </c>
      <c r="Q18" s="72"/>
      <c r="R18" s="66" t="str">
        <f t="shared" si="6"/>
        <v>Fatiga/cansancio de operador/conductor</v>
      </c>
      <c r="S18" s="72"/>
      <c r="U18" s="72"/>
      <c r="V18" s="66" t="str">
        <f t="shared" si="9"/>
        <v>Manipulación de sustancias quimicas sin EPP.</v>
      </c>
      <c r="Y18" s="68"/>
      <c r="Z18" s="66" t="str">
        <f t="shared" si="8"/>
        <v>Traslados de objetos pesados mayor a 24KG en persona mujer entrenada</v>
      </c>
      <c r="AB18" s="66" t="str">
        <f t="shared" si="4"/>
        <v>Subir/bajar escaleras con peldaños con desgaste.</v>
      </c>
    </row>
    <row r="19" spans="1:28" ht="15" customHeight="1">
      <c r="A19" s="151"/>
      <c r="B19" s="559"/>
      <c r="C19" s="154" t="s">
        <v>569</v>
      </c>
      <c r="D19" s="153" t="s">
        <v>1017</v>
      </c>
      <c r="E19" s="153" t="s">
        <v>1010</v>
      </c>
      <c r="L19" s="65" t="s">
        <v>752</v>
      </c>
      <c r="M19" s="78"/>
      <c r="N19" s="65" t="s">
        <v>752</v>
      </c>
      <c r="P19" s="66" t="str">
        <f t="shared" si="7"/>
        <v>Excavaciones sin diseño</v>
      </c>
      <c r="Q19" s="74"/>
      <c r="R19" s="66" t="str">
        <f t="shared" si="6"/>
        <v>Materiales y/o objetos obstaculizando las vías</v>
      </c>
      <c r="S19" s="72"/>
      <c r="U19" s="72"/>
      <c r="V19" s="66" t="str">
        <f t="shared" si="9"/>
        <v xml:space="preserve">Ambiente con particulas de polvo por encima de los LMP </v>
      </c>
      <c r="Y19" s="70"/>
      <c r="Z19" s="66" t="str">
        <f t="shared" si="8"/>
        <v>Objeto que no tiene punto de sujeción</v>
      </c>
      <c r="AB19" s="66" t="str">
        <f t="shared" si="4"/>
        <v>Trabajos en taladros largos sin sistema anti caída</v>
      </c>
    </row>
    <row r="20" spans="1:28" ht="15" customHeight="1">
      <c r="A20" s="151"/>
      <c r="B20" s="559"/>
      <c r="C20" s="154" t="s">
        <v>578</v>
      </c>
      <c r="D20" s="153" t="s">
        <v>1017</v>
      </c>
      <c r="E20" s="153" t="s">
        <v>1010</v>
      </c>
      <c r="L20" s="65" t="s">
        <v>444</v>
      </c>
      <c r="M20" s="78"/>
      <c r="N20" s="65" t="s">
        <v>444</v>
      </c>
      <c r="P20" s="66" t="str">
        <f t="shared" si="7"/>
        <v>Sobreexcavación de talud (angulo de talud)</v>
      </c>
      <c r="Q20" s="70"/>
      <c r="R20" s="66" t="str">
        <f t="shared" si="6"/>
        <v>Fallas Mecánicas de los  vehículos y equipos</v>
      </c>
      <c r="V20" s="66" t="str">
        <f t="shared" si="9"/>
        <v xml:space="preserve">Falta de sistema de ventilación </v>
      </c>
      <c r="Y20" s="70"/>
      <c r="Z20" s="66" t="str">
        <f t="shared" si="8"/>
        <v>Levantamiento y trasnporte inadecuado de carga en mujeres embarazadas</v>
      </c>
      <c r="AB20" s="66" t="str">
        <f t="shared" si="4"/>
        <v xml:space="preserve">Trabajos de levantamiento sin sistema anti caída </v>
      </c>
    </row>
    <row r="21" spans="1:28" ht="24.75" customHeight="1">
      <c r="A21" s="151"/>
      <c r="B21" s="559"/>
      <c r="C21" s="154" t="s">
        <v>585</v>
      </c>
      <c r="D21" s="153" t="s">
        <v>1017</v>
      </c>
      <c r="E21" s="153" t="s">
        <v>1010</v>
      </c>
      <c r="L21" s="65" t="s">
        <v>1022</v>
      </c>
      <c r="M21" s="78"/>
      <c r="N21" s="65" t="s">
        <v>1022</v>
      </c>
      <c r="P21" s="66" t="str">
        <f t="shared" si="7"/>
        <v>Pila de material inestable</v>
      </c>
      <c r="R21" s="66" t="str">
        <f t="shared" si="6"/>
        <v>Trafico vehicular</v>
      </c>
      <c r="V21" s="66" t="str">
        <f t="shared" si="9"/>
        <v>Exposición a Gases Toxicos</v>
      </c>
      <c r="Y21" s="70"/>
      <c r="Z21" s="66" t="str">
        <f t="shared" si="8"/>
        <v>Levantamiento y transporte inadecuado de carga.</v>
      </c>
      <c r="AB21" s="66" t="str">
        <f t="shared" si="4"/>
        <v>Trabajos  sin sistema anti caída</v>
      </c>
    </row>
    <row r="22" spans="1:28" ht="15" customHeight="1">
      <c r="A22" s="151"/>
      <c r="B22" s="559"/>
      <c r="C22" s="154" t="s">
        <v>1023</v>
      </c>
      <c r="D22" s="153" t="s">
        <v>1017</v>
      </c>
      <c r="E22" s="153" t="s">
        <v>1010</v>
      </c>
      <c r="L22" s="65" t="s">
        <v>771</v>
      </c>
      <c r="M22" s="78"/>
      <c r="N22" s="65" t="s">
        <v>771</v>
      </c>
      <c r="R22" s="66" t="str">
        <f t="shared" si="6"/>
        <v>Vias con superfificie resbalosa (hielo)</v>
      </c>
      <c r="V22" s="66" t="str">
        <f t="shared" si="9"/>
        <v>Exposición a ambientes con deficiencia de oxigeno</v>
      </c>
      <c r="X22" s="214" t="s">
        <v>438</v>
      </c>
      <c r="Z22" s="66" t="str">
        <f t="shared" si="8"/>
        <v>Levantamiento y transporte manual de carga</v>
      </c>
      <c r="AB22" s="66" t="str">
        <f t="shared" si="4"/>
        <v xml:space="preserve">Trabajos  con sistema anti caída en mal estado </v>
      </c>
    </row>
    <row r="23" spans="1:28" ht="27.75" customHeight="1">
      <c r="A23" s="151"/>
      <c r="B23" s="559"/>
      <c r="C23" s="154" t="s">
        <v>596</v>
      </c>
      <c r="D23" s="153" t="s">
        <v>1024</v>
      </c>
      <c r="E23" s="153" t="s">
        <v>1010</v>
      </c>
      <c r="L23" s="65" t="s">
        <v>763</v>
      </c>
      <c r="M23" s="78"/>
      <c r="N23" s="65" t="s">
        <v>763</v>
      </c>
      <c r="P23" s="219" t="s">
        <v>430</v>
      </c>
      <c r="R23" s="66" t="str">
        <f t="shared" si="6"/>
        <v>Condiciones climáticas adveras (neblina, nieve, lluvia)</v>
      </c>
      <c r="T23" s="214" t="s">
        <v>427</v>
      </c>
      <c r="V23" s="66" t="str">
        <f t="shared" si="9"/>
        <v>Fuga de sustancias corrosivas</v>
      </c>
      <c r="X23" s="73" t="str">
        <f>+C168</f>
        <v xml:space="preserve">Manipulación de fluidos corporales </v>
      </c>
      <c r="Z23" s="66" t="str">
        <f t="shared" si="8"/>
        <v>Postura inadecuado durante el traslado de carga</v>
      </c>
      <c r="AB23" s="66" t="str">
        <f t="shared" si="4"/>
        <v>Trabajos en Raise Boring sin sistema anti caída</v>
      </c>
    </row>
    <row r="24" spans="1:28" ht="17.25" customHeight="1">
      <c r="A24" s="151"/>
      <c r="B24" s="559"/>
      <c r="C24" s="154" t="s">
        <v>597</v>
      </c>
      <c r="D24" s="153" t="s">
        <v>1024</v>
      </c>
      <c r="E24" s="153" t="s">
        <v>1010</v>
      </c>
      <c r="L24" s="65" t="s">
        <v>721</v>
      </c>
      <c r="M24" s="78"/>
      <c r="N24" s="65" t="s">
        <v>721</v>
      </c>
      <c r="P24" s="76" t="str">
        <f t="shared" ref="P24:P34" si="10">+C129</f>
        <v>Reacciones químicas que producen energía continua</v>
      </c>
      <c r="S24" s="68"/>
      <c r="T24" s="66" t="str">
        <f t="shared" ref="T24:T29" si="11">+C99</f>
        <v>Exposición de partes del cuerpo a elementos móviles</v>
      </c>
      <c r="V24" s="66" t="str">
        <f t="shared" si="9"/>
        <v>Mezcla de sustancias incompatibles)</v>
      </c>
      <c r="X24" s="73" t="str">
        <f>+C169</f>
        <v xml:space="preserve">Traslado de fluidos corporales </v>
      </c>
      <c r="AB24" s="66" t="str">
        <f t="shared" si="4"/>
        <v xml:space="preserve">Trabajos en Raise Boring con sistema anti caída en mal estado </v>
      </c>
    </row>
    <row r="25" spans="1:28" ht="24" customHeight="1">
      <c r="A25" s="151"/>
      <c r="B25" s="559"/>
      <c r="C25" s="154" t="s">
        <v>1025</v>
      </c>
      <c r="D25" s="153" t="s">
        <v>1024</v>
      </c>
      <c r="E25" s="153" t="s">
        <v>1010</v>
      </c>
      <c r="L25" s="65" t="s">
        <v>1026</v>
      </c>
      <c r="M25" s="78"/>
      <c r="N25" s="65" t="s">
        <v>1026</v>
      </c>
      <c r="P25" s="76" t="str">
        <f t="shared" si="10"/>
        <v xml:space="preserve">Cables eléctricos expuestos </v>
      </c>
      <c r="Q25" s="70"/>
      <c r="T25" s="66" t="str">
        <f t="shared" si="11"/>
        <v>Mala ubicación de equipos o maquinarias.</v>
      </c>
      <c r="V25" s="66" t="str">
        <f t="shared" si="9"/>
        <v>Explosión de contenedores de sustancias prezurisadas</v>
      </c>
      <c r="X25" s="73" t="str">
        <f>+C170</f>
        <v xml:space="preserve">Disposición de fluidos corporales </v>
      </c>
      <c r="AB25" s="66" t="str">
        <f t="shared" si="4"/>
        <v>Trabajos en Inclinados sin sistema anti caída</v>
      </c>
    </row>
    <row r="26" spans="1:28" ht="15" customHeight="1">
      <c r="A26" s="151"/>
      <c r="B26" s="559"/>
      <c r="C26" s="154" t="s">
        <v>1027</v>
      </c>
      <c r="D26" s="153" t="s">
        <v>1017</v>
      </c>
      <c r="E26" s="153" t="s">
        <v>1010</v>
      </c>
      <c r="L26" s="64" t="s">
        <v>701</v>
      </c>
      <c r="M26" s="78"/>
      <c r="N26" s="64" t="s">
        <v>701</v>
      </c>
      <c r="P26" s="76" t="str">
        <f t="shared" si="10"/>
        <v>Manipulación de líneas y/equipos eléctricos</v>
      </c>
      <c r="Q26" s="70"/>
      <c r="T26" s="66" t="str">
        <f t="shared" si="11"/>
        <v>Herramientas y maquinas en mal estado</v>
      </c>
      <c r="V26" s="66" t="str">
        <f t="shared" si="9"/>
        <v>Fuga de líquidos inflamables</v>
      </c>
      <c r="W26" s="157"/>
      <c r="AB26" s="66" t="str">
        <f t="shared" si="4"/>
        <v xml:space="preserve">Trabajos en Inclinados con sistema anti caída en malas condiciones </v>
      </c>
    </row>
    <row r="27" spans="1:28" ht="15" customHeight="1">
      <c r="A27" s="151"/>
      <c r="B27" s="559"/>
      <c r="C27" s="154" t="s">
        <v>600</v>
      </c>
      <c r="D27" s="153" t="s">
        <v>1017</v>
      </c>
      <c r="E27" s="153" t="s">
        <v>1010</v>
      </c>
      <c r="L27" s="65" t="s">
        <v>441</v>
      </c>
      <c r="M27" s="78"/>
      <c r="N27" s="65" t="s">
        <v>441</v>
      </c>
      <c r="P27" s="76" t="str">
        <f t="shared" si="10"/>
        <v>Equipos e instalaciones eléctricas energizadas.</v>
      </c>
      <c r="Q27" s="70"/>
      <c r="T27" s="66" t="str">
        <f t="shared" si="11"/>
        <v xml:space="preserve">Falta o diseño inadecuado de guardas </v>
      </c>
      <c r="V27" s="66" t="str">
        <f t="shared" si="9"/>
        <v>Manipulación de sustancias quimicas (aditivo, pintura, otros)</v>
      </c>
      <c r="W27" s="157"/>
      <c r="AB27" s="66" t="str">
        <f t="shared" si="4"/>
        <v>Trabajos en Piques sin sistema anti caída</v>
      </c>
    </row>
    <row r="28" spans="1:28" ht="15" customHeight="1">
      <c r="A28" s="151"/>
      <c r="B28" s="559"/>
      <c r="C28" s="154" t="s">
        <v>601</v>
      </c>
      <c r="D28" s="153" t="s">
        <v>1017</v>
      </c>
      <c r="E28" s="153" t="s">
        <v>1010</v>
      </c>
      <c r="L28" s="220" t="s">
        <v>812</v>
      </c>
      <c r="M28" s="78"/>
      <c r="N28" s="220" t="s">
        <v>812</v>
      </c>
      <c r="P28" s="76" t="str">
        <f t="shared" si="10"/>
        <v>Manipulación de instalaciones eléctricas energizadas.</v>
      </c>
      <c r="T28" s="66" t="str">
        <f t="shared" si="11"/>
        <v>Partes rotatorios móviles sin guarda</v>
      </c>
      <c r="U28" s="77"/>
      <c r="V28" s="66" t="str">
        <f t="shared" si="9"/>
        <v>Manipulacion de aceites / grasas sin EPPs</v>
      </c>
      <c r="W28" s="157"/>
      <c r="X28" s="214" t="s">
        <v>445</v>
      </c>
      <c r="Z28" s="214" t="s">
        <v>447</v>
      </c>
      <c r="AB28" s="66" t="str">
        <f t="shared" si="4"/>
        <v xml:space="preserve">Trabajos en Piques con sistema anti caída en malas condiciones </v>
      </c>
    </row>
    <row r="29" spans="1:28" ht="15" customHeight="1">
      <c r="A29" s="151"/>
      <c r="B29" s="559"/>
      <c r="C29" s="154" t="s">
        <v>602</v>
      </c>
      <c r="D29" s="153" t="s">
        <v>1017</v>
      </c>
      <c r="E29" s="153" t="s">
        <v>1010</v>
      </c>
      <c r="L29" s="220" t="s">
        <v>694</v>
      </c>
      <c r="M29" s="78"/>
      <c r="N29" s="220" t="s">
        <v>694</v>
      </c>
      <c r="P29" s="76" t="str">
        <f t="shared" si="10"/>
        <v>Manipulación de tableros eléctricos energizados</v>
      </c>
      <c r="T29" s="66" t="str">
        <f t="shared" si="11"/>
        <v>Diseño inadecuado de maquinarias y herramientas.</v>
      </c>
      <c r="U29" s="77"/>
      <c r="V29" s="66" t="str">
        <f t="shared" si="9"/>
        <v>Manipulacion  de pulpas ácidas sin EPPs</v>
      </c>
      <c r="W29" s="158"/>
      <c r="X29" s="75" t="str">
        <f>+C210</f>
        <v xml:space="preserve">Caída de huaycos en instalaciones </v>
      </c>
      <c r="Z29" s="73" t="str">
        <f>+C213</f>
        <v xml:space="preserve">Trabajos en la intemperie </v>
      </c>
      <c r="AB29" s="66" t="str">
        <f t="shared" si="4"/>
        <v>Trabajos en Taludes sin sistema anti caída</v>
      </c>
    </row>
    <row r="30" spans="1:28" ht="15" customHeight="1">
      <c r="A30" s="151"/>
      <c r="B30" s="559"/>
      <c r="C30" s="154" t="s">
        <v>1028</v>
      </c>
      <c r="D30" s="153" t="s">
        <v>1017</v>
      </c>
      <c r="E30" s="153" t="s">
        <v>1010</v>
      </c>
      <c r="L30" s="65" t="s">
        <v>446</v>
      </c>
      <c r="M30" s="78"/>
      <c r="N30" s="65" t="s">
        <v>446</v>
      </c>
      <c r="P30" s="76" t="str">
        <f t="shared" si="10"/>
        <v>Corto circuito</v>
      </c>
      <c r="R30" s="214" t="s">
        <v>431</v>
      </c>
      <c r="V30" s="66" t="str">
        <f t="shared" si="9"/>
        <v>Soldadura sin usar proteccion respiratoria (Humos metálicos)</v>
      </c>
      <c r="W30" s="158"/>
      <c r="X30" s="75" t="str">
        <f>+C211</f>
        <v>Ruptura de presa de relavera</v>
      </c>
      <c r="Z30" s="73" t="str">
        <f>+C214</f>
        <v xml:space="preserve">Trabajos con equipos conductores </v>
      </c>
      <c r="AB30" s="66" t="str">
        <f t="shared" si="4"/>
        <v xml:space="preserve">Trabajos en Taludes con sistema anti caída en malas condiciones </v>
      </c>
    </row>
    <row r="31" spans="1:28" ht="32">
      <c r="A31" s="151"/>
      <c r="B31" s="559"/>
      <c r="C31" s="154" t="s">
        <v>1029</v>
      </c>
      <c r="D31" s="153" t="s">
        <v>1017</v>
      </c>
      <c r="E31" s="153" t="s">
        <v>1010</v>
      </c>
      <c r="L31" s="65" t="s">
        <v>1030</v>
      </c>
      <c r="N31" s="65" t="s">
        <v>1030</v>
      </c>
      <c r="P31" s="76" t="str">
        <f t="shared" si="10"/>
        <v>Descargas atmosféricas</v>
      </c>
      <c r="Q31" s="77"/>
      <c r="R31" s="66" t="str">
        <f t="shared" ref="R31:R37" si="12">+C140</f>
        <v xml:space="preserve">Manipulación de fluidos o sustancias a altas temperaturas </v>
      </c>
      <c r="V31" s="66" t="str">
        <f t="shared" si="9"/>
        <v>Residuos sólidos peligrosos (Hospital / Laboratorios / Planta / Mantenimiento)</v>
      </c>
      <c r="W31" s="158"/>
      <c r="Z31" s="73" t="str">
        <f>+C215</f>
        <v>Equipos energizados por descarga de rayo</v>
      </c>
      <c r="AB31" s="66" t="str">
        <f t="shared" si="4"/>
        <v>Trabajos de lanzado de tubería en Raise Boring sin sistema anti caída</v>
      </c>
    </row>
    <row r="32" spans="1:28" ht="26.25" customHeight="1">
      <c r="A32" s="151"/>
      <c r="B32" s="559"/>
      <c r="C32" s="154" t="s">
        <v>1031</v>
      </c>
      <c r="D32" s="153" t="s">
        <v>1017</v>
      </c>
      <c r="E32" s="153" t="s">
        <v>1010</v>
      </c>
      <c r="L32" s="65" t="s">
        <v>1032</v>
      </c>
      <c r="N32" s="65" t="s">
        <v>1032</v>
      </c>
      <c r="P32" s="76" t="str">
        <f t="shared" si="10"/>
        <v>Equipos o instalaciones no bloqueadas</v>
      </c>
      <c r="Q32" s="77"/>
      <c r="R32" s="66" t="str">
        <f t="shared" si="12"/>
        <v>Manipulación de fluidos o sustancias a bajas temperaturas</v>
      </c>
      <c r="V32" s="66" t="str">
        <f t="shared" si="9"/>
        <v>Manipulacion de concentrado de mineral sin EPPs</v>
      </c>
      <c r="W32" s="157"/>
      <c r="Z32" s="73"/>
      <c r="AB32" s="66" t="str">
        <f t="shared" si="4"/>
        <v xml:space="preserve">Trabajos de lanzado de tubería en Raise Boring con sistema anti caída en mal estado </v>
      </c>
    </row>
    <row r="33" spans="1:28" ht="15" customHeight="1">
      <c r="A33" s="151"/>
      <c r="B33" s="559"/>
      <c r="C33" s="154" t="s">
        <v>1033</v>
      </c>
      <c r="D33" s="153" t="s">
        <v>1017</v>
      </c>
      <c r="E33" s="153" t="s">
        <v>1010</v>
      </c>
      <c r="L33" s="65" t="s">
        <v>614</v>
      </c>
      <c r="N33" s="65" t="s">
        <v>614</v>
      </c>
      <c r="P33" s="76" t="str">
        <f t="shared" si="10"/>
        <v>Inducción electromagnética</v>
      </c>
      <c r="Q33" s="77"/>
      <c r="R33" s="66" t="str">
        <f t="shared" si="12"/>
        <v>Altas temperaturas del ambiente</v>
      </c>
      <c r="S33" s="77"/>
      <c r="T33" s="214" t="s">
        <v>432</v>
      </c>
      <c r="V33" s="66" t="str">
        <f t="shared" si="9"/>
        <v>Manipulacion de copelas sin EPPs (Partículas de Plomo)</v>
      </c>
      <c r="Y33" s="157"/>
      <c r="Z33" s="83"/>
      <c r="AB33" s="66" t="str">
        <f t="shared" si="4"/>
        <v>Trabajos de encofrado y desencofrado a alturas mayores de 1.80m</v>
      </c>
    </row>
    <row r="34" spans="1:28" ht="24" customHeight="1">
      <c r="A34" s="151"/>
      <c r="B34" s="559"/>
      <c r="C34" s="154" t="s">
        <v>1034</v>
      </c>
      <c r="D34" s="153" t="s">
        <v>1017</v>
      </c>
      <c r="E34" s="153" t="s">
        <v>1010</v>
      </c>
      <c r="P34" s="76" t="str">
        <f t="shared" si="10"/>
        <v>Manipulación de elementos cargados electrostáticamente</v>
      </c>
      <c r="Q34" s="77"/>
      <c r="R34" s="66" t="str">
        <f t="shared" si="12"/>
        <v>Bajas temperaturas del ambiente</v>
      </c>
      <c r="S34" s="77"/>
      <c r="T34" s="66" t="str">
        <f>+C147</f>
        <v>Trabajos a la intemperie</v>
      </c>
      <c r="V34" s="66" t="str">
        <f t="shared" si="9"/>
        <v>Rotura de contenedor de sustancias inflamables</v>
      </c>
      <c r="Y34" s="157"/>
      <c r="Z34" s="83"/>
      <c r="AB34" s="66" t="str">
        <f t="shared" si="4"/>
        <v>Trabajos de habilitación y armado de aceros a alturas mayores de 1.80m</v>
      </c>
    </row>
    <row r="35" spans="1:28" ht="15" customHeight="1">
      <c r="A35" s="151"/>
      <c r="B35" s="559"/>
      <c r="C35" s="154" t="s">
        <v>1035</v>
      </c>
      <c r="D35" s="153" t="s">
        <v>1017</v>
      </c>
      <c r="E35" s="153" t="s">
        <v>1010</v>
      </c>
      <c r="Q35" s="77"/>
      <c r="R35" s="66" t="str">
        <f t="shared" si="12"/>
        <v>Contacto con vapores a altas temperaturas</v>
      </c>
      <c r="S35" s="77"/>
      <c r="T35" s="66" t="str">
        <f>+C148</f>
        <v>Trabajos con fuentes de generación de radiación UV</v>
      </c>
      <c r="X35" s="221" t="s">
        <v>500</v>
      </c>
      <c r="Y35" s="157"/>
      <c r="Z35" s="222" t="s">
        <v>429</v>
      </c>
      <c r="AB35" s="66" t="str">
        <f t="shared" si="4"/>
        <v>Trabajos de desmontaje de techos, cielo raso y tejas andina</v>
      </c>
    </row>
    <row r="36" spans="1:28" ht="21" customHeight="1">
      <c r="A36" s="151"/>
      <c r="B36" s="559"/>
      <c r="C36" s="154" t="s">
        <v>1036</v>
      </c>
      <c r="D36" s="153" t="s">
        <v>1017</v>
      </c>
      <c r="E36" s="153" t="s">
        <v>1010</v>
      </c>
      <c r="P36" s="219" t="s">
        <v>440</v>
      </c>
      <c r="R36" s="66" t="str">
        <f t="shared" si="12"/>
        <v>Contacto con fuego</v>
      </c>
      <c r="S36" s="77"/>
      <c r="X36" s="156" t="str">
        <f t="shared" ref="X36:X43" si="13">C49</f>
        <v>Exposición a la linea de fuego</v>
      </c>
      <c r="Y36" s="157"/>
      <c r="Z36" s="159" t="str">
        <f>+C124</f>
        <v>Iniciación de accesorios de voladura por fuego</v>
      </c>
      <c r="AB36" s="66" t="str">
        <f t="shared" si="4"/>
        <v>Trabajos  sin sistema anti caída</v>
      </c>
    </row>
    <row r="37" spans="1:28" ht="15" customHeight="1">
      <c r="A37" s="151"/>
      <c r="B37" s="559"/>
      <c r="C37" s="154" t="s">
        <v>1037</v>
      </c>
      <c r="D37" s="153" t="s">
        <v>1017</v>
      </c>
      <c r="E37" s="153" t="s">
        <v>1010</v>
      </c>
      <c r="P37" s="71" t="str">
        <f>+C180</f>
        <v>Conducción de vehículos y/o equipos prolongado</v>
      </c>
      <c r="R37" s="66" t="str">
        <f t="shared" si="12"/>
        <v>Manipulación de objetos calientes</v>
      </c>
      <c r="S37" s="77"/>
      <c r="X37" s="156" t="str">
        <f t="shared" si="13"/>
        <v>Carga por encima de la capacidad del equipo.</v>
      </c>
      <c r="Z37" s="159" t="str">
        <f>+C125</f>
        <v>Iniciación de accesorios de voladura por golpe</v>
      </c>
      <c r="AB37" s="66" t="str">
        <f t="shared" si="4"/>
        <v xml:space="preserve">Trabajos  con sistema anti caída en mal estado </v>
      </c>
    </row>
    <row r="38" spans="1:28" ht="22.5" customHeight="1">
      <c r="A38" s="151"/>
      <c r="B38" s="559"/>
      <c r="C38" s="154" t="s">
        <v>1038</v>
      </c>
      <c r="D38" s="153" t="s">
        <v>1017</v>
      </c>
      <c r="E38" s="153" t="s">
        <v>1010</v>
      </c>
      <c r="P38" s="71" t="str">
        <f>+C181</f>
        <v>Trabajos de digitación prolongada</v>
      </c>
      <c r="R38" s="78"/>
      <c r="T38" s="214" t="s">
        <v>443</v>
      </c>
      <c r="V38" s="214" t="s">
        <v>433</v>
      </c>
      <c r="X38" s="156" t="str">
        <f t="shared" si="13"/>
        <v>Carga por encima de la capacidad de los elementos de izaje</v>
      </c>
      <c r="Z38" s="159" t="str">
        <f>+C126</f>
        <v>Iniciación de accesorios de voladura por electricidad estática</v>
      </c>
      <c r="AB38" s="66"/>
    </row>
    <row r="39" spans="1:28" ht="15" customHeight="1">
      <c r="A39" s="151"/>
      <c r="B39" s="559"/>
      <c r="C39" s="154" t="s">
        <v>1039</v>
      </c>
      <c r="D39" s="153" t="s">
        <v>1017</v>
      </c>
      <c r="E39" s="153" t="s">
        <v>1010</v>
      </c>
      <c r="P39" s="71" t="str">
        <f>+C182</f>
        <v>Manipulación de herramientas manuales.</v>
      </c>
      <c r="T39" s="66" t="str">
        <f t="shared" ref="T39:T44" si="14">+C199</f>
        <v>Llamadas telefónicas extralaborales con contenido sexual no consentido</v>
      </c>
      <c r="V39" s="76" t="str">
        <f>+C149</f>
        <v>Exposicion de mujeres embarazadas</v>
      </c>
      <c r="X39" s="156" t="str">
        <f t="shared" si="13"/>
        <v>Elementos de izaje no inspeccionado y certificado</v>
      </c>
      <c r="Z39" s="159" t="str">
        <f>+C127</f>
        <v>Iniciación de accesorios de voladura por simpatía</v>
      </c>
      <c r="AB39" s="78"/>
    </row>
    <row r="40" spans="1:28" ht="23.25" customHeight="1">
      <c r="A40" s="151"/>
      <c r="B40" s="559"/>
      <c r="C40" s="154" t="s">
        <v>1040</v>
      </c>
      <c r="D40" s="153" t="s">
        <v>1017</v>
      </c>
      <c r="E40" s="153" t="s">
        <v>1010</v>
      </c>
      <c r="P40" s="71" t="str">
        <f>+C183</f>
        <v>Actividades manuales prolongadas.</v>
      </c>
      <c r="R40" s="214" t="s">
        <v>442</v>
      </c>
      <c r="T40" s="66" t="str">
        <f t="shared" si="14"/>
        <v>Mensajes de texto extralaborales con contenido sexual.</v>
      </c>
      <c r="V40" s="76" t="str">
        <f>+C150</f>
        <v>Exposición a Fuentes Radioactivas / ionizantes</v>
      </c>
      <c r="X40" s="156" t="str">
        <f t="shared" si="13"/>
        <v>Grúa no certificada</v>
      </c>
      <c r="Z40" s="159" t="str">
        <f>+C128</f>
        <v>Iniciación de explosivos por explosión de accesorio de voladura</v>
      </c>
      <c r="AB40" s="78"/>
    </row>
    <row r="41" spans="1:28" ht="32.25" customHeight="1">
      <c r="A41" s="151"/>
      <c r="B41" s="559"/>
      <c r="C41" s="154" t="s">
        <v>1041</v>
      </c>
      <c r="D41" s="153" t="s">
        <v>1017</v>
      </c>
      <c r="E41" s="153" t="s">
        <v>1010</v>
      </c>
      <c r="R41" s="66" t="str">
        <f t="shared" ref="R41:R47" si="15">+C192</f>
        <v>Agresión verbal</v>
      </c>
      <c r="T41" s="66" t="str">
        <f t="shared" si="14"/>
        <v>Piropos sexistas</v>
      </c>
      <c r="X41" s="156" t="str">
        <f t="shared" si="13"/>
        <v>Equipo no inspeccionado</v>
      </c>
    </row>
    <row r="42" spans="1:28" ht="32.25" customHeight="1">
      <c r="A42" s="151"/>
      <c r="B42" s="559"/>
      <c r="C42" s="154" t="s">
        <v>1042</v>
      </c>
      <c r="D42" s="160" t="s">
        <v>1017</v>
      </c>
      <c r="E42" s="160" t="s">
        <v>1010</v>
      </c>
      <c r="P42" s="223" t="s">
        <v>1043</v>
      </c>
      <c r="R42" s="66" t="str">
        <f t="shared" si="15"/>
        <v>Sobrecarga de trabajo</v>
      </c>
      <c r="T42" s="66" t="str">
        <f t="shared" si="14"/>
        <v>Gestos sexuales</v>
      </c>
      <c r="V42" s="214" t="s">
        <v>444</v>
      </c>
      <c r="X42" s="156" t="str">
        <f t="shared" si="13"/>
        <v>No se cuenta con diagrama de cuerpo libre de carga</v>
      </c>
    </row>
    <row r="43" spans="1:28" ht="29.25" customHeight="1">
      <c r="A43" s="151"/>
      <c r="B43" s="559"/>
      <c r="C43" s="154" t="s">
        <v>1044</v>
      </c>
      <c r="D43" s="160" t="s">
        <v>1017</v>
      </c>
      <c r="E43" s="160" t="s">
        <v>1010</v>
      </c>
      <c r="P43" s="26" t="str">
        <f>+C221</f>
        <v>Contagio de Sars-Cov-2</v>
      </c>
      <c r="R43" s="66" t="str">
        <f t="shared" si="15"/>
        <v>Amenazas</v>
      </c>
      <c r="T43" s="66" t="str">
        <f t="shared" si="14"/>
        <v>Tocamientos indebidos</v>
      </c>
      <c r="V43" s="73" t="str">
        <f>+C205</f>
        <v xml:space="preserve">Lluvias torrenciales prolongadas </v>
      </c>
      <c r="X43" s="156" t="str">
        <f t="shared" si="13"/>
        <v>Operador y rigger no certificado</v>
      </c>
      <c r="AB43" s="214" t="s">
        <v>446</v>
      </c>
    </row>
    <row r="44" spans="1:28" ht="32">
      <c r="A44" s="151"/>
      <c r="B44" s="559"/>
      <c r="C44" s="161" t="s">
        <v>619</v>
      </c>
      <c r="D44" s="162" t="s">
        <v>1017</v>
      </c>
      <c r="E44" s="162" t="s">
        <v>1010</v>
      </c>
      <c r="R44" s="66" t="str">
        <f t="shared" si="15"/>
        <v>Asignar actividades fuera de la función sin orden</v>
      </c>
      <c r="T44" s="66" t="str">
        <f t="shared" si="14"/>
        <v>Chantaje sexual</v>
      </c>
      <c r="V44" s="73" t="str">
        <f>+C206</f>
        <v>Sobrecarga de fuentes de agua</v>
      </c>
      <c r="AB44" s="75" t="str">
        <f>+C212</f>
        <v>Movimiento telúrico mayor a 4.5 grados de magnitud (Richter)</v>
      </c>
    </row>
    <row r="45" spans="1:28" ht="26.25" customHeight="1">
      <c r="A45" s="151"/>
      <c r="B45" s="559"/>
      <c r="C45" s="161" t="s">
        <v>1045</v>
      </c>
      <c r="D45" s="153" t="s">
        <v>1017</v>
      </c>
      <c r="E45" s="153" t="s">
        <v>1010</v>
      </c>
      <c r="R45" s="66" t="str">
        <f t="shared" si="15"/>
        <v>Trato discriminatorio</v>
      </c>
      <c r="V45" s="73" t="str">
        <f>+C207</f>
        <v>Sobrecarga de fuentes de agua (huaycos)</v>
      </c>
    </row>
    <row r="46" spans="1:28" ht="31.5" customHeight="1">
      <c r="A46" s="151"/>
      <c r="B46" s="559"/>
      <c r="C46" s="161" t="s">
        <v>621</v>
      </c>
      <c r="D46" s="153" t="s">
        <v>1017</v>
      </c>
      <c r="E46" s="153" t="s">
        <v>1010</v>
      </c>
      <c r="H46" s="224"/>
      <c r="P46" s="225" t="s">
        <v>812</v>
      </c>
      <c r="R46" s="66" t="str">
        <f t="shared" si="15"/>
        <v>Agresion fisica</v>
      </c>
      <c r="V46" s="73" t="str">
        <f>+C208</f>
        <v>Fallas del sistema de bombeo</v>
      </c>
    </row>
    <row r="47" spans="1:28" ht="31.5" customHeight="1">
      <c r="A47" s="151"/>
      <c r="B47" s="559"/>
      <c r="C47" s="154" t="s">
        <v>1031</v>
      </c>
      <c r="D47" s="162" t="s">
        <v>1017</v>
      </c>
      <c r="E47" s="162" t="s">
        <v>1010</v>
      </c>
      <c r="H47" s="224"/>
      <c r="P47" s="226" t="str">
        <f>+C222</f>
        <v>Proyeccion de particulas</v>
      </c>
      <c r="R47" s="66" t="str">
        <f t="shared" si="15"/>
        <v>Ignorar o excluir de las actividades propias de la función</v>
      </c>
      <c r="V47" s="73" t="str">
        <f>+C209</f>
        <v xml:space="preserve">Aumento de caudal de aguas subterránea </v>
      </c>
      <c r="AB47" s="227" t="s">
        <v>735</v>
      </c>
    </row>
    <row r="48" spans="1:28" ht="36" customHeight="1">
      <c r="A48" s="151"/>
      <c r="B48" s="557"/>
      <c r="C48" s="154" t="s">
        <v>1033</v>
      </c>
      <c r="D48" s="162" t="s">
        <v>1017</v>
      </c>
      <c r="E48" s="162" t="s">
        <v>1010</v>
      </c>
      <c r="P48" s="228"/>
      <c r="AB48" s="79" t="str">
        <f>+C216</f>
        <v>Manipulacion de elementos punzocortantes</v>
      </c>
    </row>
    <row r="49" spans="1:28" ht="36" customHeight="1">
      <c r="A49" s="151"/>
      <c r="B49" s="556" t="s">
        <v>500</v>
      </c>
      <c r="C49" s="154" t="s">
        <v>824</v>
      </c>
      <c r="D49" s="162" t="s">
        <v>1046</v>
      </c>
      <c r="E49" s="162" t="s">
        <v>1010</v>
      </c>
      <c r="AB49" s="79" t="str">
        <f>+C217</f>
        <v>Mallas de sostenimiento sobresalidas</v>
      </c>
    </row>
    <row r="50" spans="1:28" ht="36" customHeight="1">
      <c r="A50" s="151"/>
      <c r="B50" s="559"/>
      <c r="C50" s="154" t="s">
        <v>1047</v>
      </c>
      <c r="D50" s="162" t="s">
        <v>1048</v>
      </c>
      <c r="E50" s="162" t="s">
        <v>1010</v>
      </c>
      <c r="P50" s="225" t="s">
        <v>614</v>
      </c>
      <c r="AB50" s="79" t="str">
        <f>+C218</f>
        <v>Pernos de sostenimiento sobresalidas</v>
      </c>
    </row>
    <row r="51" spans="1:28" ht="36" customHeight="1">
      <c r="A51" s="151"/>
      <c r="B51" s="559"/>
      <c r="C51" s="154" t="s">
        <v>1049</v>
      </c>
      <c r="D51" s="162" t="s">
        <v>1048</v>
      </c>
      <c r="E51" s="162" t="s">
        <v>1010</v>
      </c>
      <c r="P51" s="226" t="str">
        <f>+C223</f>
        <v>Exposicion a delincuencia y manifestaciones sindicales</v>
      </c>
      <c r="AB51" s="79" t="str">
        <f>+C219</f>
        <v>Uso de herramientas punzocortantes hechizas</v>
      </c>
    </row>
    <row r="52" spans="1:28" ht="36" customHeight="1">
      <c r="A52" s="151"/>
      <c r="B52" s="559"/>
      <c r="C52" s="154" t="s">
        <v>1050</v>
      </c>
      <c r="D52" s="162" t="s">
        <v>1048</v>
      </c>
      <c r="E52" s="162" t="s">
        <v>1010</v>
      </c>
      <c r="P52" s="226" t="str">
        <f>+C224</f>
        <v>Trabajadoras en periodo de gestación</v>
      </c>
      <c r="AB52" s="79" t="str">
        <f>+C220</f>
        <v>Manipulación de materiales de escritorio de oficinas</v>
      </c>
    </row>
    <row r="53" spans="1:28" ht="31.5" customHeight="1">
      <c r="A53" s="151"/>
      <c r="B53" s="559"/>
      <c r="C53" s="154" t="s">
        <v>1051</v>
      </c>
      <c r="D53" s="162" t="s">
        <v>1048</v>
      </c>
      <c r="E53" s="162" t="s">
        <v>1010</v>
      </c>
      <c r="P53" s="226" t="str">
        <f>+C225</f>
        <v>Parada intempestiva del ascensor</v>
      </c>
    </row>
    <row r="54" spans="1:28" ht="32.25" customHeight="1">
      <c r="A54" s="151"/>
      <c r="B54" s="559"/>
      <c r="C54" s="154" t="s">
        <v>1052</v>
      </c>
      <c r="D54" s="162" t="s">
        <v>1048</v>
      </c>
      <c r="E54" s="162" t="s">
        <v>1010</v>
      </c>
      <c r="P54" s="226" t="str">
        <f>+C226</f>
        <v>Amago de incendio por corto circuito</v>
      </c>
    </row>
    <row r="55" spans="1:28" ht="28.5" customHeight="1">
      <c r="A55" s="151"/>
      <c r="B55" s="559"/>
      <c r="C55" s="154" t="s">
        <v>1053</v>
      </c>
      <c r="D55" s="162" t="s">
        <v>1048</v>
      </c>
      <c r="E55" s="162" t="s">
        <v>1010</v>
      </c>
      <c r="P55" s="229"/>
    </row>
    <row r="56" spans="1:28" ht="15" customHeight="1">
      <c r="A56" s="151"/>
      <c r="B56" s="557"/>
      <c r="C56" s="154" t="s">
        <v>1054</v>
      </c>
      <c r="D56" s="162" t="s">
        <v>1048</v>
      </c>
      <c r="E56" s="162" t="s">
        <v>1010</v>
      </c>
      <c r="P56" s="226"/>
    </row>
    <row r="57" spans="1:28" ht="15" customHeight="1">
      <c r="A57" s="151"/>
      <c r="B57" s="556" t="s">
        <v>423</v>
      </c>
      <c r="C57" s="154" t="s">
        <v>451</v>
      </c>
      <c r="D57" s="153" t="s">
        <v>1055</v>
      </c>
      <c r="E57" s="153" t="s">
        <v>1010</v>
      </c>
    </row>
    <row r="58" spans="1:28" ht="15" customHeight="1">
      <c r="A58" s="151"/>
      <c r="B58" s="559"/>
      <c r="C58" s="154" t="s">
        <v>478</v>
      </c>
      <c r="D58" s="153" t="s">
        <v>1055</v>
      </c>
      <c r="E58" s="153" t="s">
        <v>1010</v>
      </c>
    </row>
    <row r="59" spans="1:28" ht="15" customHeight="1">
      <c r="A59" s="151"/>
      <c r="B59" s="559"/>
      <c r="C59" s="154" t="s">
        <v>503</v>
      </c>
      <c r="D59" s="153" t="s">
        <v>1055</v>
      </c>
      <c r="E59" s="153" t="s">
        <v>1010</v>
      </c>
    </row>
    <row r="60" spans="1:28" ht="15" customHeight="1">
      <c r="A60" s="151"/>
      <c r="B60" s="559"/>
      <c r="C60" s="154" t="s">
        <v>526</v>
      </c>
      <c r="D60" s="153" t="s">
        <v>1055</v>
      </c>
      <c r="E60" s="153" t="s">
        <v>1010</v>
      </c>
    </row>
    <row r="61" spans="1:28" ht="15" customHeight="1">
      <c r="A61" s="151"/>
      <c r="B61" s="559"/>
      <c r="C61" s="154" t="s">
        <v>544</v>
      </c>
      <c r="D61" s="153" t="s">
        <v>1055</v>
      </c>
      <c r="E61" s="153" t="s">
        <v>1010</v>
      </c>
    </row>
    <row r="62" spans="1:28" ht="15" customHeight="1">
      <c r="A62" s="151"/>
      <c r="B62" s="559"/>
      <c r="C62" s="154" t="s">
        <v>558</v>
      </c>
      <c r="D62" s="153" t="s">
        <v>1055</v>
      </c>
      <c r="E62" s="153" t="s">
        <v>1010</v>
      </c>
    </row>
    <row r="63" spans="1:28" ht="15" customHeight="1">
      <c r="A63" s="151"/>
      <c r="B63" s="559"/>
      <c r="C63" s="154" t="s">
        <v>570</v>
      </c>
      <c r="D63" s="153" t="s">
        <v>1055</v>
      </c>
      <c r="E63" s="153" t="s">
        <v>1010</v>
      </c>
    </row>
    <row r="64" spans="1:28" ht="15" customHeight="1">
      <c r="A64" s="151"/>
      <c r="B64" s="559"/>
      <c r="C64" s="154" t="s">
        <v>579</v>
      </c>
      <c r="D64" s="153" t="s">
        <v>1055</v>
      </c>
      <c r="E64" s="153" t="s">
        <v>1010</v>
      </c>
    </row>
    <row r="65" spans="1:5" ht="15" customHeight="1">
      <c r="A65" s="151"/>
      <c r="B65" s="559"/>
      <c r="C65" s="154" t="s">
        <v>586</v>
      </c>
      <c r="D65" s="153" t="s">
        <v>1055</v>
      </c>
      <c r="E65" s="153" t="s">
        <v>1010</v>
      </c>
    </row>
    <row r="66" spans="1:5" ht="15" customHeight="1">
      <c r="A66" s="151"/>
      <c r="B66" s="559"/>
      <c r="C66" s="154" t="s">
        <v>591</v>
      </c>
      <c r="D66" s="153" t="s">
        <v>1055</v>
      </c>
      <c r="E66" s="153" t="s">
        <v>1010</v>
      </c>
    </row>
    <row r="67" spans="1:5" ht="40.5" customHeight="1">
      <c r="A67" s="151"/>
      <c r="B67" s="559"/>
      <c r="C67" s="230" t="s">
        <v>1056</v>
      </c>
      <c r="D67" s="218" t="s">
        <v>1055</v>
      </c>
      <c r="E67" s="218" t="s">
        <v>1010</v>
      </c>
    </row>
    <row r="68" spans="1:5" ht="40.5" customHeight="1">
      <c r="A68" s="151"/>
      <c r="B68" s="559"/>
      <c r="C68" s="230" t="s">
        <v>1057</v>
      </c>
      <c r="D68" s="218" t="s">
        <v>1055</v>
      </c>
      <c r="E68" s="218" t="s">
        <v>1010</v>
      </c>
    </row>
    <row r="69" spans="1:5" ht="15" customHeight="1">
      <c r="A69" s="151"/>
      <c r="B69" s="559"/>
      <c r="C69" s="154" t="s">
        <v>1058</v>
      </c>
      <c r="D69" s="153" t="s">
        <v>1055</v>
      </c>
      <c r="E69" s="153" t="s">
        <v>1010</v>
      </c>
    </row>
    <row r="70" spans="1:5" ht="15" customHeight="1">
      <c r="A70" s="151"/>
      <c r="B70" s="558" t="s">
        <v>424</v>
      </c>
      <c r="C70" s="154" t="s">
        <v>452</v>
      </c>
      <c r="D70" s="153" t="s">
        <v>1059</v>
      </c>
      <c r="E70" s="153" t="s">
        <v>1010</v>
      </c>
    </row>
    <row r="71" spans="1:5" ht="15" customHeight="1">
      <c r="A71" s="151"/>
      <c r="B71" s="558"/>
      <c r="C71" s="154" t="s">
        <v>479</v>
      </c>
      <c r="D71" s="153" t="s">
        <v>1059</v>
      </c>
      <c r="E71" s="153" t="s">
        <v>1010</v>
      </c>
    </row>
    <row r="72" spans="1:5" ht="15" customHeight="1">
      <c r="A72" s="151"/>
      <c r="B72" s="558"/>
      <c r="C72" s="154" t="s">
        <v>1060</v>
      </c>
      <c r="D72" s="153" t="s">
        <v>1059</v>
      </c>
      <c r="E72" s="153" t="s">
        <v>1010</v>
      </c>
    </row>
    <row r="73" spans="1:5" ht="15" customHeight="1">
      <c r="A73" s="151"/>
      <c r="B73" s="558"/>
      <c r="C73" s="154" t="s">
        <v>527</v>
      </c>
      <c r="D73" s="153" t="s">
        <v>1059</v>
      </c>
      <c r="E73" s="153" t="s">
        <v>1010</v>
      </c>
    </row>
    <row r="74" spans="1:5" ht="15" customHeight="1">
      <c r="A74" s="151"/>
      <c r="B74" s="558"/>
      <c r="C74" s="154" t="s">
        <v>545</v>
      </c>
      <c r="D74" s="153" t="s">
        <v>1059</v>
      </c>
      <c r="E74" s="153" t="s">
        <v>1010</v>
      </c>
    </row>
    <row r="75" spans="1:5" ht="15" customHeight="1">
      <c r="A75" s="151"/>
      <c r="B75" s="558"/>
      <c r="C75" s="154" t="s">
        <v>1061</v>
      </c>
      <c r="D75" s="153" t="s">
        <v>1059</v>
      </c>
      <c r="E75" s="153" t="s">
        <v>1010</v>
      </c>
    </row>
    <row r="76" spans="1:5" ht="15" customHeight="1">
      <c r="A76" s="151"/>
      <c r="B76" s="558"/>
      <c r="C76" s="154" t="s">
        <v>571</v>
      </c>
      <c r="D76" s="153" t="s">
        <v>1059</v>
      </c>
      <c r="E76" s="153" t="s">
        <v>1010</v>
      </c>
    </row>
    <row r="77" spans="1:5" ht="15.75" customHeight="1">
      <c r="A77" s="151"/>
      <c r="B77" s="558"/>
      <c r="C77" s="154" t="s">
        <v>580</v>
      </c>
      <c r="D77" s="153" t="s">
        <v>1062</v>
      </c>
      <c r="E77" s="153" t="s">
        <v>1010</v>
      </c>
    </row>
    <row r="78" spans="1:5" ht="57.75" customHeight="1">
      <c r="A78" s="151"/>
      <c r="B78" s="558"/>
      <c r="C78" s="230" t="s">
        <v>1063</v>
      </c>
      <c r="D78" s="218" t="s">
        <v>1059</v>
      </c>
      <c r="E78" s="218" t="s">
        <v>1010</v>
      </c>
    </row>
    <row r="79" spans="1:5" ht="15" customHeight="1">
      <c r="A79" s="151"/>
      <c r="B79" s="558"/>
      <c r="C79" s="154" t="s">
        <v>1064</v>
      </c>
      <c r="D79" s="153" t="s">
        <v>1065</v>
      </c>
      <c r="E79" s="153" t="s">
        <v>1010</v>
      </c>
    </row>
    <row r="80" spans="1:5" ht="15" customHeight="1">
      <c r="A80" s="151"/>
      <c r="B80" s="556" t="s">
        <v>425</v>
      </c>
      <c r="C80" s="154" t="s">
        <v>453</v>
      </c>
      <c r="D80" s="153" t="s">
        <v>1066</v>
      </c>
      <c r="E80" s="153" t="s">
        <v>1010</v>
      </c>
    </row>
    <row r="81" spans="1:5" ht="15" customHeight="1">
      <c r="A81" s="151"/>
      <c r="B81" s="559"/>
      <c r="C81" s="154" t="s">
        <v>480</v>
      </c>
      <c r="D81" s="153" t="s">
        <v>1066</v>
      </c>
      <c r="E81" s="153" t="s">
        <v>1010</v>
      </c>
    </row>
    <row r="82" spans="1:5" ht="23.25" customHeight="1">
      <c r="A82" s="151"/>
      <c r="B82" s="559"/>
      <c r="C82" s="154" t="s">
        <v>505</v>
      </c>
      <c r="D82" s="153" t="s">
        <v>1066</v>
      </c>
      <c r="E82" s="153" t="s">
        <v>1010</v>
      </c>
    </row>
    <row r="83" spans="1:5" ht="23.25" customHeight="1">
      <c r="A83" s="151"/>
      <c r="B83" s="559"/>
      <c r="C83" s="154" t="s">
        <v>528</v>
      </c>
      <c r="D83" s="153" t="s">
        <v>1066</v>
      </c>
      <c r="E83" s="153" t="s">
        <v>1010</v>
      </c>
    </row>
    <row r="84" spans="1:5" ht="24" customHeight="1">
      <c r="A84" s="151"/>
      <c r="B84" s="559"/>
      <c r="C84" s="154" t="s">
        <v>546</v>
      </c>
      <c r="D84" s="153" t="s">
        <v>1067</v>
      </c>
      <c r="E84" s="153" t="s">
        <v>1010</v>
      </c>
    </row>
    <row r="85" spans="1:5" ht="41.25" customHeight="1">
      <c r="A85" s="151"/>
      <c r="B85" s="559"/>
      <c r="C85" s="230" t="s">
        <v>1068</v>
      </c>
      <c r="D85" s="218" t="s">
        <v>1069</v>
      </c>
      <c r="E85" s="218" t="s">
        <v>1010</v>
      </c>
    </row>
    <row r="86" spans="1:5" ht="24" customHeight="1">
      <c r="A86" s="151"/>
      <c r="B86" s="559"/>
      <c r="C86" s="154" t="s">
        <v>560</v>
      </c>
      <c r="D86" s="153" t="s">
        <v>1069</v>
      </c>
      <c r="E86" s="153" t="s">
        <v>1010</v>
      </c>
    </row>
    <row r="87" spans="1:5" ht="21.75" customHeight="1">
      <c r="A87" s="151"/>
      <c r="B87" s="558" t="s">
        <v>426</v>
      </c>
      <c r="C87" s="154" t="s">
        <v>1070</v>
      </c>
      <c r="D87" s="153" t="s">
        <v>1071</v>
      </c>
      <c r="E87" s="153" t="s">
        <v>1010</v>
      </c>
    </row>
    <row r="88" spans="1:5" ht="21.75" customHeight="1">
      <c r="A88" s="151"/>
      <c r="B88" s="558"/>
      <c r="C88" s="163" t="s">
        <v>1072</v>
      </c>
      <c r="D88" s="153" t="s">
        <v>1071</v>
      </c>
      <c r="E88" s="164" t="s">
        <v>1010</v>
      </c>
    </row>
    <row r="89" spans="1:5" ht="27" customHeight="1">
      <c r="A89" s="151"/>
      <c r="B89" s="558"/>
      <c r="C89" s="152" t="s">
        <v>1073</v>
      </c>
      <c r="D89" s="153" t="s">
        <v>1071</v>
      </c>
      <c r="E89" s="153" t="s">
        <v>1010</v>
      </c>
    </row>
    <row r="90" spans="1:5" ht="27" customHeight="1">
      <c r="A90" s="151"/>
      <c r="B90" s="558"/>
      <c r="C90" s="152" t="s">
        <v>1074</v>
      </c>
      <c r="D90" s="153" t="s">
        <v>1075</v>
      </c>
      <c r="E90" s="153" t="s">
        <v>1010</v>
      </c>
    </row>
    <row r="91" spans="1:5" ht="27" customHeight="1">
      <c r="A91" s="151"/>
      <c r="B91" s="558"/>
      <c r="C91" s="152" t="s">
        <v>529</v>
      </c>
      <c r="D91" s="153" t="s">
        <v>1071</v>
      </c>
      <c r="E91" s="153" t="s">
        <v>1010</v>
      </c>
    </row>
    <row r="92" spans="1:5" ht="30" customHeight="1">
      <c r="A92" s="151"/>
      <c r="B92" s="558"/>
      <c r="C92" s="152" t="s">
        <v>1076</v>
      </c>
      <c r="D92" s="153" t="s">
        <v>1071</v>
      </c>
      <c r="E92" s="153" t="s">
        <v>1010</v>
      </c>
    </row>
    <row r="93" spans="1:5" ht="27" customHeight="1">
      <c r="A93" s="151"/>
      <c r="B93" s="558"/>
      <c r="C93" s="152" t="s">
        <v>1077</v>
      </c>
      <c r="D93" s="153" t="s">
        <v>1071</v>
      </c>
      <c r="E93" s="153" t="s">
        <v>1010</v>
      </c>
    </row>
    <row r="94" spans="1:5" ht="24.75" customHeight="1">
      <c r="A94" s="151"/>
      <c r="B94" s="558"/>
      <c r="C94" s="165" t="s">
        <v>572</v>
      </c>
      <c r="D94" s="153" t="s">
        <v>1078</v>
      </c>
      <c r="E94" s="153" t="s">
        <v>1010</v>
      </c>
    </row>
    <row r="95" spans="1:5" ht="24.75" customHeight="1">
      <c r="A95" s="151"/>
      <c r="B95" s="558"/>
      <c r="C95" s="165" t="s">
        <v>581</v>
      </c>
      <c r="D95" s="153" t="s">
        <v>1071</v>
      </c>
      <c r="E95" s="153" t="s">
        <v>1010</v>
      </c>
    </row>
    <row r="96" spans="1:5" ht="24.75" customHeight="1">
      <c r="A96" s="151"/>
      <c r="B96" s="558"/>
      <c r="C96" s="231" t="s">
        <v>1079</v>
      </c>
      <c r="D96" s="218" t="s">
        <v>1071</v>
      </c>
      <c r="E96" s="218" t="s">
        <v>1010</v>
      </c>
    </row>
    <row r="97" spans="1:5" ht="42" customHeight="1">
      <c r="A97" s="151"/>
      <c r="B97" s="558"/>
      <c r="C97" s="231" t="s">
        <v>1080</v>
      </c>
      <c r="D97" s="218" t="s">
        <v>1071</v>
      </c>
      <c r="E97" s="218" t="s">
        <v>1010</v>
      </c>
    </row>
    <row r="98" spans="1:5" ht="24" customHeight="1">
      <c r="A98" s="151"/>
      <c r="B98" s="558"/>
      <c r="C98" s="165" t="s">
        <v>587</v>
      </c>
      <c r="D98" s="153" t="s">
        <v>1081</v>
      </c>
      <c r="E98" s="153" t="s">
        <v>1010</v>
      </c>
    </row>
    <row r="99" spans="1:5" ht="37.5" customHeight="1">
      <c r="A99" s="151"/>
      <c r="B99" s="556" t="s">
        <v>427</v>
      </c>
      <c r="C99" s="152" t="s">
        <v>707</v>
      </c>
      <c r="D99" s="153" t="s">
        <v>794</v>
      </c>
      <c r="E99" s="153" t="s">
        <v>1082</v>
      </c>
    </row>
    <row r="100" spans="1:5" ht="32.25" customHeight="1">
      <c r="A100" s="151"/>
      <c r="B100" s="559"/>
      <c r="C100" s="152" t="s">
        <v>482</v>
      </c>
      <c r="D100" s="153" t="s">
        <v>794</v>
      </c>
      <c r="E100" s="153" t="s">
        <v>1082</v>
      </c>
    </row>
    <row r="101" spans="1:5" ht="24" customHeight="1">
      <c r="A101" s="151"/>
      <c r="B101" s="559"/>
      <c r="C101" s="152" t="s">
        <v>507</v>
      </c>
      <c r="D101" s="153" t="s">
        <v>869</v>
      </c>
      <c r="E101" s="153" t="s">
        <v>1082</v>
      </c>
    </row>
    <row r="102" spans="1:5" ht="28.5" customHeight="1">
      <c r="A102" s="151"/>
      <c r="B102" s="559"/>
      <c r="C102" s="152" t="s">
        <v>1083</v>
      </c>
      <c r="D102" s="153" t="s">
        <v>794</v>
      </c>
      <c r="E102" s="153" t="s">
        <v>1082</v>
      </c>
    </row>
    <row r="103" spans="1:5" ht="98.25" customHeight="1">
      <c r="A103" s="151"/>
      <c r="B103" s="559"/>
      <c r="C103" s="230" t="s">
        <v>793</v>
      </c>
      <c r="D103" s="218" t="s">
        <v>794</v>
      </c>
      <c r="E103" s="218" t="s">
        <v>1082</v>
      </c>
    </row>
    <row r="104" spans="1:5" ht="33.75" customHeight="1">
      <c r="A104" s="151"/>
      <c r="B104" s="559"/>
      <c r="C104" s="152" t="s">
        <v>530</v>
      </c>
      <c r="D104" s="153" t="s">
        <v>869</v>
      </c>
      <c r="E104" s="153" t="s">
        <v>1082</v>
      </c>
    </row>
    <row r="105" spans="1:5" ht="23.25" customHeight="1">
      <c r="A105" s="151"/>
      <c r="B105" s="556" t="s">
        <v>796</v>
      </c>
      <c r="C105" s="154" t="s">
        <v>456</v>
      </c>
      <c r="D105" s="153" t="s">
        <v>1084</v>
      </c>
      <c r="E105" s="153" t="s">
        <v>1085</v>
      </c>
    </row>
    <row r="106" spans="1:5" ht="21" customHeight="1">
      <c r="A106" s="151"/>
      <c r="B106" s="559"/>
      <c r="C106" s="154" t="s">
        <v>1086</v>
      </c>
      <c r="D106" s="153" t="s">
        <v>1084</v>
      </c>
      <c r="E106" s="153" t="s">
        <v>1085</v>
      </c>
    </row>
    <row r="107" spans="1:5" ht="19.5" customHeight="1">
      <c r="A107" s="151"/>
      <c r="B107" s="559"/>
      <c r="C107" s="154" t="s">
        <v>1087</v>
      </c>
      <c r="D107" s="153" t="s">
        <v>1088</v>
      </c>
      <c r="E107" s="153" t="s">
        <v>1085</v>
      </c>
    </row>
    <row r="108" spans="1:5" ht="19.5" customHeight="1">
      <c r="A108" s="151"/>
      <c r="B108" s="559"/>
      <c r="C108" s="154" t="s">
        <v>769</v>
      </c>
      <c r="D108" s="153" t="s">
        <v>1089</v>
      </c>
      <c r="E108" s="153" t="s">
        <v>1090</v>
      </c>
    </row>
    <row r="109" spans="1:5" ht="19.5" customHeight="1">
      <c r="A109" s="151"/>
      <c r="B109" s="559"/>
      <c r="C109" s="154" t="s">
        <v>749</v>
      </c>
      <c r="D109" s="162" t="s">
        <v>1091</v>
      </c>
      <c r="E109" s="162" t="s">
        <v>1092</v>
      </c>
    </row>
    <row r="110" spans="1:5" ht="29.25" customHeight="1">
      <c r="A110" s="151"/>
      <c r="B110" s="559"/>
      <c r="C110" s="161" t="s">
        <v>722</v>
      </c>
      <c r="D110" s="162" t="s">
        <v>1091</v>
      </c>
      <c r="E110" s="162" t="s">
        <v>1092</v>
      </c>
    </row>
    <row r="111" spans="1:5" ht="29.25" customHeight="1">
      <c r="A111" s="151"/>
      <c r="B111" s="559"/>
      <c r="C111" s="161" t="s">
        <v>1093</v>
      </c>
      <c r="D111" s="162" t="s">
        <v>1094</v>
      </c>
      <c r="E111" s="162" t="s">
        <v>1092</v>
      </c>
    </row>
    <row r="112" spans="1:5" ht="29.25" customHeight="1">
      <c r="A112" s="151"/>
      <c r="B112" s="559"/>
      <c r="C112" s="154" t="s">
        <v>508</v>
      </c>
      <c r="D112" s="153" t="s">
        <v>1088</v>
      </c>
      <c r="E112" s="153" t="s">
        <v>1085</v>
      </c>
    </row>
    <row r="113" spans="1:5" ht="29.25" customHeight="1">
      <c r="A113" s="151"/>
      <c r="B113" s="559"/>
      <c r="C113" s="161" t="s">
        <v>1095</v>
      </c>
      <c r="D113" s="153" t="s">
        <v>1096</v>
      </c>
      <c r="E113" s="153" t="s">
        <v>1097</v>
      </c>
    </row>
    <row r="114" spans="1:5" ht="27" customHeight="1">
      <c r="A114" s="151"/>
      <c r="B114" s="559"/>
      <c r="C114" s="161" t="s">
        <v>1098</v>
      </c>
      <c r="D114" s="153" t="s">
        <v>1096</v>
      </c>
      <c r="E114" s="153" t="s">
        <v>1085</v>
      </c>
    </row>
    <row r="115" spans="1:5" ht="27" customHeight="1">
      <c r="A115" s="151"/>
      <c r="B115" s="559"/>
      <c r="C115" s="154" t="s">
        <v>562</v>
      </c>
      <c r="D115" s="153" t="s">
        <v>1099</v>
      </c>
      <c r="E115" s="153" t="s">
        <v>1085</v>
      </c>
    </row>
    <row r="116" spans="1:5" ht="57" customHeight="1">
      <c r="A116" s="151"/>
      <c r="B116" s="559"/>
      <c r="C116" s="230" t="s">
        <v>803</v>
      </c>
      <c r="D116" s="218" t="s">
        <v>804</v>
      </c>
      <c r="E116" s="218" t="s">
        <v>805</v>
      </c>
    </row>
    <row r="117" spans="1:5" ht="57" customHeight="1">
      <c r="A117" s="151"/>
      <c r="B117" s="559"/>
      <c r="C117" s="230" t="s">
        <v>797</v>
      </c>
      <c r="D117" s="218" t="s">
        <v>798</v>
      </c>
      <c r="E117" s="218" t="s">
        <v>799</v>
      </c>
    </row>
    <row r="118" spans="1:5" ht="57" customHeight="1">
      <c r="A118" s="151"/>
      <c r="B118" s="559"/>
      <c r="C118" s="230" t="s">
        <v>1100</v>
      </c>
      <c r="D118" s="218" t="s">
        <v>1101</v>
      </c>
      <c r="E118" s="218" t="s">
        <v>1102</v>
      </c>
    </row>
    <row r="119" spans="1:5" ht="57" customHeight="1">
      <c r="A119" s="151"/>
      <c r="B119" s="559"/>
      <c r="C119" s="230" t="s">
        <v>1103</v>
      </c>
      <c r="D119" s="218" t="s">
        <v>1104</v>
      </c>
      <c r="E119" s="218" t="s">
        <v>1105</v>
      </c>
    </row>
    <row r="120" spans="1:5" ht="57" customHeight="1">
      <c r="A120" s="151"/>
      <c r="B120" s="559"/>
      <c r="C120" s="230" t="s">
        <v>1106</v>
      </c>
      <c r="D120" s="218" t="s">
        <v>1107</v>
      </c>
      <c r="E120" s="218" t="s">
        <v>1108</v>
      </c>
    </row>
    <row r="121" spans="1:5" ht="57" customHeight="1">
      <c r="A121" s="151"/>
      <c r="B121" s="559"/>
      <c r="C121" s="230" t="s">
        <v>1109</v>
      </c>
      <c r="D121" s="218" t="s">
        <v>1110</v>
      </c>
      <c r="E121" s="218" t="s">
        <v>1111</v>
      </c>
    </row>
    <row r="122" spans="1:5" ht="77.25" customHeight="1">
      <c r="A122" s="151"/>
      <c r="B122" s="559"/>
      <c r="C122" s="230" t="s">
        <v>1112</v>
      </c>
      <c r="D122" s="218" t="s">
        <v>1113</v>
      </c>
      <c r="E122" s="218" t="s">
        <v>1114</v>
      </c>
    </row>
    <row r="123" spans="1:5" ht="25.5" customHeight="1">
      <c r="A123" s="151"/>
      <c r="B123" s="559"/>
      <c r="C123" s="154" t="s">
        <v>573</v>
      </c>
      <c r="D123" s="160" t="s">
        <v>1099</v>
      </c>
      <c r="E123" s="153" t="s">
        <v>1085</v>
      </c>
    </row>
    <row r="124" spans="1:5" ht="25.5" customHeight="1">
      <c r="A124" s="151"/>
      <c r="B124" s="558" t="s">
        <v>429</v>
      </c>
      <c r="C124" s="165" t="s">
        <v>457</v>
      </c>
      <c r="D124" s="153" t="s">
        <v>1096</v>
      </c>
      <c r="E124" s="153" t="s">
        <v>1115</v>
      </c>
    </row>
    <row r="125" spans="1:5" ht="24.75" customHeight="1">
      <c r="A125" s="151"/>
      <c r="B125" s="558"/>
      <c r="C125" s="165" t="s">
        <v>484</v>
      </c>
      <c r="D125" s="153" t="s">
        <v>1096</v>
      </c>
      <c r="E125" s="153" t="s">
        <v>1115</v>
      </c>
    </row>
    <row r="126" spans="1:5" ht="24.75" customHeight="1">
      <c r="A126" s="151"/>
      <c r="B126" s="558"/>
      <c r="C126" s="165" t="s">
        <v>1116</v>
      </c>
      <c r="D126" s="153" t="s">
        <v>1096</v>
      </c>
      <c r="E126" s="153" t="s">
        <v>1115</v>
      </c>
    </row>
    <row r="127" spans="1:5" ht="24.75" customHeight="1">
      <c r="A127" s="151"/>
      <c r="B127" s="558"/>
      <c r="C127" s="165" t="s">
        <v>1117</v>
      </c>
      <c r="D127" s="153" t="s">
        <v>1096</v>
      </c>
      <c r="E127" s="153" t="s">
        <v>1115</v>
      </c>
    </row>
    <row r="128" spans="1:5" ht="24.75" customHeight="1">
      <c r="A128" s="151"/>
      <c r="B128" s="558"/>
      <c r="C128" s="165" t="s">
        <v>549</v>
      </c>
      <c r="D128" s="153" t="s">
        <v>1096</v>
      </c>
      <c r="E128" s="153" t="s">
        <v>1115</v>
      </c>
    </row>
    <row r="129" spans="1:5" ht="24.75" customHeight="1">
      <c r="A129" s="151"/>
      <c r="B129" s="556" t="s">
        <v>430</v>
      </c>
      <c r="C129" s="152" t="s">
        <v>1118</v>
      </c>
      <c r="D129" s="153" t="s">
        <v>1119</v>
      </c>
      <c r="E129" s="153" t="s">
        <v>1120</v>
      </c>
    </row>
    <row r="130" spans="1:5" ht="24.75" customHeight="1">
      <c r="A130" s="151"/>
      <c r="B130" s="559"/>
      <c r="C130" s="152" t="s">
        <v>1121</v>
      </c>
      <c r="D130" s="153" t="s">
        <v>1119</v>
      </c>
      <c r="E130" s="153" t="s">
        <v>1120</v>
      </c>
    </row>
    <row r="131" spans="1:5" ht="24.75" customHeight="1">
      <c r="A131" s="151"/>
      <c r="B131" s="559"/>
      <c r="C131" s="152" t="s">
        <v>765</v>
      </c>
      <c r="D131" s="153" t="s">
        <v>1119</v>
      </c>
      <c r="E131" s="153" t="s">
        <v>1120</v>
      </c>
    </row>
    <row r="132" spans="1:5" ht="31.5" customHeight="1">
      <c r="A132" s="151"/>
      <c r="B132" s="559"/>
      <c r="C132" s="166" t="s">
        <v>1122</v>
      </c>
      <c r="D132" s="167" t="s">
        <v>1123</v>
      </c>
      <c r="E132" s="167" t="s">
        <v>1120</v>
      </c>
    </row>
    <row r="133" spans="1:5" ht="30.75" customHeight="1">
      <c r="A133" s="151"/>
      <c r="B133" s="559"/>
      <c r="C133" s="161" t="s">
        <v>533</v>
      </c>
      <c r="D133" s="162" t="s">
        <v>1119</v>
      </c>
      <c r="E133" s="162" t="s">
        <v>1120</v>
      </c>
    </row>
    <row r="134" spans="1:5" ht="30.75" customHeight="1">
      <c r="A134" s="151"/>
      <c r="B134" s="559"/>
      <c r="C134" s="161" t="s">
        <v>1124</v>
      </c>
      <c r="D134" s="162" t="s">
        <v>1119</v>
      </c>
      <c r="E134" s="162" t="s">
        <v>1120</v>
      </c>
    </row>
    <row r="135" spans="1:5" ht="31.5" customHeight="1">
      <c r="A135" s="151"/>
      <c r="B135" s="559"/>
      <c r="C135" s="152" t="s">
        <v>563</v>
      </c>
      <c r="D135" s="153" t="s">
        <v>1119</v>
      </c>
      <c r="E135" s="153" t="s">
        <v>1120</v>
      </c>
    </row>
    <row r="136" spans="1:5" ht="35.25" customHeight="1">
      <c r="A136" s="151"/>
      <c r="B136" s="559"/>
      <c r="C136" s="152" t="s">
        <v>1125</v>
      </c>
      <c r="D136" s="153" t="s">
        <v>1119</v>
      </c>
      <c r="E136" s="153" t="s">
        <v>1120</v>
      </c>
    </row>
    <row r="137" spans="1:5" ht="35.25" customHeight="1">
      <c r="A137" s="151"/>
      <c r="B137" s="559"/>
      <c r="C137" s="152" t="s">
        <v>1126</v>
      </c>
      <c r="D137" s="153" t="s">
        <v>1119</v>
      </c>
      <c r="E137" s="153" t="s">
        <v>1120</v>
      </c>
    </row>
    <row r="138" spans="1:5" ht="29.25" customHeight="1">
      <c r="A138" s="151"/>
      <c r="B138" s="559"/>
      <c r="C138" s="152" t="s">
        <v>1127</v>
      </c>
      <c r="D138" s="153" t="s">
        <v>1119</v>
      </c>
      <c r="E138" s="153" t="s">
        <v>1120</v>
      </c>
    </row>
    <row r="139" spans="1:5" ht="42.75" customHeight="1">
      <c r="A139" s="151"/>
      <c r="B139" s="559"/>
      <c r="C139" s="154" t="s">
        <v>1128</v>
      </c>
      <c r="D139" s="153" t="s">
        <v>1119</v>
      </c>
      <c r="E139" s="153" t="s">
        <v>1120</v>
      </c>
    </row>
    <row r="140" spans="1:5" ht="42.75" customHeight="1">
      <c r="A140" s="151"/>
      <c r="B140" s="558" t="s">
        <v>431</v>
      </c>
      <c r="C140" s="154" t="s">
        <v>459</v>
      </c>
      <c r="D140" s="160" t="s">
        <v>1129</v>
      </c>
      <c r="E140" s="160" t="s">
        <v>1130</v>
      </c>
    </row>
    <row r="141" spans="1:5" ht="42.75" customHeight="1">
      <c r="A141" s="151"/>
      <c r="B141" s="558"/>
      <c r="C141" s="154" t="s">
        <v>486</v>
      </c>
      <c r="D141" s="160" t="s">
        <v>1131</v>
      </c>
      <c r="E141" s="160" t="s">
        <v>1132</v>
      </c>
    </row>
    <row r="142" spans="1:5" ht="32.25" customHeight="1">
      <c r="A142" s="151"/>
      <c r="B142" s="558"/>
      <c r="C142" s="168" t="s">
        <v>511</v>
      </c>
      <c r="D142" s="160" t="s">
        <v>1133</v>
      </c>
      <c r="E142" s="160" t="s">
        <v>1134</v>
      </c>
    </row>
    <row r="143" spans="1:5" ht="32.25" customHeight="1">
      <c r="A143" s="151"/>
      <c r="B143" s="558"/>
      <c r="C143" s="168" t="s">
        <v>534</v>
      </c>
      <c r="D143" s="160" t="s">
        <v>1133</v>
      </c>
      <c r="E143" s="160" t="s">
        <v>1135</v>
      </c>
    </row>
    <row r="144" spans="1:5" ht="32.25" customHeight="1">
      <c r="A144" s="151"/>
      <c r="B144" s="558"/>
      <c r="C144" s="169" t="s">
        <v>781</v>
      </c>
      <c r="D144" s="167" t="s">
        <v>1129</v>
      </c>
      <c r="E144" s="167" t="s">
        <v>801</v>
      </c>
    </row>
    <row r="145" spans="1:5" ht="32.25" customHeight="1">
      <c r="A145" s="151"/>
      <c r="B145" s="558"/>
      <c r="C145" s="169" t="s">
        <v>1136</v>
      </c>
      <c r="D145" s="167" t="s">
        <v>1129</v>
      </c>
      <c r="E145" s="167" t="s">
        <v>801</v>
      </c>
    </row>
    <row r="146" spans="1:5" ht="32.25" customHeight="1">
      <c r="A146" s="151"/>
      <c r="B146" s="558"/>
      <c r="C146" s="170" t="s">
        <v>800</v>
      </c>
      <c r="D146" s="162" t="s">
        <v>1129</v>
      </c>
      <c r="E146" s="162" t="s">
        <v>801</v>
      </c>
    </row>
    <row r="147" spans="1:5" ht="32.25" customHeight="1">
      <c r="A147" s="151"/>
      <c r="B147" s="556" t="s">
        <v>432</v>
      </c>
      <c r="C147" s="152" t="s">
        <v>460</v>
      </c>
      <c r="D147" s="153" t="s">
        <v>1129</v>
      </c>
      <c r="E147" s="153" t="s">
        <v>1137</v>
      </c>
    </row>
    <row r="148" spans="1:5" ht="32.25" customHeight="1">
      <c r="A148" s="151"/>
      <c r="B148" s="557"/>
      <c r="C148" s="152" t="s">
        <v>487</v>
      </c>
      <c r="D148" s="153" t="s">
        <v>1129</v>
      </c>
      <c r="E148" s="153" t="s">
        <v>1138</v>
      </c>
    </row>
    <row r="149" spans="1:5" ht="27.75" customHeight="1">
      <c r="A149" s="151"/>
      <c r="B149" s="556" t="s">
        <v>433</v>
      </c>
      <c r="C149" s="152" t="s">
        <v>1139</v>
      </c>
      <c r="D149" s="153" t="s">
        <v>1140</v>
      </c>
      <c r="E149" s="162" t="s">
        <v>1141</v>
      </c>
    </row>
    <row r="150" spans="1:5" ht="27.75" customHeight="1">
      <c r="A150" s="151"/>
      <c r="B150" s="557"/>
      <c r="C150" s="161" t="s">
        <v>461</v>
      </c>
      <c r="D150" s="162" t="s">
        <v>1142</v>
      </c>
      <c r="E150" s="162" t="s">
        <v>1143</v>
      </c>
    </row>
    <row r="151" spans="1:5" ht="27.75" customHeight="1">
      <c r="A151" s="151"/>
      <c r="B151" s="558" t="s">
        <v>434</v>
      </c>
      <c r="C151" s="152" t="s">
        <v>718</v>
      </c>
      <c r="D151" s="153" t="s">
        <v>1144</v>
      </c>
      <c r="E151" s="153" t="s">
        <v>1145</v>
      </c>
    </row>
    <row r="152" spans="1:5" ht="27.75" customHeight="1">
      <c r="A152" s="151"/>
      <c r="B152" s="558"/>
      <c r="C152" s="152" t="s">
        <v>488</v>
      </c>
      <c r="D152" s="153" t="s">
        <v>1144</v>
      </c>
      <c r="E152" s="153" t="s">
        <v>1145</v>
      </c>
    </row>
    <row r="153" spans="1:5" ht="42" customHeight="1">
      <c r="A153" s="151"/>
      <c r="B153" s="558"/>
      <c r="C153" s="230" t="s">
        <v>1146</v>
      </c>
      <c r="D153" s="218" t="s">
        <v>1144</v>
      </c>
      <c r="E153" s="218" t="s">
        <v>1145</v>
      </c>
    </row>
    <row r="154" spans="1:5" ht="23.25" customHeight="1">
      <c r="A154" s="151"/>
      <c r="B154" s="558"/>
      <c r="C154" s="152" t="s">
        <v>512</v>
      </c>
      <c r="D154" s="153" t="s">
        <v>1144</v>
      </c>
      <c r="E154" s="153" t="s">
        <v>1145</v>
      </c>
    </row>
    <row r="155" spans="1:5" ht="23.25" customHeight="1">
      <c r="A155" s="151"/>
      <c r="B155" s="556" t="s">
        <v>435</v>
      </c>
      <c r="C155" s="152" t="s">
        <v>463</v>
      </c>
      <c r="D155" s="153" t="s">
        <v>1147</v>
      </c>
      <c r="E155" s="153" t="s">
        <v>1148</v>
      </c>
    </row>
    <row r="156" spans="1:5" ht="23.25" customHeight="1">
      <c r="A156" s="151"/>
      <c r="B156" s="559"/>
      <c r="C156" s="165" t="s">
        <v>1149</v>
      </c>
      <c r="D156" s="153" t="s">
        <v>1147</v>
      </c>
      <c r="E156" s="153" t="s">
        <v>1148</v>
      </c>
    </row>
    <row r="157" spans="1:5" ht="23.25" customHeight="1">
      <c r="A157" s="151"/>
      <c r="B157" s="559"/>
      <c r="C157" s="165" t="s">
        <v>513</v>
      </c>
      <c r="D157" s="153" t="s">
        <v>1147</v>
      </c>
      <c r="E157" s="153" t="s">
        <v>1148</v>
      </c>
    </row>
    <row r="158" spans="1:5" ht="23.25" customHeight="1">
      <c r="A158" s="151"/>
      <c r="B158" s="558" t="s">
        <v>436</v>
      </c>
      <c r="C158" s="154" t="s">
        <v>1150</v>
      </c>
      <c r="D158" s="153" t="s">
        <v>1151</v>
      </c>
      <c r="E158" s="153" t="s">
        <v>1152</v>
      </c>
    </row>
    <row r="159" spans="1:5" ht="27.75" customHeight="1">
      <c r="A159" s="151"/>
      <c r="B159" s="558"/>
      <c r="C159" s="154" t="s">
        <v>490</v>
      </c>
      <c r="D159" s="153" t="s">
        <v>1151</v>
      </c>
      <c r="E159" s="153" t="s">
        <v>1152</v>
      </c>
    </row>
    <row r="160" spans="1:5" ht="32.25" customHeight="1">
      <c r="A160" s="151"/>
      <c r="B160" s="558"/>
      <c r="C160" s="154" t="s">
        <v>1153</v>
      </c>
      <c r="D160" s="153" t="s">
        <v>1151</v>
      </c>
      <c r="E160" s="153" t="s">
        <v>1152</v>
      </c>
    </row>
    <row r="161" spans="1:5" ht="30" customHeight="1">
      <c r="A161" s="151"/>
      <c r="B161" s="558"/>
      <c r="C161" s="230" t="s">
        <v>1154</v>
      </c>
      <c r="D161" s="218" t="s">
        <v>1155</v>
      </c>
      <c r="E161" s="218" t="s">
        <v>1156</v>
      </c>
    </row>
    <row r="162" spans="1:5" ht="27.75" customHeight="1">
      <c r="A162" s="151"/>
      <c r="B162" s="558"/>
      <c r="C162" s="230" t="s">
        <v>1157</v>
      </c>
      <c r="D162" s="218" t="s">
        <v>1151</v>
      </c>
      <c r="E162" s="218" t="s">
        <v>1158</v>
      </c>
    </row>
    <row r="163" spans="1:5" ht="28.5" customHeight="1">
      <c r="A163" s="151"/>
      <c r="B163" s="558"/>
      <c r="C163" s="154" t="s">
        <v>535</v>
      </c>
      <c r="D163" s="153" t="s">
        <v>1151</v>
      </c>
      <c r="E163" s="153" t="s">
        <v>1152</v>
      </c>
    </row>
    <row r="164" spans="1:5" ht="29.25" customHeight="1">
      <c r="A164" s="151"/>
      <c r="B164" s="556" t="s">
        <v>437</v>
      </c>
      <c r="C164" s="154" t="s">
        <v>465</v>
      </c>
      <c r="D164" s="153" t="s">
        <v>1159</v>
      </c>
      <c r="E164" s="153" t="s">
        <v>1160</v>
      </c>
    </row>
    <row r="165" spans="1:5" ht="24.75" customHeight="1">
      <c r="A165" s="151"/>
      <c r="B165" s="559"/>
      <c r="C165" s="154" t="s">
        <v>1161</v>
      </c>
      <c r="D165" s="153" t="s">
        <v>1159</v>
      </c>
      <c r="E165" s="153" t="s">
        <v>1160</v>
      </c>
    </row>
    <row r="166" spans="1:5" ht="24.75" customHeight="1">
      <c r="A166" s="151"/>
      <c r="B166" s="559"/>
      <c r="C166" s="154" t="s">
        <v>515</v>
      </c>
      <c r="D166" s="153" t="s">
        <v>1159</v>
      </c>
      <c r="E166" s="153" t="s">
        <v>1160</v>
      </c>
    </row>
    <row r="167" spans="1:5" ht="30.75" customHeight="1">
      <c r="A167" s="151"/>
      <c r="B167" s="559"/>
      <c r="C167" s="154" t="s">
        <v>1162</v>
      </c>
      <c r="D167" s="153" t="s">
        <v>1159</v>
      </c>
      <c r="E167" s="153" t="s">
        <v>1160</v>
      </c>
    </row>
    <row r="168" spans="1:5" ht="30.75" customHeight="1">
      <c r="A168" s="151"/>
      <c r="B168" s="556" t="s">
        <v>438</v>
      </c>
      <c r="C168" s="168" t="s">
        <v>1163</v>
      </c>
      <c r="D168" s="153" t="s">
        <v>1159</v>
      </c>
      <c r="E168" s="153" t="s">
        <v>1160</v>
      </c>
    </row>
    <row r="169" spans="1:5" ht="30.75" customHeight="1">
      <c r="A169" s="151"/>
      <c r="B169" s="559"/>
      <c r="C169" s="154" t="s">
        <v>492</v>
      </c>
      <c r="D169" s="153" t="s">
        <v>1159</v>
      </c>
      <c r="E169" s="153" t="s">
        <v>1160</v>
      </c>
    </row>
    <row r="170" spans="1:5" ht="30.75" customHeight="1">
      <c r="A170" s="151"/>
      <c r="B170" s="559"/>
      <c r="C170" s="154" t="s">
        <v>516</v>
      </c>
      <c r="D170" s="153" t="s">
        <v>1159</v>
      </c>
      <c r="E170" s="153" t="s">
        <v>1160</v>
      </c>
    </row>
    <row r="171" spans="1:5" ht="24.75" customHeight="1">
      <c r="A171" s="151"/>
      <c r="B171" s="556" t="s">
        <v>439</v>
      </c>
      <c r="C171" s="152" t="s">
        <v>772</v>
      </c>
      <c r="D171" s="153" t="s">
        <v>1164</v>
      </c>
      <c r="E171" s="153" t="s">
        <v>1165</v>
      </c>
    </row>
    <row r="172" spans="1:5" ht="24.75" customHeight="1">
      <c r="A172" s="151"/>
      <c r="B172" s="559"/>
      <c r="C172" s="152" t="s">
        <v>493</v>
      </c>
      <c r="D172" s="153" t="s">
        <v>1164</v>
      </c>
      <c r="E172" s="153" t="s">
        <v>1165</v>
      </c>
    </row>
    <row r="173" spans="1:5" ht="24.75" customHeight="1">
      <c r="A173" s="151"/>
      <c r="B173" s="559"/>
      <c r="C173" s="161" t="s">
        <v>1166</v>
      </c>
      <c r="D173" s="162" t="s">
        <v>1164</v>
      </c>
      <c r="E173" s="162" t="s">
        <v>1165</v>
      </c>
    </row>
    <row r="174" spans="1:5" ht="24.75" customHeight="1">
      <c r="A174" s="151"/>
      <c r="B174" s="559"/>
      <c r="C174" s="161" t="s">
        <v>537</v>
      </c>
      <c r="D174" s="162" t="s">
        <v>1164</v>
      </c>
      <c r="E174" s="162" t="s">
        <v>1165</v>
      </c>
    </row>
    <row r="175" spans="1:5" ht="24.75" customHeight="1">
      <c r="A175" s="151"/>
      <c r="B175" s="559"/>
      <c r="C175" s="152" t="s">
        <v>1167</v>
      </c>
      <c r="D175" s="153" t="s">
        <v>1164</v>
      </c>
      <c r="E175" s="153" t="s">
        <v>1165</v>
      </c>
    </row>
    <row r="176" spans="1:5" ht="24.75" customHeight="1">
      <c r="A176" s="151"/>
      <c r="B176" s="559"/>
      <c r="C176" s="152" t="s">
        <v>1168</v>
      </c>
      <c r="D176" s="153" t="s">
        <v>1140</v>
      </c>
      <c r="E176" s="153" t="s">
        <v>1141</v>
      </c>
    </row>
    <row r="177" spans="1:5" ht="24.75" customHeight="1">
      <c r="A177" s="151"/>
      <c r="B177" s="559"/>
      <c r="C177" s="152" t="s">
        <v>564</v>
      </c>
      <c r="D177" s="153" t="s">
        <v>1164</v>
      </c>
      <c r="E177" s="153" t="s">
        <v>1165</v>
      </c>
    </row>
    <row r="178" spans="1:5" ht="38.25" customHeight="1">
      <c r="A178" s="151"/>
      <c r="B178" s="559"/>
      <c r="C178" s="230" t="s">
        <v>1169</v>
      </c>
      <c r="D178" s="218" t="s">
        <v>1164</v>
      </c>
      <c r="E178" s="218" t="s">
        <v>1165</v>
      </c>
    </row>
    <row r="179" spans="1:5" ht="24.75" customHeight="1">
      <c r="A179" s="151"/>
      <c r="B179" s="559"/>
      <c r="C179" s="152" t="s">
        <v>575</v>
      </c>
      <c r="D179" s="153" t="s">
        <v>1164</v>
      </c>
      <c r="E179" s="153" t="s">
        <v>1165</v>
      </c>
    </row>
    <row r="180" spans="1:5" ht="24.75" customHeight="1">
      <c r="A180" s="151"/>
      <c r="B180" s="558" t="s">
        <v>440</v>
      </c>
      <c r="C180" s="152" t="s">
        <v>1170</v>
      </c>
      <c r="D180" s="153" t="s">
        <v>1164</v>
      </c>
      <c r="E180" s="153" t="s">
        <v>1171</v>
      </c>
    </row>
    <row r="181" spans="1:5" ht="24.75" customHeight="1">
      <c r="A181" s="151"/>
      <c r="B181" s="558"/>
      <c r="C181" s="152" t="s">
        <v>494</v>
      </c>
      <c r="D181" s="153" t="s">
        <v>1164</v>
      </c>
      <c r="E181" s="153" t="s">
        <v>1171</v>
      </c>
    </row>
    <row r="182" spans="1:5" ht="24.75" customHeight="1">
      <c r="A182" s="151"/>
      <c r="B182" s="558"/>
      <c r="C182" s="152" t="s">
        <v>518</v>
      </c>
      <c r="D182" s="153" t="s">
        <v>1164</v>
      </c>
      <c r="E182" s="153" t="s">
        <v>1171</v>
      </c>
    </row>
    <row r="183" spans="1:5" ht="24.75" customHeight="1">
      <c r="A183" s="151"/>
      <c r="B183" s="558"/>
      <c r="C183" s="152" t="s">
        <v>538</v>
      </c>
      <c r="D183" s="153" t="s">
        <v>1164</v>
      </c>
      <c r="E183" s="153" t="s">
        <v>1171</v>
      </c>
    </row>
    <row r="184" spans="1:5" ht="21.75" customHeight="1">
      <c r="A184" s="151"/>
      <c r="B184" s="558" t="s">
        <v>441</v>
      </c>
      <c r="C184" s="154" t="s">
        <v>469</v>
      </c>
      <c r="D184" s="153" t="s">
        <v>1164</v>
      </c>
      <c r="E184" s="153" t="s">
        <v>802</v>
      </c>
    </row>
    <row r="185" spans="1:5" ht="21.75" customHeight="1">
      <c r="A185" s="151"/>
      <c r="B185" s="558"/>
      <c r="C185" s="152" t="s">
        <v>882</v>
      </c>
      <c r="D185" s="153" t="s">
        <v>1164</v>
      </c>
      <c r="E185" s="153" t="s">
        <v>1172</v>
      </c>
    </row>
    <row r="186" spans="1:5" ht="21.75" customHeight="1">
      <c r="A186" s="151"/>
      <c r="B186" s="558"/>
      <c r="C186" s="152" t="s">
        <v>519</v>
      </c>
      <c r="D186" s="153" t="s">
        <v>1164</v>
      </c>
      <c r="E186" s="153" t="s">
        <v>1173</v>
      </c>
    </row>
    <row r="187" spans="1:5" ht="33" customHeight="1">
      <c r="A187" s="151"/>
      <c r="B187" s="558"/>
      <c r="C187" s="152" t="s">
        <v>539</v>
      </c>
      <c r="D187" s="153" t="s">
        <v>1164</v>
      </c>
      <c r="E187" s="153" t="s">
        <v>1173</v>
      </c>
    </row>
    <row r="188" spans="1:5" ht="49.5" customHeight="1">
      <c r="A188" s="151"/>
      <c r="B188" s="558"/>
      <c r="C188" s="161" t="s">
        <v>553</v>
      </c>
      <c r="D188" s="162" t="s">
        <v>1164</v>
      </c>
      <c r="E188" s="162" t="s">
        <v>1173</v>
      </c>
    </row>
    <row r="189" spans="1:5" ht="42.75" customHeight="1">
      <c r="A189" s="151"/>
      <c r="B189" s="558"/>
      <c r="C189" s="154" t="s">
        <v>565</v>
      </c>
      <c r="D189" s="153" t="s">
        <v>1164</v>
      </c>
      <c r="E189" s="153" t="s">
        <v>1174</v>
      </c>
    </row>
    <row r="190" spans="1:5" ht="65.25" customHeight="1">
      <c r="A190" s="151"/>
      <c r="B190" s="558"/>
      <c r="C190" s="230" t="s">
        <v>880</v>
      </c>
      <c r="D190" s="234" t="s">
        <v>1175</v>
      </c>
      <c r="E190" s="234" t="s">
        <v>1176</v>
      </c>
    </row>
    <row r="191" spans="1:5" ht="40.5" customHeight="1">
      <c r="A191" s="151"/>
      <c r="B191" s="558"/>
      <c r="C191" s="154" t="s">
        <v>576</v>
      </c>
      <c r="D191" s="153" t="s">
        <v>1164</v>
      </c>
      <c r="E191" s="153" t="s">
        <v>1174</v>
      </c>
    </row>
    <row r="192" spans="1:5" ht="21" customHeight="1">
      <c r="A192" s="151"/>
      <c r="B192" s="556" t="s">
        <v>442</v>
      </c>
      <c r="C192" s="152" t="s">
        <v>470</v>
      </c>
      <c r="D192" s="153" t="s">
        <v>1177</v>
      </c>
      <c r="E192" s="153" t="s">
        <v>1178</v>
      </c>
    </row>
    <row r="193" spans="1:5" ht="33" customHeight="1">
      <c r="A193" s="151"/>
      <c r="B193" s="559"/>
      <c r="C193" s="152" t="s">
        <v>496</v>
      </c>
      <c r="D193" s="153" t="s">
        <v>1177</v>
      </c>
      <c r="E193" s="153" t="s">
        <v>1178</v>
      </c>
    </row>
    <row r="194" spans="1:5" ht="31.5" customHeight="1">
      <c r="A194" s="151"/>
      <c r="B194" s="559"/>
      <c r="C194" s="152" t="s">
        <v>520</v>
      </c>
      <c r="D194" s="153" t="s">
        <v>1177</v>
      </c>
      <c r="E194" s="153" t="s">
        <v>1178</v>
      </c>
    </row>
    <row r="195" spans="1:5" ht="31.5" customHeight="1">
      <c r="A195" s="151"/>
      <c r="B195" s="559"/>
      <c r="C195" s="152" t="s">
        <v>540</v>
      </c>
      <c r="D195" s="153" t="s">
        <v>1177</v>
      </c>
      <c r="E195" s="153" t="s">
        <v>1178</v>
      </c>
    </row>
    <row r="196" spans="1:5" ht="31.5" customHeight="1">
      <c r="A196" s="151"/>
      <c r="B196" s="559"/>
      <c r="C196" s="152" t="s">
        <v>554</v>
      </c>
      <c r="D196" s="153" t="s">
        <v>1177</v>
      </c>
      <c r="E196" s="153" t="s">
        <v>1178</v>
      </c>
    </row>
    <row r="197" spans="1:5" ht="31.5" customHeight="1">
      <c r="A197" s="151"/>
      <c r="B197" s="559"/>
      <c r="C197" s="230" t="s">
        <v>1179</v>
      </c>
      <c r="D197" s="218" t="s">
        <v>1177</v>
      </c>
      <c r="E197" s="218" t="s">
        <v>1180</v>
      </c>
    </row>
    <row r="198" spans="1:5" ht="30.75" customHeight="1">
      <c r="B198" s="559"/>
      <c r="C198" s="152" t="s">
        <v>1181</v>
      </c>
      <c r="D198" s="153" t="s">
        <v>1177</v>
      </c>
      <c r="E198" s="153" t="s">
        <v>1178</v>
      </c>
    </row>
    <row r="199" spans="1:5" ht="34.5" customHeight="1">
      <c r="B199" s="556" t="s">
        <v>443</v>
      </c>
      <c r="C199" s="152" t="s">
        <v>1182</v>
      </c>
      <c r="D199" s="153" t="s">
        <v>1177</v>
      </c>
      <c r="E199" s="153" t="s">
        <v>1178</v>
      </c>
    </row>
    <row r="200" spans="1:5" ht="33" customHeight="1">
      <c r="B200" s="559"/>
      <c r="C200" s="152" t="s">
        <v>497</v>
      </c>
      <c r="D200" s="153" t="s">
        <v>1177</v>
      </c>
      <c r="E200" s="153" t="s">
        <v>1178</v>
      </c>
    </row>
    <row r="201" spans="1:5" ht="19.5" customHeight="1">
      <c r="B201" s="559"/>
      <c r="C201" s="152" t="s">
        <v>521</v>
      </c>
      <c r="D201" s="153" t="s">
        <v>1177</v>
      </c>
      <c r="E201" s="153" t="s">
        <v>1178</v>
      </c>
    </row>
    <row r="202" spans="1:5" ht="19.5" customHeight="1">
      <c r="B202" s="559"/>
      <c r="C202" s="152" t="s">
        <v>541</v>
      </c>
      <c r="D202" s="153" t="s">
        <v>1177</v>
      </c>
      <c r="E202" s="153" t="s">
        <v>1178</v>
      </c>
    </row>
    <row r="203" spans="1:5" ht="19.5" customHeight="1">
      <c r="B203" s="559"/>
      <c r="C203" s="152" t="s">
        <v>555</v>
      </c>
      <c r="D203" s="153" t="s">
        <v>1177</v>
      </c>
      <c r="E203" s="153" t="s">
        <v>1178</v>
      </c>
    </row>
    <row r="204" spans="1:5" ht="19.5" customHeight="1">
      <c r="B204" s="559"/>
      <c r="C204" s="152" t="s">
        <v>567</v>
      </c>
      <c r="D204" s="153" t="s">
        <v>1177</v>
      </c>
      <c r="E204" s="153" t="s">
        <v>1178</v>
      </c>
    </row>
    <row r="205" spans="1:5" ht="29.25" customHeight="1">
      <c r="B205" s="558" t="s">
        <v>444</v>
      </c>
      <c r="C205" s="165" t="s">
        <v>1183</v>
      </c>
      <c r="D205" s="153" t="s">
        <v>1184</v>
      </c>
      <c r="E205" s="153" t="s">
        <v>1185</v>
      </c>
    </row>
    <row r="206" spans="1:5" ht="27.75" customHeight="1">
      <c r="B206" s="558"/>
      <c r="C206" s="165" t="s">
        <v>498</v>
      </c>
      <c r="D206" s="153" t="s">
        <v>1186</v>
      </c>
      <c r="E206" s="153" t="s">
        <v>1185</v>
      </c>
    </row>
    <row r="207" spans="1:5" ht="39.75" customHeight="1">
      <c r="B207" s="558"/>
      <c r="C207" s="231" t="s">
        <v>1187</v>
      </c>
      <c r="D207" s="218" t="s">
        <v>1186</v>
      </c>
      <c r="E207" s="218" t="s">
        <v>1185</v>
      </c>
    </row>
    <row r="208" spans="1:5" ht="36.75" customHeight="1">
      <c r="B208" s="558"/>
      <c r="C208" s="231" t="s">
        <v>1188</v>
      </c>
      <c r="D208" s="218" t="s">
        <v>1186</v>
      </c>
      <c r="E208" s="218" t="s">
        <v>1185</v>
      </c>
    </row>
    <row r="209" spans="2:5" ht="30.75" customHeight="1">
      <c r="B209" s="558"/>
      <c r="C209" s="165" t="s">
        <v>522</v>
      </c>
      <c r="D209" s="153" t="s">
        <v>1189</v>
      </c>
      <c r="E209" s="153" t="s">
        <v>1185</v>
      </c>
    </row>
    <row r="210" spans="2:5" ht="30" customHeight="1">
      <c r="B210" s="556" t="s">
        <v>445</v>
      </c>
      <c r="C210" s="165" t="s">
        <v>1190</v>
      </c>
      <c r="D210" s="153" t="s">
        <v>1191</v>
      </c>
      <c r="E210" s="153" t="s">
        <v>1185</v>
      </c>
    </row>
    <row r="211" spans="2:5" ht="39" customHeight="1">
      <c r="B211" s="557"/>
      <c r="C211" s="231" t="s">
        <v>1192</v>
      </c>
      <c r="D211" s="218" t="s">
        <v>1191</v>
      </c>
      <c r="E211" s="218" t="s">
        <v>1185</v>
      </c>
    </row>
    <row r="212" spans="2:5" ht="38.25" customHeight="1">
      <c r="B212" s="215" t="s">
        <v>446</v>
      </c>
      <c r="C212" s="165" t="s">
        <v>1193</v>
      </c>
      <c r="D212" s="153" t="s">
        <v>1184</v>
      </c>
      <c r="E212" s="153" t="s">
        <v>1185</v>
      </c>
    </row>
    <row r="213" spans="2:5" ht="19.5" customHeight="1">
      <c r="B213" s="558" t="s">
        <v>447</v>
      </c>
      <c r="C213" s="165" t="s">
        <v>1194</v>
      </c>
      <c r="D213" s="153" t="s">
        <v>1119</v>
      </c>
      <c r="E213" s="153" t="s">
        <v>1141</v>
      </c>
    </row>
    <row r="214" spans="2:5" ht="19.5" customHeight="1">
      <c r="B214" s="558"/>
      <c r="C214" s="152" t="s">
        <v>499</v>
      </c>
      <c r="D214" s="153" t="s">
        <v>1119</v>
      </c>
      <c r="E214" s="153" t="s">
        <v>1141</v>
      </c>
    </row>
    <row r="215" spans="2:5" ht="19.5" customHeight="1">
      <c r="B215" s="558"/>
      <c r="C215" s="152" t="s">
        <v>523</v>
      </c>
      <c r="D215" s="153" t="s">
        <v>1119</v>
      </c>
      <c r="E215" s="153" t="s">
        <v>1120</v>
      </c>
    </row>
    <row r="216" spans="2:5" ht="19.5" customHeight="1">
      <c r="B216" s="558" t="s">
        <v>612</v>
      </c>
      <c r="C216" s="152" t="s">
        <v>736</v>
      </c>
      <c r="D216" s="153" t="s">
        <v>1195</v>
      </c>
      <c r="E216" s="153" t="s">
        <v>1196</v>
      </c>
    </row>
    <row r="217" spans="2:5" ht="19.5" customHeight="1">
      <c r="B217" s="558"/>
      <c r="C217" s="152" t="s">
        <v>1197</v>
      </c>
      <c r="D217" s="153" t="s">
        <v>1195</v>
      </c>
      <c r="E217" s="153" t="s">
        <v>1196</v>
      </c>
    </row>
    <row r="218" spans="2:5" ht="19.5" customHeight="1">
      <c r="B218" s="558"/>
      <c r="C218" s="152" t="s">
        <v>1198</v>
      </c>
      <c r="D218" s="153" t="s">
        <v>1195</v>
      </c>
      <c r="E218" s="153" t="s">
        <v>1196</v>
      </c>
    </row>
    <row r="219" spans="2:5" ht="19.5" customHeight="1">
      <c r="B219" s="558"/>
      <c r="C219" s="165" t="s">
        <v>1199</v>
      </c>
      <c r="D219" s="153" t="s">
        <v>1195</v>
      </c>
      <c r="E219" s="153" t="s">
        <v>1196</v>
      </c>
    </row>
    <row r="220" spans="2:5" ht="19.5" customHeight="1">
      <c r="B220" s="558"/>
      <c r="C220" s="165" t="s">
        <v>1200</v>
      </c>
      <c r="D220" s="153" t="s">
        <v>1195</v>
      </c>
      <c r="E220" s="153" t="s">
        <v>1196</v>
      </c>
    </row>
    <row r="221" spans="2:5" ht="234.75" customHeight="1">
      <c r="B221" s="232" t="s">
        <v>1201</v>
      </c>
      <c r="C221" s="171" t="s">
        <v>695</v>
      </c>
      <c r="D221" s="153" t="s">
        <v>1202</v>
      </c>
      <c r="E221" s="153" t="s">
        <v>1152</v>
      </c>
    </row>
    <row r="222" spans="2:5" ht="35.25" customHeight="1">
      <c r="B222" s="232" t="s">
        <v>812</v>
      </c>
      <c r="C222" s="233" t="s">
        <v>1203</v>
      </c>
      <c r="D222" s="218" t="s">
        <v>1195</v>
      </c>
      <c r="E222" s="218" t="s">
        <v>1196</v>
      </c>
    </row>
    <row r="223" spans="2:5" ht="35.25" customHeight="1">
      <c r="B223" s="556" t="s">
        <v>614</v>
      </c>
      <c r="C223" s="234" t="s">
        <v>1204</v>
      </c>
      <c r="D223" s="218" t="s">
        <v>1205</v>
      </c>
      <c r="E223" s="218" t="s">
        <v>1206</v>
      </c>
    </row>
    <row r="224" spans="2:5" ht="35.25" customHeight="1">
      <c r="B224" s="559"/>
      <c r="C224" s="233" t="s">
        <v>1207</v>
      </c>
      <c r="D224" s="218" t="s">
        <v>1208</v>
      </c>
      <c r="E224" s="218" t="s">
        <v>1141</v>
      </c>
    </row>
    <row r="225" spans="2:5" ht="48.75" customHeight="1">
      <c r="B225" s="559"/>
      <c r="C225" s="233" t="s">
        <v>1209</v>
      </c>
      <c r="D225" s="218" t="s">
        <v>1210</v>
      </c>
      <c r="E225" s="218" t="s">
        <v>1211</v>
      </c>
    </row>
    <row r="226" spans="2:5" ht="48.75" customHeight="1">
      <c r="B226" s="557"/>
      <c r="C226" s="233" t="s">
        <v>1212</v>
      </c>
      <c r="D226" s="218" t="s">
        <v>1213</v>
      </c>
      <c r="E226" s="218" t="s">
        <v>1214</v>
      </c>
    </row>
    <row r="227" spans="2:5" ht="19.5" customHeight="1">
      <c r="B227" s="556"/>
    </row>
    <row r="228" spans="2:5" ht="19.5" customHeight="1">
      <c r="B228" s="559"/>
    </row>
    <row r="229" spans="2:5" ht="19.5" customHeight="1">
      <c r="B229" s="559"/>
    </row>
    <row r="230" spans="2:5" ht="19.5" customHeight="1">
      <c r="B230" s="557"/>
    </row>
  </sheetData>
  <autoFilter ref="B1:E226" xr:uid="{00000000-0009-0000-0000-000008000000}"/>
  <mergeCells count="30">
    <mergeCell ref="B227:B230"/>
    <mergeCell ref="B2:B12"/>
    <mergeCell ref="B13:B48"/>
    <mergeCell ref="B49:B56"/>
    <mergeCell ref="B57:B69"/>
    <mergeCell ref="B70:B79"/>
    <mergeCell ref="B80:B86"/>
    <mergeCell ref="B87:B98"/>
    <mergeCell ref="B99:B104"/>
    <mergeCell ref="B105:B123"/>
    <mergeCell ref="B124:B128"/>
    <mergeCell ref="B129:B139"/>
    <mergeCell ref="B140:B146"/>
    <mergeCell ref="B147:B148"/>
    <mergeCell ref="B149:B150"/>
    <mergeCell ref="B151:B154"/>
    <mergeCell ref="B155:B157"/>
    <mergeCell ref="B158:B163"/>
    <mergeCell ref="B164:B167"/>
    <mergeCell ref="B168:B170"/>
    <mergeCell ref="B171:B179"/>
    <mergeCell ref="B210:B211"/>
    <mergeCell ref="B213:B215"/>
    <mergeCell ref="B216:B220"/>
    <mergeCell ref="B223:B226"/>
    <mergeCell ref="B180:B183"/>
    <mergeCell ref="B184:B191"/>
    <mergeCell ref="B192:B198"/>
    <mergeCell ref="B199:B204"/>
    <mergeCell ref="B205:B209"/>
  </mergeCells>
  <printOptions horizontalCentered="1" verticalCentered="1"/>
  <pageMargins left="0.35433070866141736" right="0.23622047244094491" top="0.35433070866141736" bottom="0.5" header="0.19685039370078741" footer="0.19685039370078741"/>
  <pageSetup paperSize="9" scale="72" orientation="portrait" r:id="rId1"/>
  <headerFooter alignWithMargins="0">
    <oddFooter>&amp;LEste documento impreso se convertirá en una copia no controlada. Toda persona que requiera imprimir este documento debe 
asegurarse que se encuentre en la última versión.&amp;RPágina &amp;P de &amp;N</oddFooter>
  </headerFooter>
  <rowBreaks count="2" manualBreakCount="2">
    <brk id="81" max="5" man="1"/>
    <brk id="171" max="5" man="1"/>
  </rowBreaks>
  <tableParts count="3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V72"/>
  <sheetViews>
    <sheetView showGridLines="0" zoomScale="60" zoomScaleNormal="60" workbookViewId="0">
      <pane ySplit="2" topLeftCell="A49" activePane="bottomLeft" state="frozen"/>
      <selection activeCell="E9" sqref="E4:E9"/>
      <selection pane="bottomLeft" activeCell="E9" sqref="E4:E9"/>
    </sheetView>
  </sheetViews>
  <sheetFormatPr defaultColWidth="11.453125" defaultRowHeight="12.5"/>
  <cols>
    <col min="1" max="1" width="5.54296875" style="183" customWidth="1"/>
    <col min="2" max="2" width="13.26953125" style="183" bestFit="1" customWidth="1"/>
    <col min="3" max="3" width="27.7265625" style="183" customWidth="1"/>
    <col min="4" max="4" width="32.7265625" style="183" customWidth="1"/>
    <col min="5" max="5" width="26" style="183" customWidth="1"/>
    <col min="6" max="6" width="70.26953125" style="193" customWidth="1"/>
    <col min="7" max="7" width="55.81640625" style="183" customWidth="1"/>
    <col min="8" max="8" width="34.26953125" style="183" hidden="1" customWidth="1"/>
    <col min="9" max="9" width="0" style="183" hidden="1" customWidth="1"/>
    <col min="10" max="10" width="25.453125" style="183" hidden="1" customWidth="1"/>
    <col min="11" max="11" width="4.54296875" style="183" hidden="1" customWidth="1"/>
    <col min="12" max="12" width="21.26953125" style="192" hidden="1" customWidth="1"/>
    <col min="13" max="13" width="3.453125" style="192" hidden="1" customWidth="1"/>
    <col min="14" max="14" width="23.453125" style="183" hidden="1" customWidth="1"/>
    <col min="15" max="15" width="2.1796875" style="183" hidden="1" customWidth="1"/>
    <col min="16" max="16" width="36.81640625" style="183" hidden="1" customWidth="1"/>
    <col min="17" max="17" width="3.453125" style="183" hidden="1" customWidth="1"/>
    <col min="18" max="18" width="32.453125" style="183" hidden="1" customWidth="1"/>
    <col min="19" max="19" width="4.7265625" style="183" hidden="1" customWidth="1"/>
    <col min="20" max="20" width="28.26953125" style="183" hidden="1" customWidth="1"/>
    <col min="21" max="21" width="1" style="183" hidden="1" customWidth="1"/>
    <col min="22" max="22" width="29.26953125" style="183" hidden="1" customWidth="1"/>
    <col min="23" max="243" width="11.453125" style="183"/>
    <col min="244" max="244" width="5.54296875" style="183" customWidth="1"/>
    <col min="245" max="245" width="13.26953125" style="183" bestFit="1" customWidth="1"/>
    <col min="246" max="246" width="30.7265625" style="183" customWidth="1"/>
    <col min="247" max="247" width="54.7265625" style="183" customWidth="1"/>
    <col min="248" max="248" width="36.26953125" style="183" customWidth="1"/>
    <col min="249" max="249" width="39.81640625" style="183" customWidth="1"/>
    <col min="250" max="499" width="11.453125" style="183"/>
    <col min="500" max="500" width="5.54296875" style="183" customWidth="1"/>
    <col min="501" max="501" width="13.26953125" style="183" bestFit="1" customWidth="1"/>
    <col min="502" max="502" width="30.7265625" style="183" customWidth="1"/>
    <col min="503" max="503" width="54.7265625" style="183" customWidth="1"/>
    <col min="504" max="504" width="36.26953125" style="183" customWidth="1"/>
    <col min="505" max="505" width="39.81640625" style="183" customWidth="1"/>
    <col min="506" max="755" width="11.453125" style="183"/>
    <col min="756" max="756" width="5.54296875" style="183" customWidth="1"/>
    <col min="757" max="757" width="13.26953125" style="183" bestFit="1" customWidth="1"/>
    <col min="758" max="758" width="30.7265625" style="183" customWidth="1"/>
    <col min="759" max="759" width="54.7265625" style="183" customWidth="1"/>
    <col min="760" max="760" width="36.26953125" style="183" customWidth="1"/>
    <col min="761" max="761" width="39.81640625" style="183" customWidth="1"/>
    <col min="762" max="1011" width="11.453125" style="183"/>
    <col min="1012" max="1012" width="5.54296875" style="183" customWidth="1"/>
    <col min="1013" max="1013" width="13.26953125" style="183" bestFit="1" customWidth="1"/>
    <col min="1014" max="1014" width="30.7265625" style="183" customWidth="1"/>
    <col min="1015" max="1015" width="54.7265625" style="183" customWidth="1"/>
    <col min="1016" max="1016" width="36.26953125" style="183" customWidth="1"/>
    <col min="1017" max="1017" width="39.81640625" style="183" customWidth="1"/>
    <col min="1018" max="1267" width="11.453125" style="183"/>
    <col min="1268" max="1268" width="5.54296875" style="183" customWidth="1"/>
    <col min="1269" max="1269" width="13.26953125" style="183" bestFit="1" customWidth="1"/>
    <col min="1270" max="1270" width="30.7265625" style="183" customWidth="1"/>
    <col min="1271" max="1271" width="54.7265625" style="183" customWidth="1"/>
    <col min="1272" max="1272" width="36.26953125" style="183" customWidth="1"/>
    <col min="1273" max="1273" width="39.81640625" style="183" customWidth="1"/>
    <col min="1274" max="1523" width="11.453125" style="183"/>
    <col min="1524" max="1524" width="5.54296875" style="183" customWidth="1"/>
    <col min="1525" max="1525" width="13.26953125" style="183" bestFit="1" customWidth="1"/>
    <col min="1526" max="1526" width="30.7265625" style="183" customWidth="1"/>
    <col min="1527" max="1527" width="54.7265625" style="183" customWidth="1"/>
    <col min="1528" max="1528" width="36.26953125" style="183" customWidth="1"/>
    <col min="1529" max="1529" width="39.81640625" style="183" customWidth="1"/>
    <col min="1530" max="1779" width="11.453125" style="183"/>
    <col min="1780" max="1780" width="5.54296875" style="183" customWidth="1"/>
    <col min="1781" max="1781" width="13.26953125" style="183" bestFit="1" customWidth="1"/>
    <col min="1782" max="1782" width="30.7265625" style="183" customWidth="1"/>
    <col min="1783" max="1783" width="54.7265625" style="183" customWidth="1"/>
    <col min="1784" max="1784" width="36.26953125" style="183" customWidth="1"/>
    <col min="1785" max="1785" width="39.81640625" style="183" customWidth="1"/>
    <col min="1786" max="2035" width="11.453125" style="183"/>
    <col min="2036" max="2036" width="5.54296875" style="183" customWidth="1"/>
    <col min="2037" max="2037" width="13.26953125" style="183" bestFit="1" customWidth="1"/>
    <col min="2038" max="2038" width="30.7265625" style="183" customWidth="1"/>
    <col min="2039" max="2039" width="54.7265625" style="183" customWidth="1"/>
    <col min="2040" max="2040" width="36.26953125" style="183" customWidth="1"/>
    <col min="2041" max="2041" width="39.81640625" style="183" customWidth="1"/>
    <col min="2042" max="2291" width="11.453125" style="183"/>
    <col min="2292" max="2292" width="5.54296875" style="183" customWidth="1"/>
    <col min="2293" max="2293" width="13.26953125" style="183" bestFit="1" customWidth="1"/>
    <col min="2294" max="2294" width="30.7265625" style="183" customWidth="1"/>
    <col min="2295" max="2295" width="54.7265625" style="183" customWidth="1"/>
    <col min="2296" max="2296" width="36.26953125" style="183" customWidth="1"/>
    <col min="2297" max="2297" width="39.81640625" style="183" customWidth="1"/>
    <col min="2298" max="2547" width="11.453125" style="183"/>
    <col min="2548" max="2548" width="5.54296875" style="183" customWidth="1"/>
    <col min="2549" max="2549" width="13.26953125" style="183" bestFit="1" customWidth="1"/>
    <col min="2550" max="2550" width="30.7265625" style="183" customWidth="1"/>
    <col min="2551" max="2551" width="54.7265625" style="183" customWidth="1"/>
    <col min="2552" max="2552" width="36.26953125" style="183" customWidth="1"/>
    <col min="2553" max="2553" width="39.81640625" style="183" customWidth="1"/>
    <col min="2554" max="2803" width="11.453125" style="183"/>
    <col min="2804" max="2804" width="5.54296875" style="183" customWidth="1"/>
    <col min="2805" max="2805" width="13.26953125" style="183" bestFit="1" customWidth="1"/>
    <col min="2806" max="2806" width="30.7265625" style="183" customWidth="1"/>
    <col min="2807" max="2807" width="54.7265625" style="183" customWidth="1"/>
    <col min="2808" max="2808" width="36.26953125" style="183" customWidth="1"/>
    <col min="2809" max="2809" width="39.81640625" style="183" customWidth="1"/>
    <col min="2810" max="3059" width="11.453125" style="183"/>
    <col min="3060" max="3060" width="5.54296875" style="183" customWidth="1"/>
    <col min="3061" max="3061" width="13.26953125" style="183" bestFit="1" customWidth="1"/>
    <col min="3062" max="3062" width="30.7265625" style="183" customWidth="1"/>
    <col min="3063" max="3063" width="54.7265625" style="183" customWidth="1"/>
    <col min="3064" max="3064" width="36.26953125" style="183" customWidth="1"/>
    <col min="3065" max="3065" width="39.81640625" style="183" customWidth="1"/>
    <col min="3066" max="3315" width="11.453125" style="183"/>
    <col min="3316" max="3316" width="5.54296875" style="183" customWidth="1"/>
    <col min="3317" max="3317" width="13.26953125" style="183" bestFit="1" customWidth="1"/>
    <col min="3318" max="3318" width="30.7265625" style="183" customWidth="1"/>
    <col min="3319" max="3319" width="54.7265625" style="183" customWidth="1"/>
    <col min="3320" max="3320" width="36.26953125" style="183" customWidth="1"/>
    <col min="3321" max="3321" width="39.81640625" style="183" customWidth="1"/>
    <col min="3322" max="3571" width="11.453125" style="183"/>
    <col min="3572" max="3572" width="5.54296875" style="183" customWidth="1"/>
    <col min="3573" max="3573" width="13.26953125" style="183" bestFit="1" customWidth="1"/>
    <col min="3574" max="3574" width="30.7265625" style="183" customWidth="1"/>
    <col min="3575" max="3575" width="54.7265625" style="183" customWidth="1"/>
    <col min="3576" max="3576" width="36.26953125" style="183" customWidth="1"/>
    <col min="3577" max="3577" width="39.81640625" style="183" customWidth="1"/>
    <col min="3578" max="3827" width="11.453125" style="183"/>
    <col min="3828" max="3828" width="5.54296875" style="183" customWidth="1"/>
    <col min="3829" max="3829" width="13.26953125" style="183" bestFit="1" customWidth="1"/>
    <col min="3830" max="3830" width="30.7265625" style="183" customWidth="1"/>
    <col min="3831" max="3831" width="54.7265625" style="183" customWidth="1"/>
    <col min="3832" max="3832" width="36.26953125" style="183" customWidth="1"/>
    <col min="3833" max="3833" width="39.81640625" style="183" customWidth="1"/>
    <col min="3834" max="4083" width="11.453125" style="183"/>
    <col min="4084" max="4084" width="5.54296875" style="183" customWidth="1"/>
    <col min="4085" max="4085" width="13.26953125" style="183" bestFit="1" customWidth="1"/>
    <col min="4086" max="4086" width="30.7265625" style="183" customWidth="1"/>
    <col min="4087" max="4087" width="54.7265625" style="183" customWidth="1"/>
    <col min="4088" max="4088" width="36.26953125" style="183" customWidth="1"/>
    <col min="4089" max="4089" width="39.81640625" style="183" customWidth="1"/>
    <col min="4090" max="4339" width="11.453125" style="183"/>
    <col min="4340" max="4340" width="5.54296875" style="183" customWidth="1"/>
    <col min="4341" max="4341" width="13.26953125" style="183" bestFit="1" customWidth="1"/>
    <col min="4342" max="4342" width="30.7265625" style="183" customWidth="1"/>
    <col min="4343" max="4343" width="54.7265625" style="183" customWidth="1"/>
    <col min="4344" max="4344" width="36.26953125" style="183" customWidth="1"/>
    <col min="4345" max="4345" width="39.81640625" style="183" customWidth="1"/>
    <col min="4346" max="4595" width="11.453125" style="183"/>
    <col min="4596" max="4596" width="5.54296875" style="183" customWidth="1"/>
    <col min="4597" max="4597" width="13.26953125" style="183" bestFit="1" customWidth="1"/>
    <col min="4598" max="4598" width="30.7265625" style="183" customWidth="1"/>
    <col min="4599" max="4599" width="54.7265625" style="183" customWidth="1"/>
    <col min="4600" max="4600" width="36.26953125" style="183" customWidth="1"/>
    <col min="4601" max="4601" width="39.81640625" style="183" customWidth="1"/>
    <col min="4602" max="4851" width="11.453125" style="183"/>
    <col min="4852" max="4852" width="5.54296875" style="183" customWidth="1"/>
    <col min="4853" max="4853" width="13.26953125" style="183" bestFit="1" customWidth="1"/>
    <col min="4854" max="4854" width="30.7265625" style="183" customWidth="1"/>
    <col min="4855" max="4855" width="54.7265625" style="183" customWidth="1"/>
    <col min="4856" max="4856" width="36.26953125" style="183" customWidth="1"/>
    <col min="4857" max="4857" width="39.81640625" style="183" customWidth="1"/>
    <col min="4858" max="5107" width="11.453125" style="183"/>
    <col min="5108" max="5108" width="5.54296875" style="183" customWidth="1"/>
    <col min="5109" max="5109" width="13.26953125" style="183" bestFit="1" customWidth="1"/>
    <col min="5110" max="5110" width="30.7265625" style="183" customWidth="1"/>
    <col min="5111" max="5111" width="54.7265625" style="183" customWidth="1"/>
    <col min="5112" max="5112" width="36.26953125" style="183" customWidth="1"/>
    <col min="5113" max="5113" width="39.81640625" style="183" customWidth="1"/>
    <col min="5114" max="5363" width="11.453125" style="183"/>
    <col min="5364" max="5364" width="5.54296875" style="183" customWidth="1"/>
    <col min="5365" max="5365" width="13.26953125" style="183" bestFit="1" customWidth="1"/>
    <col min="5366" max="5366" width="30.7265625" style="183" customWidth="1"/>
    <col min="5367" max="5367" width="54.7265625" style="183" customWidth="1"/>
    <col min="5368" max="5368" width="36.26953125" style="183" customWidth="1"/>
    <col min="5369" max="5369" width="39.81640625" style="183" customWidth="1"/>
    <col min="5370" max="5619" width="11.453125" style="183"/>
    <col min="5620" max="5620" width="5.54296875" style="183" customWidth="1"/>
    <col min="5621" max="5621" width="13.26953125" style="183" bestFit="1" customWidth="1"/>
    <col min="5622" max="5622" width="30.7265625" style="183" customWidth="1"/>
    <col min="5623" max="5623" width="54.7265625" style="183" customWidth="1"/>
    <col min="5624" max="5624" width="36.26953125" style="183" customWidth="1"/>
    <col min="5625" max="5625" width="39.81640625" style="183" customWidth="1"/>
    <col min="5626" max="5875" width="11.453125" style="183"/>
    <col min="5876" max="5876" width="5.54296875" style="183" customWidth="1"/>
    <col min="5877" max="5877" width="13.26953125" style="183" bestFit="1" customWidth="1"/>
    <col min="5878" max="5878" width="30.7265625" style="183" customWidth="1"/>
    <col min="5879" max="5879" width="54.7265625" style="183" customWidth="1"/>
    <col min="5880" max="5880" width="36.26953125" style="183" customWidth="1"/>
    <col min="5881" max="5881" width="39.81640625" style="183" customWidth="1"/>
    <col min="5882" max="6131" width="11.453125" style="183"/>
    <col min="6132" max="6132" width="5.54296875" style="183" customWidth="1"/>
    <col min="6133" max="6133" width="13.26953125" style="183" bestFit="1" customWidth="1"/>
    <col min="6134" max="6134" width="30.7265625" style="183" customWidth="1"/>
    <col min="6135" max="6135" width="54.7265625" style="183" customWidth="1"/>
    <col min="6136" max="6136" width="36.26953125" style="183" customWidth="1"/>
    <col min="6137" max="6137" width="39.81640625" style="183" customWidth="1"/>
    <col min="6138" max="6387" width="11.453125" style="183"/>
    <col min="6388" max="6388" width="5.54296875" style="183" customWidth="1"/>
    <col min="6389" max="6389" width="13.26953125" style="183" bestFit="1" customWidth="1"/>
    <col min="6390" max="6390" width="30.7265625" style="183" customWidth="1"/>
    <col min="6391" max="6391" width="54.7265625" style="183" customWidth="1"/>
    <col min="6392" max="6392" width="36.26953125" style="183" customWidth="1"/>
    <col min="6393" max="6393" width="39.81640625" style="183" customWidth="1"/>
    <col min="6394" max="6643" width="11.453125" style="183"/>
    <col min="6644" max="6644" width="5.54296875" style="183" customWidth="1"/>
    <col min="6645" max="6645" width="13.26953125" style="183" bestFit="1" customWidth="1"/>
    <col min="6646" max="6646" width="30.7265625" style="183" customWidth="1"/>
    <col min="6647" max="6647" width="54.7265625" style="183" customWidth="1"/>
    <col min="6648" max="6648" width="36.26953125" style="183" customWidth="1"/>
    <col min="6649" max="6649" width="39.81640625" style="183" customWidth="1"/>
    <col min="6650" max="6899" width="11.453125" style="183"/>
    <col min="6900" max="6900" width="5.54296875" style="183" customWidth="1"/>
    <col min="6901" max="6901" width="13.26953125" style="183" bestFit="1" customWidth="1"/>
    <col min="6902" max="6902" width="30.7265625" style="183" customWidth="1"/>
    <col min="6903" max="6903" width="54.7265625" style="183" customWidth="1"/>
    <col min="6904" max="6904" width="36.26953125" style="183" customWidth="1"/>
    <col min="6905" max="6905" width="39.81640625" style="183" customWidth="1"/>
    <col min="6906" max="7155" width="11.453125" style="183"/>
    <col min="7156" max="7156" width="5.54296875" style="183" customWidth="1"/>
    <col min="7157" max="7157" width="13.26953125" style="183" bestFit="1" customWidth="1"/>
    <col min="7158" max="7158" width="30.7265625" style="183" customWidth="1"/>
    <col min="7159" max="7159" width="54.7265625" style="183" customWidth="1"/>
    <col min="7160" max="7160" width="36.26953125" style="183" customWidth="1"/>
    <col min="7161" max="7161" width="39.81640625" style="183" customWidth="1"/>
    <col min="7162" max="7411" width="11.453125" style="183"/>
    <col min="7412" max="7412" width="5.54296875" style="183" customWidth="1"/>
    <col min="7413" max="7413" width="13.26953125" style="183" bestFit="1" customWidth="1"/>
    <col min="7414" max="7414" width="30.7265625" style="183" customWidth="1"/>
    <col min="7415" max="7415" width="54.7265625" style="183" customWidth="1"/>
    <col min="7416" max="7416" width="36.26953125" style="183" customWidth="1"/>
    <col min="7417" max="7417" width="39.81640625" style="183" customWidth="1"/>
    <col min="7418" max="7667" width="11.453125" style="183"/>
    <col min="7668" max="7668" width="5.54296875" style="183" customWidth="1"/>
    <col min="7669" max="7669" width="13.26953125" style="183" bestFit="1" customWidth="1"/>
    <col min="7670" max="7670" width="30.7265625" style="183" customWidth="1"/>
    <col min="7671" max="7671" width="54.7265625" style="183" customWidth="1"/>
    <col min="7672" max="7672" width="36.26953125" style="183" customWidth="1"/>
    <col min="7673" max="7673" width="39.81640625" style="183" customWidth="1"/>
    <col min="7674" max="7923" width="11.453125" style="183"/>
    <col min="7924" max="7924" width="5.54296875" style="183" customWidth="1"/>
    <col min="7925" max="7925" width="13.26953125" style="183" bestFit="1" customWidth="1"/>
    <col min="7926" max="7926" width="30.7265625" style="183" customWidth="1"/>
    <col min="7927" max="7927" width="54.7265625" style="183" customWidth="1"/>
    <col min="7928" max="7928" width="36.26953125" style="183" customWidth="1"/>
    <col min="7929" max="7929" width="39.81640625" style="183" customWidth="1"/>
    <col min="7930" max="8179" width="11.453125" style="183"/>
    <col min="8180" max="8180" width="5.54296875" style="183" customWidth="1"/>
    <col min="8181" max="8181" width="13.26953125" style="183" bestFit="1" customWidth="1"/>
    <col min="8182" max="8182" width="30.7265625" style="183" customWidth="1"/>
    <col min="8183" max="8183" width="54.7265625" style="183" customWidth="1"/>
    <col min="8184" max="8184" width="36.26953125" style="183" customWidth="1"/>
    <col min="8185" max="8185" width="39.81640625" style="183" customWidth="1"/>
    <col min="8186" max="8435" width="11.453125" style="183"/>
    <col min="8436" max="8436" width="5.54296875" style="183" customWidth="1"/>
    <col min="8437" max="8437" width="13.26953125" style="183" bestFit="1" customWidth="1"/>
    <col min="8438" max="8438" width="30.7265625" style="183" customWidth="1"/>
    <col min="8439" max="8439" width="54.7265625" style="183" customWidth="1"/>
    <col min="8440" max="8440" width="36.26953125" style="183" customWidth="1"/>
    <col min="8441" max="8441" width="39.81640625" style="183" customWidth="1"/>
    <col min="8442" max="8691" width="11.453125" style="183"/>
    <col min="8692" max="8692" width="5.54296875" style="183" customWidth="1"/>
    <col min="8693" max="8693" width="13.26953125" style="183" bestFit="1" customWidth="1"/>
    <col min="8694" max="8694" width="30.7265625" style="183" customWidth="1"/>
    <col min="8695" max="8695" width="54.7265625" style="183" customWidth="1"/>
    <col min="8696" max="8696" width="36.26953125" style="183" customWidth="1"/>
    <col min="8697" max="8697" width="39.81640625" style="183" customWidth="1"/>
    <col min="8698" max="8947" width="11.453125" style="183"/>
    <col min="8948" max="8948" width="5.54296875" style="183" customWidth="1"/>
    <col min="8949" max="8949" width="13.26953125" style="183" bestFit="1" customWidth="1"/>
    <col min="8950" max="8950" width="30.7265625" style="183" customWidth="1"/>
    <col min="8951" max="8951" width="54.7265625" style="183" customWidth="1"/>
    <col min="8952" max="8952" width="36.26953125" style="183" customWidth="1"/>
    <col min="8953" max="8953" width="39.81640625" style="183" customWidth="1"/>
    <col min="8954" max="9203" width="11.453125" style="183"/>
    <col min="9204" max="9204" width="5.54296875" style="183" customWidth="1"/>
    <col min="9205" max="9205" width="13.26953125" style="183" bestFit="1" customWidth="1"/>
    <col min="9206" max="9206" width="30.7265625" style="183" customWidth="1"/>
    <col min="9207" max="9207" width="54.7265625" style="183" customWidth="1"/>
    <col min="9208" max="9208" width="36.26953125" style="183" customWidth="1"/>
    <col min="9209" max="9209" width="39.81640625" style="183" customWidth="1"/>
    <col min="9210" max="9459" width="11.453125" style="183"/>
    <col min="9460" max="9460" width="5.54296875" style="183" customWidth="1"/>
    <col min="9461" max="9461" width="13.26953125" style="183" bestFit="1" customWidth="1"/>
    <col min="9462" max="9462" width="30.7265625" style="183" customWidth="1"/>
    <col min="9463" max="9463" width="54.7265625" style="183" customWidth="1"/>
    <col min="9464" max="9464" width="36.26953125" style="183" customWidth="1"/>
    <col min="9465" max="9465" width="39.81640625" style="183" customWidth="1"/>
    <col min="9466" max="9715" width="11.453125" style="183"/>
    <col min="9716" max="9716" width="5.54296875" style="183" customWidth="1"/>
    <col min="9717" max="9717" width="13.26953125" style="183" bestFit="1" customWidth="1"/>
    <col min="9718" max="9718" width="30.7265625" style="183" customWidth="1"/>
    <col min="9719" max="9719" width="54.7265625" style="183" customWidth="1"/>
    <col min="9720" max="9720" width="36.26953125" style="183" customWidth="1"/>
    <col min="9721" max="9721" width="39.81640625" style="183" customWidth="1"/>
    <col min="9722" max="9971" width="11.453125" style="183"/>
    <col min="9972" max="9972" width="5.54296875" style="183" customWidth="1"/>
    <col min="9973" max="9973" width="13.26953125" style="183" bestFit="1" customWidth="1"/>
    <col min="9974" max="9974" width="30.7265625" style="183" customWidth="1"/>
    <col min="9975" max="9975" width="54.7265625" style="183" customWidth="1"/>
    <col min="9976" max="9976" width="36.26953125" style="183" customWidth="1"/>
    <col min="9977" max="9977" width="39.81640625" style="183" customWidth="1"/>
    <col min="9978" max="10227" width="11.453125" style="183"/>
    <col min="10228" max="10228" width="5.54296875" style="183" customWidth="1"/>
    <col min="10229" max="10229" width="13.26953125" style="183" bestFit="1" customWidth="1"/>
    <col min="10230" max="10230" width="30.7265625" style="183" customWidth="1"/>
    <col min="10231" max="10231" width="54.7265625" style="183" customWidth="1"/>
    <col min="10232" max="10232" width="36.26953125" style="183" customWidth="1"/>
    <col min="10233" max="10233" width="39.81640625" style="183" customWidth="1"/>
    <col min="10234" max="10483" width="11.453125" style="183"/>
    <col min="10484" max="10484" width="5.54296875" style="183" customWidth="1"/>
    <col min="10485" max="10485" width="13.26953125" style="183" bestFit="1" customWidth="1"/>
    <col min="10486" max="10486" width="30.7265625" style="183" customWidth="1"/>
    <col min="10487" max="10487" width="54.7265625" style="183" customWidth="1"/>
    <col min="10488" max="10488" width="36.26953125" style="183" customWidth="1"/>
    <col min="10489" max="10489" width="39.81640625" style="183" customWidth="1"/>
    <col min="10490" max="10739" width="11.453125" style="183"/>
    <col min="10740" max="10740" width="5.54296875" style="183" customWidth="1"/>
    <col min="10741" max="10741" width="13.26953125" style="183" bestFit="1" customWidth="1"/>
    <col min="10742" max="10742" width="30.7265625" style="183" customWidth="1"/>
    <col min="10743" max="10743" width="54.7265625" style="183" customWidth="1"/>
    <col min="10744" max="10744" width="36.26953125" style="183" customWidth="1"/>
    <col min="10745" max="10745" width="39.81640625" style="183" customWidth="1"/>
    <col min="10746" max="10995" width="11.453125" style="183"/>
    <col min="10996" max="10996" width="5.54296875" style="183" customWidth="1"/>
    <col min="10997" max="10997" width="13.26953125" style="183" bestFit="1" customWidth="1"/>
    <col min="10998" max="10998" width="30.7265625" style="183" customWidth="1"/>
    <col min="10999" max="10999" width="54.7265625" style="183" customWidth="1"/>
    <col min="11000" max="11000" width="36.26953125" style="183" customWidth="1"/>
    <col min="11001" max="11001" width="39.81640625" style="183" customWidth="1"/>
    <col min="11002" max="11251" width="11.453125" style="183"/>
    <col min="11252" max="11252" width="5.54296875" style="183" customWidth="1"/>
    <col min="11253" max="11253" width="13.26953125" style="183" bestFit="1" customWidth="1"/>
    <col min="11254" max="11254" width="30.7265625" style="183" customWidth="1"/>
    <col min="11255" max="11255" width="54.7265625" style="183" customWidth="1"/>
    <col min="11256" max="11256" width="36.26953125" style="183" customWidth="1"/>
    <col min="11257" max="11257" width="39.81640625" style="183" customWidth="1"/>
    <col min="11258" max="11507" width="11.453125" style="183"/>
    <col min="11508" max="11508" width="5.54296875" style="183" customWidth="1"/>
    <col min="11509" max="11509" width="13.26953125" style="183" bestFit="1" customWidth="1"/>
    <col min="11510" max="11510" width="30.7265625" style="183" customWidth="1"/>
    <col min="11511" max="11511" width="54.7265625" style="183" customWidth="1"/>
    <col min="11512" max="11512" width="36.26953125" style="183" customWidth="1"/>
    <col min="11513" max="11513" width="39.81640625" style="183" customWidth="1"/>
    <col min="11514" max="11763" width="11.453125" style="183"/>
    <col min="11764" max="11764" width="5.54296875" style="183" customWidth="1"/>
    <col min="11765" max="11765" width="13.26953125" style="183" bestFit="1" customWidth="1"/>
    <col min="11766" max="11766" width="30.7265625" style="183" customWidth="1"/>
    <col min="11767" max="11767" width="54.7265625" style="183" customWidth="1"/>
    <col min="11768" max="11768" width="36.26953125" style="183" customWidth="1"/>
    <col min="11769" max="11769" width="39.81640625" style="183" customWidth="1"/>
    <col min="11770" max="12019" width="11.453125" style="183"/>
    <col min="12020" max="12020" width="5.54296875" style="183" customWidth="1"/>
    <col min="12021" max="12021" width="13.26953125" style="183" bestFit="1" customWidth="1"/>
    <col min="12022" max="12022" width="30.7265625" style="183" customWidth="1"/>
    <col min="12023" max="12023" width="54.7265625" style="183" customWidth="1"/>
    <col min="12024" max="12024" width="36.26953125" style="183" customWidth="1"/>
    <col min="12025" max="12025" width="39.81640625" style="183" customWidth="1"/>
    <col min="12026" max="12275" width="11.453125" style="183"/>
    <col min="12276" max="12276" width="5.54296875" style="183" customWidth="1"/>
    <col min="12277" max="12277" width="13.26953125" style="183" bestFit="1" customWidth="1"/>
    <col min="12278" max="12278" width="30.7265625" style="183" customWidth="1"/>
    <col min="12279" max="12279" width="54.7265625" style="183" customWidth="1"/>
    <col min="12280" max="12280" width="36.26953125" style="183" customWidth="1"/>
    <col min="12281" max="12281" width="39.81640625" style="183" customWidth="1"/>
    <col min="12282" max="12531" width="11.453125" style="183"/>
    <col min="12532" max="12532" width="5.54296875" style="183" customWidth="1"/>
    <col min="12533" max="12533" width="13.26953125" style="183" bestFit="1" customWidth="1"/>
    <col min="12534" max="12534" width="30.7265625" style="183" customWidth="1"/>
    <col min="12535" max="12535" width="54.7265625" style="183" customWidth="1"/>
    <col min="12536" max="12536" width="36.26953125" style="183" customWidth="1"/>
    <col min="12537" max="12537" width="39.81640625" style="183" customWidth="1"/>
    <col min="12538" max="12787" width="11.453125" style="183"/>
    <col min="12788" max="12788" width="5.54296875" style="183" customWidth="1"/>
    <col min="12789" max="12789" width="13.26953125" style="183" bestFit="1" customWidth="1"/>
    <col min="12790" max="12790" width="30.7265625" style="183" customWidth="1"/>
    <col min="12791" max="12791" width="54.7265625" style="183" customWidth="1"/>
    <col min="12792" max="12792" width="36.26953125" style="183" customWidth="1"/>
    <col min="12793" max="12793" width="39.81640625" style="183" customWidth="1"/>
    <col min="12794" max="13043" width="11.453125" style="183"/>
    <col min="13044" max="13044" width="5.54296875" style="183" customWidth="1"/>
    <col min="13045" max="13045" width="13.26953125" style="183" bestFit="1" customWidth="1"/>
    <col min="13046" max="13046" width="30.7265625" style="183" customWidth="1"/>
    <col min="13047" max="13047" width="54.7265625" style="183" customWidth="1"/>
    <col min="13048" max="13048" width="36.26953125" style="183" customWidth="1"/>
    <col min="13049" max="13049" width="39.81640625" style="183" customWidth="1"/>
    <col min="13050" max="13299" width="11.453125" style="183"/>
    <col min="13300" max="13300" width="5.54296875" style="183" customWidth="1"/>
    <col min="13301" max="13301" width="13.26953125" style="183" bestFit="1" customWidth="1"/>
    <col min="13302" max="13302" width="30.7265625" style="183" customWidth="1"/>
    <col min="13303" max="13303" width="54.7265625" style="183" customWidth="1"/>
    <col min="13304" max="13304" width="36.26953125" style="183" customWidth="1"/>
    <col min="13305" max="13305" width="39.81640625" style="183" customWidth="1"/>
    <col min="13306" max="13555" width="11.453125" style="183"/>
    <col min="13556" max="13556" width="5.54296875" style="183" customWidth="1"/>
    <col min="13557" max="13557" width="13.26953125" style="183" bestFit="1" customWidth="1"/>
    <col min="13558" max="13558" width="30.7265625" style="183" customWidth="1"/>
    <col min="13559" max="13559" width="54.7265625" style="183" customWidth="1"/>
    <col min="13560" max="13560" width="36.26953125" style="183" customWidth="1"/>
    <col min="13561" max="13561" width="39.81640625" style="183" customWidth="1"/>
    <col min="13562" max="13811" width="11.453125" style="183"/>
    <col min="13812" max="13812" width="5.54296875" style="183" customWidth="1"/>
    <col min="13813" max="13813" width="13.26953125" style="183" bestFit="1" customWidth="1"/>
    <col min="13814" max="13814" width="30.7265625" style="183" customWidth="1"/>
    <col min="13815" max="13815" width="54.7265625" style="183" customWidth="1"/>
    <col min="13816" max="13816" width="36.26953125" style="183" customWidth="1"/>
    <col min="13817" max="13817" width="39.81640625" style="183" customWidth="1"/>
    <col min="13818" max="14067" width="11.453125" style="183"/>
    <col min="14068" max="14068" width="5.54296875" style="183" customWidth="1"/>
    <col min="14069" max="14069" width="13.26953125" style="183" bestFit="1" customWidth="1"/>
    <col min="14070" max="14070" width="30.7265625" style="183" customWidth="1"/>
    <col min="14071" max="14071" width="54.7265625" style="183" customWidth="1"/>
    <col min="14072" max="14072" width="36.26953125" style="183" customWidth="1"/>
    <col min="14073" max="14073" width="39.81640625" style="183" customWidth="1"/>
    <col min="14074" max="14323" width="11.453125" style="183"/>
    <col min="14324" max="14324" width="5.54296875" style="183" customWidth="1"/>
    <col min="14325" max="14325" width="13.26953125" style="183" bestFit="1" customWidth="1"/>
    <col min="14326" max="14326" width="30.7265625" style="183" customWidth="1"/>
    <col min="14327" max="14327" width="54.7265625" style="183" customWidth="1"/>
    <col min="14328" max="14328" width="36.26953125" style="183" customWidth="1"/>
    <col min="14329" max="14329" width="39.81640625" style="183" customWidth="1"/>
    <col min="14330" max="14579" width="11.453125" style="183"/>
    <col min="14580" max="14580" width="5.54296875" style="183" customWidth="1"/>
    <col min="14581" max="14581" width="13.26953125" style="183" bestFit="1" customWidth="1"/>
    <col min="14582" max="14582" width="30.7265625" style="183" customWidth="1"/>
    <col min="14583" max="14583" width="54.7265625" style="183" customWidth="1"/>
    <col min="14584" max="14584" width="36.26953125" style="183" customWidth="1"/>
    <col min="14585" max="14585" width="39.81640625" style="183" customWidth="1"/>
    <col min="14586" max="14835" width="11.453125" style="183"/>
    <col min="14836" max="14836" width="5.54296875" style="183" customWidth="1"/>
    <col min="14837" max="14837" width="13.26953125" style="183" bestFit="1" customWidth="1"/>
    <col min="14838" max="14838" width="30.7265625" style="183" customWidth="1"/>
    <col min="14839" max="14839" width="54.7265625" style="183" customWidth="1"/>
    <col min="14840" max="14840" width="36.26953125" style="183" customWidth="1"/>
    <col min="14841" max="14841" width="39.81640625" style="183" customWidth="1"/>
    <col min="14842" max="15091" width="11.453125" style="183"/>
    <col min="15092" max="15092" width="5.54296875" style="183" customWidth="1"/>
    <col min="15093" max="15093" width="13.26953125" style="183" bestFit="1" customWidth="1"/>
    <col min="15094" max="15094" width="30.7265625" style="183" customWidth="1"/>
    <col min="15095" max="15095" width="54.7265625" style="183" customWidth="1"/>
    <col min="15096" max="15096" width="36.26953125" style="183" customWidth="1"/>
    <col min="15097" max="15097" width="39.81640625" style="183" customWidth="1"/>
    <col min="15098" max="15347" width="11.453125" style="183"/>
    <col min="15348" max="15348" width="5.54296875" style="183" customWidth="1"/>
    <col min="15349" max="15349" width="13.26953125" style="183" bestFit="1" customWidth="1"/>
    <col min="15350" max="15350" width="30.7265625" style="183" customWidth="1"/>
    <col min="15351" max="15351" width="54.7265625" style="183" customWidth="1"/>
    <col min="15352" max="15352" width="36.26953125" style="183" customWidth="1"/>
    <col min="15353" max="15353" width="39.81640625" style="183" customWidth="1"/>
    <col min="15354" max="15603" width="11.453125" style="183"/>
    <col min="15604" max="15604" width="5.54296875" style="183" customWidth="1"/>
    <col min="15605" max="15605" width="13.26953125" style="183" bestFit="1" customWidth="1"/>
    <col min="15606" max="15606" width="30.7265625" style="183" customWidth="1"/>
    <col min="15607" max="15607" width="54.7265625" style="183" customWidth="1"/>
    <col min="15608" max="15608" width="36.26953125" style="183" customWidth="1"/>
    <col min="15609" max="15609" width="39.81640625" style="183" customWidth="1"/>
    <col min="15610" max="15859" width="11.453125" style="183"/>
    <col min="15860" max="15860" width="5.54296875" style="183" customWidth="1"/>
    <col min="15861" max="15861" width="13.26953125" style="183" bestFit="1" customWidth="1"/>
    <col min="15862" max="15862" width="30.7265625" style="183" customWidth="1"/>
    <col min="15863" max="15863" width="54.7265625" style="183" customWidth="1"/>
    <col min="15864" max="15864" width="36.26953125" style="183" customWidth="1"/>
    <col min="15865" max="15865" width="39.81640625" style="183" customWidth="1"/>
    <col min="15866" max="16115" width="11.453125" style="183"/>
    <col min="16116" max="16116" width="5.54296875" style="183" customWidth="1"/>
    <col min="16117" max="16117" width="13.26953125" style="183" bestFit="1" customWidth="1"/>
    <col min="16118" max="16118" width="30.7265625" style="183" customWidth="1"/>
    <col min="16119" max="16119" width="54.7265625" style="183" customWidth="1"/>
    <col min="16120" max="16120" width="36.26953125" style="183" customWidth="1"/>
    <col min="16121" max="16121" width="39.81640625" style="183" customWidth="1"/>
    <col min="16122" max="16384" width="11.453125" style="183"/>
  </cols>
  <sheetData>
    <row r="2" spans="2:22" ht="42.75" customHeight="1">
      <c r="B2" s="197" t="s">
        <v>655</v>
      </c>
      <c r="C2" s="181" t="s">
        <v>1215</v>
      </c>
      <c r="D2" s="181" t="s">
        <v>366</v>
      </c>
      <c r="E2" s="180" t="s">
        <v>367</v>
      </c>
      <c r="F2" s="181" t="s">
        <v>1008</v>
      </c>
      <c r="G2" s="181" t="s">
        <v>1216</v>
      </c>
      <c r="H2" s="182" t="s">
        <v>1217</v>
      </c>
      <c r="J2" s="198" t="s">
        <v>827</v>
      </c>
      <c r="K2" s="184"/>
      <c r="L2" s="198" t="s">
        <v>739</v>
      </c>
      <c r="M2" s="184"/>
      <c r="N2" s="198" t="s">
        <v>787</v>
      </c>
      <c r="O2" s="184"/>
      <c r="P2" s="198" t="s">
        <v>870</v>
      </c>
      <c r="Q2" s="184"/>
      <c r="R2" s="198" t="s">
        <v>1218</v>
      </c>
      <c r="S2" s="184"/>
      <c r="T2" s="199" t="s">
        <v>1219</v>
      </c>
      <c r="U2" s="184"/>
      <c r="V2" s="200" t="s">
        <v>744</v>
      </c>
    </row>
    <row r="3" spans="2:22" ht="36" customHeight="1">
      <c r="B3" s="567" t="s">
        <v>1220</v>
      </c>
      <c r="C3" s="560" t="s">
        <v>827</v>
      </c>
      <c r="D3" s="185" t="s">
        <v>1221</v>
      </c>
      <c r="E3" s="185" t="s">
        <v>1222</v>
      </c>
      <c r="F3" s="186" t="s">
        <v>1223</v>
      </c>
      <c r="G3" s="560" t="s">
        <v>1224</v>
      </c>
      <c r="H3" s="198" t="s">
        <v>827</v>
      </c>
      <c r="I3" s="201"/>
      <c r="J3" s="187" t="str">
        <f>+D3</f>
        <v>Restos de comida / madera</v>
      </c>
      <c r="K3" s="184"/>
      <c r="L3" s="188" t="str">
        <f>+D8</f>
        <v>Aceites Residuales</v>
      </c>
      <c r="M3" s="184"/>
      <c r="N3" s="187" t="str">
        <f>+D20</f>
        <v>Chatarra liviana (pernos de sostenimiento,restos de clavos, alambres, etc.)</v>
      </c>
      <c r="O3" s="184"/>
      <c r="P3" s="187" t="str">
        <f>+D22</f>
        <v>Baterías</v>
      </c>
      <c r="Q3" s="184"/>
      <c r="R3" s="189" t="str">
        <f>+D25</f>
        <v>Restos de concreto, cemento vencido, residuos de demolición, y otros</v>
      </c>
      <c r="S3" s="184"/>
      <c r="T3" s="189" t="str">
        <f>+D47</f>
        <v>Uso de PCB en las operaciones</v>
      </c>
      <c r="U3" s="184"/>
      <c r="V3" s="187" t="str">
        <f>+D26</f>
        <v>Residuos hospitalarios (jeringas, guantes, envases de medicamentos, etc.)</v>
      </c>
    </row>
    <row r="4" spans="2:22" ht="38.25" customHeight="1">
      <c r="B4" s="568"/>
      <c r="C4" s="564"/>
      <c r="D4" s="185" t="s">
        <v>828</v>
      </c>
      <c r="E4" s="185" t="s">
        <v>1222</v>
      </c>
      <c r="F4" s="186" t="s">
        <v>1223</v>
      </c>
      <c r="G4" s="564"/>
      <c r="H4" s="198" t="s">
        <v>739</v>
      </c>
      <c r="I4" s="201"/>
      <c r="J4" s="187" t="str">
        <f>+D4</f>
        <v>Residuos no aprovechables (generales), llantas</v>
      </c>
      <c r="K4" s="184"/>
      <c r="L4" s="188" t="str">
        <f t="shared" ref="L4:L13" si="0">+D9</f>
        <v>Pintura, aerosoles</v>
      </c>
      <c r="M4" s="184"/>
      <c r="N4" s="187" t="str">
        <f>+D21</f>
        <v xml:space="preserve">Chatarra pesada (Estructuras, campanas, chaquetas, rieles, vigas,etc.) </v>
      </c>
      <c r="O4" s="184"/>
      <c r="P4" s="187" t="str">
        <f>+D23</f>
        <v xml:space="preserve">Aparatos electrónicos (computadoras, teclados, lavadoras, horno microondas, etc.) </v>
      </c>
      <c r="Q4" s="184"/>
      <c r="R4" s="184"/>
      <c r="S4" s="184"/>
      <c r="T4" s="184"/>
      <c r="U4" s="184"/>
      <c r="V4" s="187" t="str">
        <f>+D27</f>
        <v>Residuos COVID-19 (mascarillas, guantes)</v>
      </c>
    </row>
    <row r="5" spans="2:22" ht="38.25" customHeight="1">
      <c r="B5" s="568"/>
      <c r="C5" s="564"/>
      <c r="D5" s="185" t="s">
        <v>687</v>
      </c>
      <c r="E5" s="185" t="s">
        <v>1222</v>
      </c>
      <c r="F5" s="186" t="s">
        <v>1223</v>
      </c>
      <c r="G5" s="564"/>
      <c r="H5" s="198" t="s">
        <v>787</v>
      </c>
      <c r="I5" s="201"/>
      <c r="J5" s="187" t="str">
        <f>+D5</f>
        <v>Papel y cartón</v>
      </c>
      <c r="K5" s="184"/>
      <c r="L5" s="188" t="str">
        <f t="shared" si="0"/>
        <v>Trapos industriales</v>
      </c>
      <c r="M5" s="184"/>
      <c r="N5" s="184"/>
      <c r="O5" s="184"/>
      <c r="P5" s="187" t="str">
        <f>+D24</f>
        <v>Tóner, tintas, impresora, etc.</v>
      </c>
      <c r="Q5" s="184"/>
      <c r="R5" s="184"/>
      <c r="S5" s="184"/>
      <c r="T5" s="184"/>
      <c r="U5" s="184"/>
      <c r="V5" s="184"/>
    </row>
    <row r="6" spans="2:22" ht="45" customHeight="1">
      <c r="B6" s="568"/>
      <c r="C6" s="564"/>
      <c r="D6" s="185" t="s">
        <v>1225</v>
      </c>
      <c r="E6" s="185" t="s">
        <v>1222</v>
      </c>
      <c r="F6" s="186" t="s">
        <v>1223</v>
      </c>
      <c r="G6" s="564"/>
      <c r="H6" s="198" t="s">
        <v>870</v>
      </c>
      <c r="I6" s="201"/>
      <c r="J6" s="187" t="str">
        <f>+D6</f>
        <v>Vidrio</v>
      </c>
      <c r="K6" s="184"/>
      <c r="L6" s="188" t="str">
        <f t="shared" si="0"/>
        <v>Residuos de voladura (Cartón de explosivos, sacos de anfo, etc)</v>
      </c>
      <c r="M6" s="184"/>
      <c r="N6" s="184"/>
      <c r="O6" s="184"/>
      <c r="P6" s="184"/>
      <c r="Q6" s="184"/>
      <c r="R6" s="184"/>
      <c r="S6" s="184"/>
      <c r="T6" s="184"/>
      <c r="U6" s="184"/>
      <c r="V6" s="184"/>
    </row>
    <row r="7" spans="2:22" ht="37.5">
      <c r="B7" s="568"/>
      <c r="C7" s="561"/>
      <c r="D7" s="185" t="s">
        <v>1226</v>
      </c>
      <c r="E7" s="185" t="s">
        <v>1222</v>
      </c>
      <c r="F7" s="186" t="s">
        <v>1223</v>
      </c>
      <c r="G7" s="561"/>
      <c r="H7" s="198" t="s">
        <v>1218</v>
      </c>
      <c r="I7" s="201"/>
      <c r="J7" s="187" t="str">
        <f>+D7</f>
        <v>Plásticos</v>
      </c>
      <c r="K7" s="184"/>
      <c r="L7" s="188" t="str">
        <f t="shared" si="0"/>
        <v>Residuos de sostenimiento (Sika, acelerantes, etc)</v>
      </c>
      <c r="M7" s="184"/>
      <c r="N7" s="202" t="s">
        <v>1227</v>
      </c>
      <c r="O7" s="184"/>
      <c r="P7" s="202" t="s">
        <v>725</v>
      </c>
      <c r="Q7" s="184"/>
      <c r="R7" s="202" t="s">
        <v>789</v>
      </c>
      <c r="S7" s="184"/>
      <c r="T7" s="202" t="s">
        <v>1228</v>
      </c>
      <c r="U7" s="184"/>
      <c r="V7" s="203" t="s">
        <v>732</v>
      </c>
    </row>
    <row r="8" spans="2:22" ht="102" customHeight="1">
      <c r="B8" s="568"/>
      <c r="C8" s="570" t="s">
        <v>413</v>
      </c>
      <c r="D8" s="190" t="s">
        <v>1229</v>
      </c>
      <c r="E8" s="185" t="s">
        <v>1222</v>
      </c>
      <c r="F8" s="186" t="s">
        <v>1230</v>
      </c>
      <c r="G8" s="560" t="s">
        <v>1231</v>
      </c>
      <c r="H8" s="200" t="s">
        <v>744</v>
      </c>
      <c r="I8" s="201"/>
      <c r="J8" s="184"/>
      <c r="K8" s="184"/>
      <c r="L8" s="188" t="str">
        <f t="shared" si="0"/>
        <v>Filtros de aceite, Filtros de combustible, mangueras hidráulicas</v>
      </c>
      <c r="M8" s="184"/>
      <c r="N8" s="189" t="str">
        <f>+D39</f>
        <v>Transporte de mineral</v>
      </c>
      <c r="O8" s="184"/>
      <c r="P8" s="187" t="str">
        <f>+D49</f>
        <v>Incendio / Explosión</v>
      </c>
      <c r="Q8" s="184"/>
      <c r="R8" s="189" t="str">
        <f>+D57</f>
        <v>Energia Electrica</v>
      </c>
      <c r="S8" s="184"/>
      <c r="T8" s="187" t="str">
        <f>+D63</f>
        <v>Degradación áreas durante la construcción o habilitación de componentes</v>
      </c>
      <c r="U8" s="184"/>
      <c r="V8" s="187" t="str">
        <f>+D45</f>
        <v>Diesel, gasolina y otros</v>
      </c>
    </row>
    <row r="9" spans="2:22" ht="42.75" customHeight="1">
      <c r="B9" s="568"/>
      <c r="C9" s="571"/>
      <c r="D9" s="190" t="s">
        <v>806</v>
      </c>
      <c r="E9" s="185" t="s">
        <v>1222</v>
      </c>
      <c r="F9" s="186" t="s">
        <v>1230</v>
      </c>
      <c r="G9" s="564"/>
      <c r="H9" s="200" t="s">
        <v>1232</v>
      </c>
      <c r="I9" s="201"/>
      <c r="J9" s="200" t="s">
        <v>1232</v>
      </c>
      <c r="K9" s="184"/>
      <c r="L9" s="188" t="str">
        <f t="shared" si="0"/>
        <v>Filtros de aire</v>
      </c>
      <c r="M9" s="184"/>
      <c r="N9" s="184"/>
      <c r="O9" s="184"/>
      <c r="P9" s="187" t="str">
        <f>+D50</f>
        <v>Proceso metalúrgico</v>
      </c>
      <c r="Q9" s="184"/>
      <c r="R9" s="184"/>
      <c r="S9" s="184"/>
      <c r="T9" s="187" t="str">
        <f>+D64</f>
        <v>Remoción de top soil</v>
      </c>
      <c r="U9" s="184"/>
      <c r="V9" s="187" t="str">
        <f>+D46</f>
        <v>Lubricantes, aceites y grasas</v>
      </c>
    </row>
    <row r="10" spans="2:22" ht="46">
      <c r="B10" s="568"/>
      <c r="C10" s="571"/>
      <c r="D10" s="190" t="s">
        <v>807</v>
      </c>
      <c r="E10" s="185" t="s">
        <v>1222</v>
      </c>
      <c r="F10" s="186" t="s">
        <v>1230</v>
      </c>
      <c r="G10" s="564"/>
      <c r="H10" s="200" t="s">
        <v>1233</v>
      </c>
      <c r="I10" s="201"/>
      <c r="J10" s="187" t="str">
        <f>+D28</f>
        <v>Efluente de comedores</v>
      </c>
      <c r="K10" s="184"/>
      <c r="L10" s="188" t="str">
        <f t="shared" si="0"/>
        <v>Envases de sustancias químicas (Envases de MIBC, big bag, cilindros de cianuro, etc.)</v>
      </c>
      <c r="M10" s="184"/>
      <c r="N10" s="203" t="s">
        <v>1234</v>
      </c>
      <c r="O10" s="184"/>
      <c r="P10" s="187" t="str">
        <f>+D51</f>
        <v>Equipos de soldadura</v>
      </c>
      <c r="Q10" s="184"/>
      <c r="R10" s="202" t="s">
        <v>1235</v>
      </c>
      <c r="S10" s="184"/>
      <c r="T10" s="184"/>
      <c r="U10" s="184"/>
      <c r="V10" s="184"/>
    </row>
    <row r="11" spans="2:22" ht="28">
      <c r="B11" s="568"/>
      <c r="C11" s="571"/>
      <c r="D11" s="190" t="s">
        <v>1236</v>
      </c>
      <c r="E11" s="185" t="s">
        <v>1222</v>
      </c>
      <c r="F11" s="186" t="s">
        <v>1230</v>
      </c>
      <c r="G11" s="564"/>
      <c r="H11" s="200" t="s">
        <v>1237</v>
      </c>
      <c r="I11" s="201"/>
      <c r="J11" s="187" t="str">
        <f>+D29</f>
        <v>Efluente de oficinas / campamentos</v>
      </c>
      <c r="K11" s="184"/>
      <c r="L11" s="188" t="str">
        <f t="shared" si="0"/>
        <v>Residuos en contacto con hidrocarburos</v>
      </c>
      <c r="M11" s="184"/>
      <c r="N11" s="187" t="str">
        <f>+D40</f>
        <v>Ruptura de tuberías</v>
      </c>
      <c r="O11" s="184"/>
      <c r="P11" s="187" t="str">
        <f>+D52</f>
        <v>Vehículos, equipos, motores, grupos electrógenos, y otros</v>
      </c>
      <c r="Q11" s="184"/>
      <c r="R11" s="189" t="str">
        <f>+D58</f>
        <v>Diesel, gasolina y otros</v>
      </c>
      <c r="S11" s="184"/>
      <c r="T11" s="204" t="s">
        <v>1238</v>
      </c>
      <c r="U11" s="184"/>
      <c r="V11" s="184"/>
    </row>
    <row r="12" spans="2:22" ht="25">
      <c r="B12" s="568"/>
      <c r="C12" s="571"/>
      <c r="D12" s="190" t="s">
        <v>1239</v>
      </c>
      <c r="E12" s="185" t="s">
        <v>1222</v>
      </c>
      <c r="F12" s="186" t="s">
        <v>1230</v>
      </c>
      <c r="G12" s="564"/>
      <c r="H12" s="200" t="s">
        <v>1240</v>
      </c>
      <c r="I12" s="201"/>
      <c r="J12" s="184"/>
      <c r="K12" s="184"/>
      <c r="L12" s="188" t="str">
        <f t="shared" si="0"/>
        <v>Mangas de ventilación</v>
      </c>
      <c r="M12" s="184"/>
      <c r="N12" s="187" t="str">
        <f>+D41</f>
        <v>Falla de bombas, falla de válvulas, etc</v>
      </c>
      <c r="O12" s="184"/>
      <c r="P12" s="184"/>
      <c r="Q12" s="184"/>
      <c r="R12" s="184"/>
      <c r="S12" s="184"/>
      <c r="T12" s="187" t="str">
        <f>+D53</f>
        <v>Transporte y movimiento de vehículos y equipos</v>
      </c>
      <c r="U12" s="184"/>
      <c r="V12" s="184"/>
    </row>
    <row r="13" spans="2:22" ht="42.75" customHeight="1">
      <c r="B13" s="568"/>
      <c r="C13" s="571"/>
      <c r="D13" s="190" t="s">
        <v>775</v>
      </c>
      <c r="E13" s="185" t="s">
        <v>1222</v>
      </c>
      <c r="F13" s="186" t="s">
        <v>1230</v>
      </c>
      <c r="G13" s="564"/>
      <c r="H13" s="203" t="s">
        <v>1227</v>
      </c>
      <c r="I13" s="201"/>
      <c r="J13" s="200" t="s">
        <v>1233</v>
      </c>
      <c r="K13" s="184"/>
      <c r="L13" s="188" t="str">
        <f t="shared" si="0"/>
        <v>Generación de lixiviados</v>
      </c>
      <c r="M13" s="184"/>
      <c r="N13" s="184"/>
      <c r="O13" s="184"/>
      <c r="P13" s="184"/>
      <c r="Q13" s="184"/>
      <c r="R13" s="198" t="s">
        <v>1240</v>
      </c>
      <c r="S13" s="184"/>
      <c r="T13" s="187" t="str">
        <f>+D54</f>
        <v>Proceso metalúrgico (chancadoras)</v>
      </c>
      <c r="U13" s="184"/>
      <c r="V13" s="184"/>
    </row>
    <row r="14" spans="2:22" ht="42.75" customHeight="1">
      <c r="B14" s="568"/>
      <c r="C14" s="571"/>
      <c r="D14" s="190" t="s">
        <v>1241</v>
      </c>
      <c r="E14" s="185" t="s">
        <v>1222</v>
      </c>
      <c r="F14" s="186" t="s">
        <v>1230</v>
      </c>
      <c r="G14" s="564"/>
      <c r="H14" s="202" t="s">
        <v>1234</v>
      </c>
      <c r="I14" s="201"/>
      <c r="J14" s="187" t="str">
        <f>+D30</f>
        <v>Agua con concentrado</v>
      </c>
      <c r="K14" s="184"/>
      <c r="L14" s="188" t="str">
        <f>+D19</f>
        <v>Equipos de Protección Personal (EPP)</v>
      </c>
      <c r="M14" s="184"/>
      <c r="N14" s="203" t="s">
        <v>1242</v>
      </c>
      <c r="O14" s="184"/>
      <c r="P14" s="184"/>
      <c r="Q14" s="184"/>
      <c r="R14" s="189" t="str">
        <f>+D38</f>
        <v>Agua para uso industrial / doméstico</v>
      </c>
      <c r="S14" s="184"/>
      <c r="T14" s="184"/>
      <c r="U14" s="184"/>
      <c r="V14" s="184"/>
    </row>
    <row r="15" spans="2:22" ht="37.5">
      <c r="B15" s="568"/>
      <c r="C15" s="571"/>
      <c r="D15" s="190" t="s">
        <v>1243</v>
      </c>
      <c r="E15" s="185" t="s">
        <v>1222</v>
      </c>
      <c r="F15" s="186" t="s">
        <v>1230</v>
      </c>
      <c r="G15" s="564"/>
      <c r="H15" s="202" t="s">
        <v>1242</v>
      </c>
      <c r="I15" s="201"/>
      <c r="J15" s="187" t="str">
        <f t="shared" ref="J15:J20" si="1">+D31</f>
        <v>Agua con sedimentos, lodo (mineral con agua)</v>
      </c>
      <c r="K15" s="184"/>
      <c r="L15" s="184"/>
      <c r="M15" s="184"/>
      <c r="N15" s="187" t="str">
        <f>+D42</f>
        <v>Derrame de insumos químicos (cianuro, xantatos, etc)</v>
      </c>
      <c r="O15" s="184"/>
      <c r="P15" s="184"/>
      <c r="Q15" s="184"/>
      <c r="R15" s="184"/>
      <c r="S15" s="184"/>
      <c r="T15" s="184"/>
      <c r="U15" s="184"/>
      <c r="V15" s="184"/>
    </row>
    <row r="16" spans="2:22" ht="28.5" customHeight="1">
      <c r="B16" s="568"/>
      <c r="C16" s="571"/>
      <c r="D16" s="190" t="s">
        <v>740</v>
      </c>
      <c r="E16" s="185" t="s">
        <v>1222</v>
      </c>
      <c r="F16" s="186" t="s">
        <v>1230</v>
      </c>
      <c r="G16" s="564"/>
      <c r="H16" s="203" t="s">
        <v>732</v>
      </c>
      <c r="I16" s="201"/>
      <c r="J16" s="187" t="str">
        <f t="shared" si="1"/>
        <v>Agua de lavado de vehículos</v>
      </c>
      <c r="K16" s="184"/>
      <c r="L16" s="203" t="s">
        <v>809</v>
      </c>
      <c r="M16" s="184"/>
      <c r="N16" s="187" t="str">
        <f>+D43</f>
        <v>Reactivos químicos de laboratorio</v>
      </c>
      <c r="O16" s="184"/>
      <c r="P16" s="184"/>
      <c r="Q16" s="184"/>
      <c r="R16" s="202" t="s">
        <v>1244</v>
      </c>
      <c r="S16" s="184"/>
      <c r="T16" s="184"/>
      <c r="U16" s="184"/>
      <c r="V16" s="184"/>
    </row>
    <row r="17" spans="2:22" ht="34.5">
      <c r="B17" s="568"/>
      <c r="C17" s="571"/>
      <c r="D17" s="190" t="s">
        <v>1245</v>
      </c>
      <c r="E17" s="185" t="s">
        <v>1222</v>
      </c>
      <c r="F17" s="186" t="s">
        <v>1230</v>
      </c>
      <c r="G17" s="564"/>
      <c r="H17" s="205" t="s">
        <v>1219</v>
      </c>
      <c r="I17" s="201"/>
      <c r="J17" s="187" t="str">
        <f t="shared" si="1"/>
        <v>Aguas residuales de talleres</v>
      </c>
      <c r="K17" s="184"/>
      <c r="L17" s="191" t="str">
        <f>+D55</f>
        <v>Por exploción, por equipos estacionarios, por equipos móviles, otros</v>
      </c>
      <c r="M17" s="184"/>
      <c r="N17" s="187" t="str">
        <f>+D44</f>
        <v>Derrame de concentrado</v>
      </c>
      <c r="O17" s="184"/>
      <c r="P17" s="184"/>
      <c r="Q17" s="184"/>
      <c r="R17" s="189" t="str">
        <f>+D61</f>
        <v>Madera, troncos, listones y otros</v>
      </c>
      <c r="S17" s="184"/>
      <c r="T17" s="184"/>
      <c r="U17" s="184"/>
      <c r="V17" s="184"/>
    </row>
    <row r="18" spans="2:22" ht="28">
      <c r="B18" s="568"/>
      <c r="C18" s="571"/>
      <c r="D18" s="190" t="s">
        <v>1246</v>
      </c>
      <c r="E18" s="185" t="s">
        <v>1222</v>
      </c>
      <c r="F18" s="186" t="s">
        <v>1230</v>
      </c>
      <c r="G18" s="564"/>
      <c r="H18" s="205" t="s">
        <v>1247</v>
      </c>
      <c r="I18" s="201"/>
      <c r="J18" s="187" t="str">
        <f t="shared" si="1"/>
        <v>Aguas Oleosas</v>
      </c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</row>
    <row r="19" spans="2:22" ht="28.5" customHeight="1">
      <c r="B19" s="568"/>
      <c r="C19" s="572"/>
      <c r="D19" s="190" t="s">
        <v>1248</v>
      </c>
      <c r="E19" s="185" t="s">
        <v>1222</v>
      </c>
      <c r="F19" s="186" t="s">
        <v>1230</v>
      </c>
      <c r="G19" s="561"/>
      <c r="H19" s="203" t="s">
        <v>725</v>
      </c>
      <c r="I19" s="201"/>
      <c r="J19" s="187" t="str">
        <f t="shared" si="1"/>
        <v>Aguas con insumos químicos</v>
      </c>
      <c r="K19" s="184"/>
      <c r="L19" s="202" t="s">
        <v>1249</v>
      </c>
      <c r="M19" s="184"/>
      <c r="N19" s="203" t="s">
        <v>1250</v>
      </c>
      <c r="O19" s="184"/>
      <c r="P19" s="184"/>
      <c r="Q19" s="184"/>
      <c r="R19" s="202" t="s">
        <v>686</v>
      </c>
      <c r="S19" s="184"/>
      <c r="T19" s="184"/>
      <c r="U19" s="184"/>
      <c r="V19" s="184"/>
    </row>
    <row r="20" spans="2:22" ht="38.25" customHeight="1">
      <c r="B20" s="568"/>
      <c r="C20" s="560" t="s">
        <v>1251</v>
      </c>
      <c r="D20" s="185" t="s">
        <v>788</v>
      </c>
      <c r="E20" s="185" t="s">
        <v>1222</v>
      </c>
      <c r="F20" s="186" t="s">
        <v>1223</v>
      </c>
      <c r="G20" s="560" t="s">
        <v>1252</v>
      </c>
      <c r="H20" s="202" t="s">
        <v>1238</v>
      </c>
      <c r="I20" s="201"/>
      <c r="J20" s="187" t="str">
        <f t="shared" si="1"/>
        <v>Lodos de perforación</v>
      </c>
      <c r="K20" s="184"/>
      <c r="L20" s="191" t="str">
        <f>+D56</f>
        <v>Por equipos móviles y estacionarios</v>
      </c>
      <c r="M20" s="184"/>
      <c r="N20" s="187" t="str">
        <f>+D67</f>
        <v>Colapso de presa de relaves</v>
      </c>
      <c r="O20" s="184"/>
      <c r="P20" s="184"/>
      <c r="Q20" s="184"/>
      <c r="R20" s="189" t="str">
        <f>+D62</f>
        <v>Papel y cartón</v>
      </c>
      <c r="S20" s="184"/>
      <c r="T20" s="184"/>
      <c r="U20" s="184"/>
      <c r="V20" s="184"/>
    </row>
    <row r="21" spans="2:22" ht="37.5">
      <c r="B21" s="568"/>
      <c r="C21" s="561"/>
      <c r="D21" s="185" t="s">
        <v>1253</v>
      </c>
      <c r="E21" s="185" t="s">
        <v>1222</v>
      </c>
      <c r="F21" s="186" t="s">
        <v>1223</v>
      </c>
      <c r="G21" s="561"/>
      <c r="H21" s="202" t="s">
        <v>809</v>
      </c>
      <c r="I21" s="201"/>
      <c r="J21" s="184"/>
      <c r="K21" s="184"/>
      <c r="L21" s="184"/>
      <c r="M21" s="184"/>
      <c r="N21" s="187" t="str">
        <f>+D68</f>
        <v>Derrame de pulpa de relave (tratamiento, transporte)</v>
      </c>
      <c r="O21" s="184"/>
      <c r="P21" s="184"/>
      <c r="Q21" s="184"/>
      <c r="R21" s="184"/>
      <c r="S21" s="184"/>
      <c r="T21" s="184"/>
      <c r="U21" s="184"/>
      <c r="V21" s="184"/>
    </row>
    <row r="22" spans="2:22" ht="47.25" customHeight="1">
      <c r="B22" s="568"/>
      <c r="C22" s="560" t="s">
        <v>1254</v>
      </c>
      <c r="D22" s="185" t="s">
        <v>1255</v>
      </c>
      <c r="E22" s="185" t="s">
        <v>1222</v>
      </c>
      <c r="F22" s="186" t="s">
        <v>1223</v>
      </c>
      <c r="G22" s="560" t="s">
        <v>1256</v>
      </c>
      <c r="H22" s="202" t="s">
        <v>1249</v>
      </c>
      <c r="I22" s="201"/>
      <c r="J22" s="200" t="s">
        <v>1237</v>
      </c>
      <c r="K22" s="184"/>
      <c r="L22" s="184"/>
      <c r="M22" s="184"/>
      <c r="N22" s="184"/>
      <c r="O22" s="184"/>
      <c r="P22" s="184"/>
      <c r="Q22" s="184"/>
      <c r="R22" s="200" t="s">
        <v>1257</v>
      </c>
      <c r="S22" s="184"/>
      <c r="T22" s="200" t="s">
        <v>1258</v>
      </c>
      <c r="U22" s="184"/>
      <c r="V22" s="184"/>
    </row>
    <row r="23" spans="2:22" ht="47.25" customHeight="1">
      <c r="B23" s="568"/>
      <c r="C23" s="564"/>
      <c r="D23" s="185" t="s">
        <v>871</v>
      </c>
      <c r="E23" s="185" t="s">
        <v>1222</v>
      </c>
      <c r="F23" s="186" t="s">
        <v>1223</v>
      </c>
      <c r="G23" s="564"/>
      <c r="H23" s="202" t="s">
        <v>789</v>
      </c>
      <c r="I23" s="201"/>
      <c r="J23" s="189" t="str">
        <f>+D37</f>
        <v>Efluentes de operaciones mineras</v>
      </c>
      <c r="K23" s="184"/>
      <c r="L23" s="184"/>
      <c r="M23" s="184"/>
      <c r="N23" s="184"/>
      <c r="O23" s="184"/>
      <c r="P23" s="184"/>
      <c r="Q23" s="184"/>
      <c r="R23" s="189" t="str">
        <f>+D71</f>
        <v>Construcción de infraesctura sin contar con permisos ni controles ambientales</v>
      </c>
      <c r="S23" s="184"/>
      <c r="T23" s="189" t="str">
        <f>+D72</f>
        <v>Exclusión de los actos locales</v>
      </c>
      <c r="U23" s="184"/>
      <c r="V23" s="184"/>
    </row>
    <row r="24" spans="2:22" ht="47.25" customHeight="1">
      <c r="B24" s="568"/>
      <c r="C24" s="561"/>
      <c r="D24" s="185" t="s">
        <v>1259</v>
      </c>
      <c r="E24" s="185" t="s">
        <v>1222</v>
      </c>
      <c r="F24" s="186" t="s">
        <v>1223</v>
      </c>
      <c r="G24" s="561"/>
      <c r="H24" s="202" t="s">
        <v>1235</v>
      </c>
      <c r="I24" s="201"/>
      <c r="J24" s="184"/>
      <c r="K24" s="184"/>
      <c r="L24" s="184"/>
      <c r="M24" s="184"/>
      <c r="O24" s="184"/>
      <c r="P24" s="184"/>
      <c r="Q24" s="184"/>
      <c r="R24" s="184"/>
      <c r="S24" s="184"/>
      <c r="T24" s="184"/>
      <c r="U24" s="184"/>
      <c r="V24" s="184"/>
    </row>
    <row r="25" spans="2:22" ht="83.25" customHeight="1">
      <c r="B25" s="568"/>
      <c r="C25" s="185" t="s">
        <v>1260</v>
      </c>
      <c r="D25" s="190" t="s">
        <v>1261</v>
      </c>
      <c r="E25" s="185" t="s">
        <v>1222</v>
      </c>
      <c r="F25" s="185" t="s">
        <v>1223</v>
      </c>
      <c r="G25" s="186" t="s">
        <v>1262</v>
      </c>
      <c r="H25" s="206" t="s">
        <v>1263</v>
      </c>
      <c r="I25" s="201"/>
      <c r="J25" s="200" t="s">
        <v>1247</v>
      </c>
      <c r="K25" s="184"/>
      <c r="L25" s="200" t="s">
        <v>1263</v>
      </c>
      <c r="M25" s="184"/>
      <c r="N25" s="200" t="s">
        <v>1264</v>
      </c>
      <c r="O25" s="184"/>
      <c r="P25" s="200" t="s">
        <v>1265</v>
      </c>
      <c r="Q25" s="184"/>
      <c r="R25" s="200" t="s">
        <v>1266</v>
      </c>
      <c r="S25" s="184"/>
      <c r="T25" s="200" t="s">
        <v>1267</v>
      </c>
      <c r="U25" s="184"/>
      <c r="V25" s="200" t="s">
        <v>1268</v>
      </c>
    </row>
    <row r="26" spans="2:22" ht="51" customHeight="1">
      <c r="B26" s="568"/>
      <c r="C26" s="560" t="s">
        <v>1269</v>
      </c>
      <c r="D26" s="185" t="s">
        <v>1270</v>
      </c>
      <c r="E26" s="185" t="s">
        <v>1222</v>
      </c>
      <c r="F26" s="186" t="s">
        <v>1223</v>
      </c>
      <c r="G26" s="560" t="s">
        <v>1271</v>
      </c>
      <c r="H26" s="207" t="s">
        <v>1264</v>
      </c>
      <c r="I26" s="201"/>
      <c r="J26" s="189" t="str">
        <f>+D48</f>
        <v>Emisiones no controlar por manejo de Fuentes Radioactivas</v>
      </c>
      <c r="L26" s="189" t="str">
        <f>+D59</f>
        <v>Agregados</v>
      </c>
      <c r="N26" s="189" t="str">
        <f>+D60</f>
        <v>Gases GLP Propano</v>
      </c>
      <c r="P26" s="189" t="str">
        <f>+D65</f>
        <v>Manejo inadecuado de la presa de relaves</v>
      </c>
      <c r="R26" s="189" t="str">
        <f>+D66</f>
        <v>Manejo inadecuado de desmonte</v>
      </c>
      <c r="T26" s="189" t="str">
        <f>+D69</f>
        <v>Desmonte</v>
      </c>
      <c r="V26" s="189" t="str">
        <f>+D70</f>
        <v>Pulpa de relave</v>
      </c>
    </row>
    <row r="27" spans="2:22" ht="45" customHeight="1">
      <c r="B27" s="569"/>
      <c r="C27" s="561"/>
      <c r="D27" s="185" t="s">
        <v>745</v>
      </c>
      <c r="E27" s="185" t="s">
        <v>1222</v>
      </c>
      <c r="F27" s="186" t="s">
        <v>1223</v>
      </c>
      <c r="G27" s="561"/>
      <c r="H27" s="202" t="s">
        <v>1244</v>
      </c>
      <c r="I27" s="201"/>
      <c r="K27" s="184"/>
      <c r="M27" s="183"/>
    </row>
    <row r="28" spans="2:22" ht="45" customHeight="1">
      <c r="B28" s="567" t="s">
        <v>1272</v>
      </c>
      <c r="C28" s="560" t="s">
        <v>1273</v>
      </c>
      <c r="D28" s="190" t="s">
        <v>1274</v>
      </c>
      <c r="E28" s="185" t="s">
        <v>1222</v>
      </c>
      <c r="F28" s="186" t="s">
        <v>1275</v>
      </c>
      <c r="G28" s="560" t="s">
        <v>1276</v>
      </c>
      <c r="H28" s="202" t="s">
        <v>686</v>
      </c>
      <c r="I28" s="201"/>
    </row>
    <row r="29" spans="2:22" ht="110.25" customHeight="1">
      <c r="B29" s="568"/>
      <c r="C29" s="561"/>
      <c r="D29" s="190" t="s">
        <v>1277</v>
      </c>
      <c r="E29" s="185" t="s">
        <v>1222</v>
      </c>
      <c r="F29" s="186" t="s">
        <v>1275</v>
      </c>
      <c r="G29" s="561"/>
      <c r="H29" s="202" t="s">
        <v>1228</v>
      </c>
      <c r="I29" s="201"/>
    </row>
    <row r="30" spans="2:22" ht="51" customHeight="1">
      <c r="B30" s="568"/>
      <c r="C30" s="560" t="s">
        <v>1278</v>
      </c>
      <c r="D30" s="190" t="s">
        <v>1279</v>
      </c>
      <c r="E30" s="185" t="s">
        <v>1222</v>
      </c>
      <c r="F30" s="186" t="s">
        <v>1275</v>
      </c>
      <c r="G30" s="560" t="s">
        <v>1280</v>
      </c>
      <c r="H30" s="206" t="s">
        <v>1265</v>
      </c>
      <c r="I30" s="201"/>
    </row>
    <row r="31" spans="2:22" ht="51" customHeight="1">
      <c r="B31" s="568"/>
      <c r="C31" s="564"/>
      <c r="D31" s="190" t="s">
        <v>1281</v>
      </c>
      <c r="E31" s="185" t="s">
        <v>1222</v>
      </c>
      <c r="F31" s="186" t="s">
        <v>1275</v>
      </c>
      <c r="G31" s="564"/>
      <c r="H31" s="206" t="s">
        <v>1282</v>
      </c>
      <c r="I31" s="201"/>
    </row>
    <row r="32" spans="2:22" ht="37.5">
      <c r="B32" s="568"/>
      <c r="C32" s="564"/>
      <c r="D32" s="190" t="s">
        <v>1283</v>
      </c>
      <c r="E32" s="185" t="s">
        <v>1222</v>
      </c>
      <c r="F32" s="186" t="s">
        <v>1275</v>
      </c>
      <c r="G32" s="564"/>
      <c r="H32" s="202" t="s">
        <v>1250</v>
      </c>
      <c r="I32" s="201"/>
    </row>
    <row r="33" spans="2:22" ht="37.5">
      <c r="B33" s="568"/>
      <c r="C33" s="564"/>
      <c r="D33" s="190" t="s">
        <v>1284</v>
      </c>
      <c r="E33" s="185" t="s">
        <v>1222</v>
      </c>
      <c r="F33" s="186" t="s">
        <v>1275</v>
      </c>
      <c r="G33" s="564"/>
      <c r="H33" s="206" t="s">
        <v>1267</v>
      </c>
      <c r="I33" s="201"/>
    </row>
    <row r="34" spans="2:22" ht="37.5">
      <c r="B34" s="568"/>
      <c r="C34" s="564"/>
      <c r="D34" s="190" t="s">
        <v>1285</v>
      </c>
      <c r="E34" s="185" t="s">
        <v>1222</v>
      </c>
      <c r="F34" s="186" t="s">
        <v>1275</v>
      </c>
      <c r="G34" s="564"/>
      <c r="H34" s="206" t="s">
        <v>1268</v>
      </c>
      <c r="I34" s="201"/>
    </row>
    <row r="35" spans="2:22" ht="51" customHeight="1">
      <c r="B35" s="568"/>
      <c r="C35" s="564"/>
      <c r="D35" s="190" t="s">
        <v>1286</v>
      </c>
      <c r="E35" s="185" t="s">
        <v>1222</v>
      </c>
      <c r="F35" s="186" t="s">
        <v>1275</v>
      </c>
      <c r="G35" s="564"/>
      <c r="H35" s="206" t="s">
        <v>1257</v>
      </c>
      <c r="I35" s="201"/>
    </row>
    <row r="36" spans="2:22" ht="37.5">
      <c r="B36" s="568"/>
      <c r="C36" s="561"/>
      <c r="D36" s="190" t="s">
        <v>1287</v>
      </c>
      <c r="E36" s="185" t="s">
        <v>1222</v>
      </c>
      <c r="F36" s="186" t="s">
        <v>1275</v>
      </c>
      <c r="G36" s="561"/>
      <c r="H36" s="206" t="s">
        <v>1258</v>
      </c>
      <c r="I36" s="201"/>
    </row>
    <row r="37" spans="2:22" ht="180.75" customHeight="1">
      <c r="B37" s="568"/>
      <c r="C37" s="186" t="s">
        <v>1288</v>
      </c>
      <c r="D37" s="190" t="s">
        <v>1289</v>
      </c>
      <c r="E37" s="185" t="s">
        <v>1222</v>
      </c>
      <c r="F37" s="186" t="s">
        <v>1275</v>
      </c>
      <c r="G37" s="186" t="s">
        <v>1290</v>
      </c>
    </row>
    <row r="38" spans="2:22" ht="112.5" customHeight="1">
      <c r="B38" s="569"/>
      <c r="C38" s="186" t="s">
        <v>1240</v>
      </c>
      <c r="D38" s="190" t="s">
        <v>1291</v>
      </c>
      <c r="E38" s="185" t="s">
        <v>688</v>
      </c>
      <c r="F38" s="186" t="s">
        <v>1292</v>
      </c>
      <c r="G38" s="186" t="s">
        <v>1293</v>
      </c>
    </row>
    <row r="39" spans="2:22" ht="102" customHeight="1">
      <c r="B39" s="567" t="s">
        <v>1294</v>
      </c>
      <c r="C39" s="185" t="s">
        <v>1295</v>
      </c>
      <c r="D39" s="185" t="s">
        <v>1296</v>
      </c>
      <c r="E39" s="185" t="s">
        <v>1222</v>
      </c>
      <c r="F39" s="186" t="s">
        <v>1275</v>
      </c>
      <c r="G39" s="186" t="s">
        <v>1297</v>
      </c>
      <c r="H39" s="193"/>
      <c r="I39" s="208"/>
      <c r="J39" s="208"/>
      <c r="K39" s="208"/>
      <c r="L39" s="209"/>
      <c r="M39" s="209"/>
      <c r="N39" s="208"/>
      <c r="O39" s="208"/>
      <c r="P39" s="208"/>
      <c r="Q39" s="208"/>
      <c r="R39" s="208"/>
      <c r="S39" s="208"/>
      <c r="T39" s="208"/>
      <c r="U39" s="208"/>
      <c r="V39" s="208"/>
    </row>
    <row r="40" spans="2:22" ht="51" customHeight="1">
      <c r="B40" s="568"/>
      <c r="C40" s="560" t="s">
        <v>1298</v>
      </c>
      <c r="D40" s="185" t="s">
        <v>1299</v>
      </c>
      <c r="E40" s="185" t="s">
        <v>1222</v>
      </c>
      <c r="F40" s="186" t="s">
        <v>1275</v>
      </c>
      <c r="G40" s="573" t="s">
        <v>1300</v>
      </c>
      <c r="H40" s="193"/>
      <c r="I40" s="208"/>
      <c r="J40" s="208"/>
      <c r="K40" s="208"/>
      <c r="L40" s="209"/>
      <c r="M40" s="209"/>
      <c r="N40" s="208"/>
      <c r="O40" s="208"/>
      <c r="P40" s="208"/>
      <c r="Q40" s="208"/>
      <c r="R40" s="208"/>
      <c r="S40" s="208"/>
      <c r="T40" s="208"/>
      <c r="U40" s="208"/>
      <c r="V40" s="208"/>
    </row>
    <row r="41" spans="2:22" ht="37.5">
      <c r="B41" s="568"/>
      <c r="C41" s="561"/>
      <c r="D41" s="185" t="s">
        <v>1301</v>
      </c>
      <c r="E41" s="185" t="s">
        <v>1222</v>
      </c>
      <c r="F41" s="186" t="s">
        <v>1275</v>
      </c>
      <c r="G41" s="574"/>
      <c r="H41" s="193"/>
      <c r="I41" s="208"/>
      <c r="J41" s="208"/>
      <c r="K41" s="208"/>
      <c r="L41" s="209"/>
      <c r="M41" s="209"/>
      <c r="N41" s="208"/>
      <c r="O41" s="208"/>
      <c r="P41" s="208"/>
      <c r="Q41" s="208"/>
      <c r="R41" s="208"/>
      <c r="S41" s="208"/>
      <c r="T41" s="208"/>
      <c r="U41" s="208"/>
      <c r="V41" s="208"/>
    </row>
    <row r="42" spans="2:22" ht="37.5">
      <c r="B42" s="568"/>
      <c r="C42" s="562" t="s">
        <v>1302</v>
      </c>
      <c r="D42" s="190" t="s">
        <v>1303</v>
      </c>
      <c r="E42" s="185" t="s">
        <v>1222</v>
      </c>
      <c r="F42" s="186" t="s">
        <v>1275</v>
      </c>
      <c r="G42" s="560" t="s">
        <v>1304</v>
      </c>
      <c r="H42" s="193"/>
      <c r="I42" s="208"/>
      <c r="J42" s="208"/>
      <c r="K42" s="208"/>
      <c r="L42" s="209"/>
      <c r="M42" s="209"/>
      <c r="N42" s="208"/>
      <c r="O42" s="208"/>
      <c r="P42" s="208"/>
      <c r="Q42" s="208"/>
      <c r="R42" s="208"/>
      <c r="S42" s="208"/>
      <c r="T42" s="208"/>
      <c r="U42" s="208"/>
      <c r="V42" s="208"/>
    </row>
    <row r="43" spans="2:22" ht="37.5">
      <c r="B43" s="568"/>
      <c r="C43" s="575"/>
      <c r="D43" s="190" t="s">
        <v>1305</v>
      </c>
      <c r="E43" s="185" t="s">
        <v>1222</v>
      </c>
      <c r="F43" s="186" t="s">
        <v>1275</v>
      </c>
      <c r="G43" s="564"/>
      <c r="H43" s="193"/>
      <c r="I43" s="208"/>
      <c r="J43" s="208"/>
      <c r="K43" s="208"/>
      <c r="L43" s="209"/>
      <c r="M43" s="209"/>
      <c r="N43" s="208"/>
      <c r="O43" s="208"/>
      <c r="P43" s="208"/>
      <c r="Q43" s="208"/>
      <c r="R43" s="208"/>
      <c r="S43" s="208"/>
      <c r="T43" s="208"/>
      <c r="U43" s="208"/>
      <c r="V43" s="208"/>
    </row>
    <row r="44" spans="2:22" ht="189" customHeight="1">
      <c r="B44" s="568"/>
      <c r="C44" s="563"/>
      <c r="D44" s="190" t="s">
        <v>1306</v>
      </c>
      <c r="E44" s="185" t="s">
        <v>1222</v>
      </c>
      <c r="F44" s="186" t="s">
        <v>1275</v>
      </c>
      <c r="G44" s="561"/>
      <c r="H44" s="193"/>
      <c r="I44" s="208"/>
      <c r="J44" s="208"/>
      <c r="K44" s="208"/>
      <c r="L44" s="209"/>
      <c r="M44" s="209"/>
      <c r="N44" s="208"/>
      <c r="O44" s="208"/>
      <c r="P44" s="208"/>
      <c r="Q44" s="208"/>
      <c r="R44" s="208"/>
      <c r="S44" s="208"/>
      <c r="T44" s="208"/>
      <c r="U44" s="208"/>
      <c r="V44" s="208"/>
    </row>
    <row r="45" spans="2:22" ht="109.5" customHeight="1">
      <c r="B45" s="568"/>
      <c r="C45" s="565" t="s">
        <v>1307</v>
      </c>
      <c r="D45" s="190" t="s">
        <v>756</v>
      </c>
      <c r="E45" s="185" t="s">
        <v>1222</v>
      </c>
      <c r="F45" s="186" t="s">
        <v>1275</v>
      </c>
      <c r="G45" s="560" t="s">
        <v>1308</v>
      </c>
      <c r="H45" s="193"/>
      <c r="I45" s="208"/>
      <c r="J45" s="208"/>
      <c r="K45" s="208"/>
      <c r="L45" s="209"/>
      <c r="M45" s="209"/>
      <c r="N45" s="208"/>
      <c r="O45" s="208"/>
      <c r="P45" s="208"/>
      <c r="Q45" s="208"/>
      <c r="R45" s="208"/>
      <c r="S45" s="208"/>
      <c r="T45" s="208"/>
      <c r="U45" s="208"/>
      <c r="V45" s="208"/>
    </row>
    <row r="46" spans="2:22" ht="109.5" customHeight="1">
      <c r="B46" s="568"/>
      <c r="C46" s="566"/>
      <c r="D46" s="190" t="s">
        <v>729</v>
      </c>
      <c r="E46" s="185" t="s">
        <v>1222</v>
      </c>
      <c r="F46" s="186" t="s">
        <v>1275</v>
      </c>
      <c r="G46" s="561"/>
      <c r="H46" s="193"/>
      <c r="I46" s="208"/>
      <c r="J46" s="208"/>
      <c r="K46" s="208"/>
      <c r="L46" s="209"/>
      <c r="M46" s="209"/>
      <c r="N46" s="208"/>
      <c r="O46" s="208"/>
      <c r="P46" s="208"/>
      <c r="Q46" s="208"/>
      <c r="R46" s="208"/>
      <c r="S46" s="208"/>
      <c r="T46" s="208"/>
      <c r="U46" s="208"/>
      <c r="V46" s="208"/>
    </row>
    <row r="47" spans="2:22" ht="111.75" customHeight="1">
      <c r="B47" s="568"/>
      <c r="C47" s="210" t="s">
        <v>1309</v>
      </c>
      <c r="D47" s="190" t="s">
        <v>1310</v>
      </c>
      <c r="E47" s="185" t="s">
        <v>1311</v>
      </c>
      <c r="F47" s="186" t="s">
        <v>1312</v>
      </c>
      <c r="G47" s="560" t="s">
        <v>1308</v>
      </c>
      <c r="H47" s="193"/>
      <c r="I47" s="208"/>
      <c r="J47" s="208"/>
      <c r="K47" s="208"/>
      <c r="L47" s="209"/>
      <c r="M47" s="209"/>
      <c r="N47" s="208"/>
      <c r="O47" s="208"/>
      <c r="P47" s="208"/>
      <c r="Q47" s="208"/>
      <c r="R47" s="208"/>
      <c r="S47" s="208"/>
      <c r="T47" s="208"/>
      <c r="U47" s="208"/>
      <c r="V47" s="208"/>
    </row>
    <row r="48" spans="2:22" ht="111.75" customHeight="1">
      <c r="B48" s="569"/>
      <c r="C48" s="210" t="s">
        <v>1313</v>
      </c>
      <c r="D48" s="190" t="s">
        <v>1314</v>
      </c>
      <c r="E48" s="185" t="s">
        <v>1311</v>
      </c>
      <c r="F48" s="186" t="s">
        <v>1312</v>
      </c>
      <c r="G48" s="561"/>
      <c r="H48" s="193"/>
      <c r="I48" s="208"/>
      <c r="J48" s="208"/>
      <c r="K48" s="208"/>
      <c r="L48" s="209"/>
      <c r="M48" s="209"/>
      <c r="N48" s="208"/>
      <c r="O48" s="208"/>
      <c r="P48" s="208"/>
      <c r="Q48" s="208"/>
      <c r="R48" s="208"/>
      <c r="S48" s="208"/>
      <c r="T48" s="208"/>
      <c r="U48" s="208"/>
      <c r="V48" s="208"/>
    </row>
    <row r="49" spans="2:22" ht="96.75" customHeight="1">
      <c r="B49" s="560" t="s">
        <v>1315</v>
      </c>
      <c r="C49" s="560" t="s">
        <v>403</v>
      </c>
      <c r="D49" s="185" t="s">
        <v>1316</v>
      </c>
      <c r="E49" s="185" t="s">
        <v>1317</v>
      </c>
      <c r="F49" s="186" t="s">
        <v>1318</v>
      </c>
      <c r="G49" s="560" t="s">
        <v>1319</v>
      </c>
      <c r="H49" s="193"/>
      <c r="I49" s="208"/>
      <c r="J49" s="208"/>
      <c r="K49" s="208"/>
      <c r="L49" s="209"/>
      <c r="M49" s="209"/>
      <c r="N49" s="208"/>
      <c r="O49" s="208"/>
      <c r="P49" s="208"/>
      <c r="Q49" s="208"/>
      <c r="R49" s="208"/>
      <c r="S49" s="208"/>
      <c r="T49" s="208"/>
      <c r="U49" s="208"/>
      <c r="V49" s="208"/>
    </row>
    <row r="50" spans="2:22" ht="96.75" customHeight="1">
      <c r="B50" s="564"/>
      <c r="C50" s="564"/>
      <c r="D50" s="185" t="s">
        <v>1320</v>
      </c>
      <c r="E50" s="185" t="s">
        <v>1317</v>
      </c>
      <c r="F50" s="186" t="s">
        <v>1318</v>
      </c>
      <c r="G50" s="564"/>
      <c r="H50" s="193"/>
      <c r="I50" s="208"/>
      <c r="J50" s="208"/>
      <c r="K50" s="208"/>
      <c r="L50" s="209"/>
      <c r="M50" s="209"/>
      <c r="N50" s="208"/>
      <c r="O50" s="208"/>
      <c r="P50" s="208"/>
      <c r="Q50" s="208"/>
      <c r="R50" s="208"/>
      <c r="S50" s="208"/>
      <c r="T50" s="208"/>
      <c r="U50" s="208"/>
      <c r="V50" s="208"/>
    </row>
    <row r="51" spans="2:22" ht="45.75" customHeight="1">
      <c r="B51" s="564"/>
      <c r="C51" s="564"/>
      <c r="D51" s="185" t="s">
        <v>1321</v>
      </c>
      <c r="E51" s="185" t="s">
        <v>1317</v>
      </c>
      <c r="F51" s="186" t="s">
        <v>1318</v>
      </c>
      <c r="G51" s="561"/>
      <c r="H51" s="193"/>
      <c r="I51" s="208"/>
      <c r="J51" s="208"/>
      <c r="K51" s="208"/>
      <c r="L51" s="209"/>
      <c r="M51" s="209"/>
      <c r="N51" s="208"/>
      <c r="O51" s="208"/>
      <c r="P51" s="208"/>
      <c r="Q51" s="208"/>
      <c r="R51" s="208"/>
      <c r="S51" s="208"/>
      <c r="T51" s="208"/>
      <c r="U51" s="208"/>
      <c r="V51" s="208"/>
    </row>
    <row r="52" spans="2:22" ht="45.75" customHeight="1">
      <c r="B52" s="564"/>
      <c r="C52" s="561"/>
      <c r="D52" s="185" t="s">
        <v>726</v>
      </c>
      <c r="E52" s="185" t="s">
        <v>1317</v>
      </c>
      <c r="F52" s="186" t="s">
        <v>1318</v>
      </c>
      <c r="G52" s="185" t="s">
        <v>1322</v>
      </c>
      <c r="H52" s="193"/>
      <c r="I52" s="208"/>
      <c r="J52" s="208"/>
      <c r="K52" s="208"/>
      <c r="L52" s="209"/>
      <c r="M52" s="209"/>
      <c r="N52" s="208"/>
      <c r="O52" s="208"/>
      <c r="P52" s="208"/>
      <c r="Q52" s="208"/>
      <c r="R52" s="208"/>
      <c r="S52" s="208"/>
      <c r="T52" s="208"/>
      <c r="U52" s="208"/>
      <c r="V52" s="208"/>
    </row>
    <row r="53" spans="2:22" ht="45.75" customHeight="1">
      <c r="B53" s="564"/>
      <c r="C53" s="560" t="s">
        <v>1323</v>
      </c>
      <c r="D53" s="185" t="s">
        <v>1324</v>
      </c>
      <c r="E53" s="185" t="s">
        <v>1317</v>
      </c>
      <c r="F53" s="185" t="s">
        <v>1318</v>
      </c>
      <c r="G53" s="560" t="s">
        <v>1293</v>
      </c>
      <c r="H53" s="193"/>
      <c r="I53" s="208"/>
      <c r="J53" s="208"/>
      <c r="K53" s="208"/>
      <c r="L53" s="209"/>
      <c r="M53" s="209"/>
      <c r="N53" s="208"/>
      <c r="O53" s="208"/>
      <c r="P53" s="208"/>
      <c r="Q53" s="208"/>
      <c r="R53" s="208"/>
      <c r="S53" s="208"/>
      <c r="T53" s="208"/>
      <c r="U53" s="208"/>
      <c r="V53" s="208"/>
    </row>
    <row r="54" spans="2:22" ht="66.75" customHeight="1">
      <c r="B54" s="564"/>
      <c r="C54" s="561"/>
      <c r="D54" s="185" t="s">
        <v>1325</v>
      </c>
      <c r="E54" s="185" t="s">
        <v>1317</v>
      </c>
      <c r="F54" s="185" t="s">
        <v>1318</v>
      </c>
      <c r="G54" s="561"/>
      <c r="H54" s="193"/>
      <c r="I54" s="208"/>
      <c r="J54" s="208"/>
      <c r="K54" s="208"/>
      <c r="L54" s="209"/>
      <c r="M54" s="209"/>
      <c r="N54" s="208"/>
      <c r="O54" s="208"/>
      <c r="P54" s="208"/>
      <c r="Q54" s="208"/>
      <c r="R54" s="208"/>
      <c r="S54" s="208"/>
      <c r="T54" s="208"/>
      <c r="U54" s="208"/>
      <c r="V54" s="208"/>
    </row>
    <row r="55" spans="2:22" ht="61.5" customHeight="1">
      <c r="B55" s="564"/>
      <c r="C55" s="185" t="s">
        <v>416</v>
      </c>
      <c r="D55" s="185" t="s">
        <v>417</v>
      </c>
      <c r="E55" s="185" t="s">
        <v>418</v>
      </c>
      <c r="F55" s="185" t="s">
        <v>419</v>
      </c>
      <c r="G55" s="186" t="s">
        <v>1326</v>
      </c>
      <c r="H55" s="193"/>
      <c r="I55" s="208"/>
      <c r="J55" s="208"/>
      <c r="K55" s="208"/>
      <c r="L55" s="209"/>
      <c r="M55" s="209"/>
      <c r="N55" s="208"/>
      <c r="O55" s="208"/>
      <c r="P55" s="208"/>
      <c r="Q55" s="208"/>
      <c r="R55" s="208"/>
      <c r="S55" s="208"/>
      <c r="T55" s="208"/>
      <c r="U55" s="208"/>
      <c r="V55" s="208"/>
    </row>
    <row r="56" spans="2:22" ht="60" customHeight="1">
      <c r="B56" s="561"/>
      <c r="C56" s="185" t="s">
        <v>1327</v>
      </c>
      <c r="D56" s="185" t="s">
        <v>1328</v>
      </c>
      <c r="E56" s="185" t="s">
        <v>1329</v>
      </c>
      <c r="F56" s="185" t="s">
        <v>1330</v>
      </c>
      <c r="G56" s="186" t="s">
        <v>1331</v>
      </c>
      <c r="H56" s="193"/>
      <c r="I56" s="208"/>
      <c r="J56" s="208"/>
      <c r="K56" s="208"/>
      <c r="L56" s="209"/>
      <c r="M56" s="209"/>
      <c r="N56" s="208"/>
      <c r="O56" s="208"/>
      <c r="P56" s="208"/>
      <c r="Q56" s="208"/>
      <c r="R56" s="208"/>
      <c r="S56" s="208"/>
      <c r="T56" s="208"/>
      <c r="U56" s="208"/>
      <c r="V56" s="208"/>
    </row>
    <row r="57" spans="2:22" ht="73.5" customHeight="1">
      <c r="B57" s="560" t="s">
        <v>1332</v>
      </c>
      <c r="C57" s="185" t="s">
        <v>400</v>
      </c>
      <c r="D57" s="185" t="s">
        <v>818</v>
      </c>
      <c r="E57" s="185" t="s">
        <v>688</v>
      </c>
      <c r="F57" s="186" t="s">
        <v>689</v>
      </c>
      <c r="G57" s="186" t="s">
        <v>1333</v>
      </c>
      <c r="H57" s="193"/>
      <c r="I57" s="208"/>
      <c r="J57" s="208"/>
      <c r="K57" s="208"/>
      <c r="L57" s="209"/>
      <c r="M57" s="209"/>
      <c r="N57" s="208"/>
      <c r="O57" s="208"/>
      <c r="P57" s="208"/>
      <c r="Q57" s="208"/>
      <c r="R57" s="208"/>
      <c r="S57" s="208"/>
      <c r="T57" s="208"/>
      <c r="U57" s="208"/>
      <c r="V57" s="208"/>
    </row>
    <row r="58" spans="2:22" ht="66.75" customHeight="1">
      <c r="B58" s="564"/>
      <c r="C58" s="185" t="s">
        <v>1334</v>
      </c>
      <c r="D58" s="185" t="s">
        <v>756</v>
      </c>
      <c r="E58" s="185" t="s">
        <v>688</v>
      </c>
      <c r="F58" s="186" t="s">
        <v>689</v>
      </c>
      <c r="G58" s="186" t="s">
        <v>1335</v>
      </c>
      <c r="H58" s="193"/>
      <c r="I58" s="208"/>
      <c r="J58" s="208"/>
      <c r="K58" s="208"/>
      <c r="L58" s="209"/>
      <c r="M58" s="209"/>
      <c r="N58" s="208"/>
      <c r="O58" s="208"/>
      <c r="P58" s="208"/>
      <c r="Q58" s="208"/>
      <c r="R58" s="208"/>
      <c r="S58" s="208"/>
      <c r="T58" s="208"/>
      <c r="U58" s="208"/>
      <c r="V58" s="208"/>
    </row>
    <row r="59" spans="2:22" ht="66.75" customHeight="1">
      <c r="B59" s="564"/>
      <c r="C59" s="211" t="s">
        <v>1336</v>
      </c>
      <c r="D59" s="185" t="s">
        <v>1337</v>
      </c>
      <c r="E59" s="185" t="s">
        <v>688</v>
      </c>
      <c r="F59" s="186" t="s">
        <v>689</v>
      </c>
      <c r="G59" s="186" t="s">
        <v>1338</v>
      </c>
      <c r="H59" s="193"/>
      <c r="I59" s="208"/>
      <c r="J59" s="208"/>
      <c r="K59" s="208"/>
      <c r="L59" s="209"/>
      <c r="M59" s="209"/>
      <c r="N59" s="208"/>
      <c r="O59" s="208"/>
      <c r="P59" s="208"/>
      <c r="Q59" s="208"/>
      <c r="R59" s="208"/>
      <c r="S59" s="208"/>
      <c r="T59" s="208"/>
      <c r="U59" s="208"/>
      <c r="V59" s="208"/>
    </row>
    <row r="60" spans="2:22" ht="42" customHeight="1">
      <c r="B60" s="564"/>
      <c r="C60" s="211" t="s">
        <v>1339</v>
      </c>
      <c r="D60" s="185" t="s">
        <v>1340</v>
      </c>
      <c r="E60" s="185" t="s">
        <v>688</v>
      </c>
      <c r="F60" s="186" t="s">
        <v>689</v>
      </c>
      <c r="G60" s="186" t="s">
        <v>1341</v>
      </c>
      <c r="H60" s="193"/>
      <c r="I60" s="208"/>
      <c r="J60" s="208"/>
      <c r="K60" s="208"/>
      <c r="L60" s="209"/>
      <c r="M60" s="209"/>
      <c r="N60" s="208"/>
      <c r="O60" s="208"/>
      <c r="P60" s="208"/>
      <c r="Q60" s="208"/>
      <c r="R60" s="208"/>
      <c r="S60" s="208"/>
      <c r="T60" s="208"/>
      <c r="U60" s="208"/>
      <c r="V60" s="208"/>
    </row>
    <row r="61" spans="2:22" ht="42" customHeight="1">
      <c r="B61" s="564"/>
      <c r="C61" s="185" t="s">
        <v>1342</v>
      </c>
      <c r="D61" s="185" t="s">
        <v>1343</v>
      </c>
      <c r="E61" s="185" t="s">
        <v>688</v>
      </c>
      <c r="F61" s="186" t="s">
        <v>689</v>
      </c>
      <c r="G61" s="186" t="s">
        <v>1344</v>
      </c>
      <c r="H61" s="193"/>
      <c r="I61" s="208"/>
      <c r="J61" s="208"/>
      <c r="K61" s="208"/>
      <c r="L61" s="209"/>
      <c r="M61" s="209"/>
      <c r="N61" s="208"/>
      <c r="O61" s="208"/>
      <c r="P61" s="208"/>
      <c r="Q61" s="208"/>
      <c r="R61" s="208"/>
      <c r="S61" s="208"/>
      <c r="T61" s="208"/>
      <c r="U61" s="208"/>
      <c r="V61" s="208"/>
    </row>
    <row r="62" spans="2:22" ht="42" customHeight="1">
      <c r="B62" s="561"/>
      <c r="C62" s="185" t="s">
        <v>398</v>
      </c>
      <c r="D62" s="185" t="s">
        <v>687</v>
      </c>
      <c r="E62" s="185" t="s">
        <v>688</v>
      </c>
      <c r="F62" s="186" t="s">
        <v>689</v>
      </c>
      <c r="G62" s="186" t="s">
        <v>1345</v>
      </c>
      <c r="H62" s="193"/>
      <c r="I62" s="208"/>
      <c r="J62" s="208"/>
      <c r="K62" s="208"/>
      <c r="L62" s="209"/>
      <c r="M62" s="209"/>
      <c r="N62" s="208"/>
      <c r="O62" s="208"/>
      <c r="P62" s="208"/>
      <c r="Q62" s="208"/>
      <c r="R62" s="208"/>
      <c r="S62" s="208"/>
      <c r="T62" s="208"/>
      <c r="U62" s="208"/>
      <c r="V62" s="208"/>
    </row>
    <row r="63" spans="2:22" ht="42" customHeight="1">
      <c r="B63" s="560" t="s">
        <v>1346</v>
      </c>
      <c r="C63" s="562" t="s">
        <v>1347</v>
      </c>
      <c r="D63" s="185" t="s">
        <v>1348</v>
      </c>
      <c r="E63" s="185" t="s">
        <v>1349</v>
      </c>
      <c r="F63" s="186" t="s">
        <v>1350</v>
      </c>
      <c r="G63" s="560" t="s">
        <v>1351</v>
      </c>
      <c r="H63" s="193"/>
      <c r="I63" s="208"/>
      <c r="J63" s="208"/>
      <c r="K63" s="208"/>
      <c r="L63" s="209"/>
      <c r="M63" s="209"/>
      <c r="N63" s="208"/>
      <c r="O63" s="208"/>
      <c r="P63" s="208"/>
      <c r="Q63" s="208"/>
      <c r="R63" s="208"/>
      <c r="S63" s="208"/>
      <c r="T63" s="208"/>
      <c r="U63" s="208"/>
      <c r="V63" s="208"/>
    </row>
    <row r="64" spans="2:22" ht="25">
      <c r="B64" s="561"/>
      <c r="C64" s="563"/>
      <c r="D64" s="185" t="s">
        <v>1352</v>
      </c>
      <c r="E64" s="185" t="s">
        <v>1349</v>
      </c>
      <c r="F64" s="186" t="s">
        <v>1350</v>
      </c>
      <c r="G64" s="561"/>
      <c r="H64" s="193"/>
      <c r="I64" s="208"/>
      <c r="J64" s="208"/>
      <c r="K64" s="208"/>
      <c r="L64" s="209"/>
      <c r="M64" s="209"/>
      <c r="N64" s="208"/>
      <c r="O64" s="208"/>
      <c r="P64" s="208"/>
      <c r="Q64" s="208"/>
      <c r="R64" s="208"/>
      <c r="S64" s="208"/>
      <c r="T64" s="208"/>
      <c r="U64" s="208"/>
      <c r="V64" s="208"/>
    </row>
    <row r="65" spans="2:22" ht="37.5">
      <c r="B65" s="560" t="s">
        <v>1353</v>
      </c>
      <c r="C65" s="211" t="s">
        <v>1354</v>
      </c>
      <c r="D65" s="185" t="s">
        <v>1355</v>
      </c>
      <c r="E65" s="185" t="s">
        <v>1356</v>
      </c>
      <c r="F65" s="186" t="s">
        <v>1350</v>
      </c>
      <c r="G65" s="560" t="s">
        <v>1357</v>
      </c>
      <c r="H65" s="193"/>
      <c r="I65" s="208"/>
      <c r="J65" s="208"/>
      <c r="K65" s="208"/>
      <c r="L65" s="209"/>
      <c r="M65" s="209"/>
      <c r="N65" s="208"/>
      <c r="O65" s="208"/>
      <c r="P65" s="208"/>
      <c r="Q65" s="208"/>
      <c r="R65" s="208"/>
      <c r="S65" s="208"/>
      <c r="T65" s="208"/>
      <c r="U65" s="208"/>
      <c r="V65" s="208"/>
    </row>
    <row r="66" spans="2:22" ht="37.5">
      <c r="B66" s="564"/>
      <c r="C66" s="211" t="s">
        <v>1358</v>
      </c>
      <c r="D66" s="185" t="s">
        <v>1359</v>
      </c>
      <c r="E66" s="185" t="s">
        <v>1356</v>
      </c>
      <c r="F66" s="186" t="s">
        <v>1350</v>
      </c>
      <c r="G66" s="561"/>
      <c r="H66" s="193"/>
      <c r="I66" s="208"/>
      <c r="J66" s="208"/>
      <c r="K66" s="208"/>
      <c r="L66" s="209"/>
      <c r="M66" s="209"/>
      <c r="N66" s="208"/>
      <c r="O66" s="208"/>
      <c r="P66" s="208"/>
      <c r="Q66" s="208"/>
      <c r="R66" s="208"/>
      <c r="S66" s="208"/>
      <c r="T66" s="208"/>
      <c r="U66" s="208"/>
      <c r="V66" s="208"/>
    </row>
    <row r="67" spans="2:22" ht="50">
      <c r="B67" s="564"/>
      <c r="C67" s="565" t="s">
        <v>1360</v>
      </c>
      <c r="D67" s="190" t="s">
        <v>1361</v>
      </c>
      <c r="E67" s="185" t="s">
        <v>1222</v>
      </c>
      <c r="F67" s="186" t="s">
        <v>1275</v>
      </c>
      <c r="G67" s="560" t="s">
        <v>1362</v>
      </c>
      <c r="H67" s="193"/>
      <c r="I67" s="208"/>
      <c r="J67" s="208"/>
      <c r="K67" s="208"/>
      <c r="L67" s="209"/>
      <c r="M67" s="209"/>
      <c r="N67" s="208"/>
      <c r="O67" s="208"/>
      <c r="P67" s="208"/>
      <c r="Q67" s="208"/>
      <c r="R67" s="208"/>
      <c r="S67" s="208"/>
      <c r="T67" s="208"/>
      <c r="U67" s="208"/>
      <c r="V67" s="208"/>
    </row>
    <row r="68" spans="2:22" ht="50">
      <c r="B68" s="564"/>
      <c r="C68" s="566"/>
      <c r="D68" s="190" t="s">
        <v>1363</v>
      </c>
      <c r="E68" s="185" t="s">
        <v>1222</v>
      </c>
      <c r="F68" s="186" t="s">
        <v>1275</v>
      </c>
      <c r="G68" s="561"/>
      <c r="H68" s="193"/>
      <c r="I68" s="208"/>
      <c r="J68" s="208"/>
      <c r="K68" s="208"/>
      <c r="L68" s="209"/>
      <c r="M68" s="209"/>
      <c r="N68" s="208"/>
      <c r="O68" s="208"/>
      <c r="P68" s="208"/>
      <c r="Q68" s="208"/>
      <c r="R68" s="208"/>
      <c r="S68" s="208"/>
      <c r="T68" s="208"/>
      <c r="U68" s="208"/>
      <c r="V68" s="208"/>
    </row>
    <row r="69" spans="2:22" ht="63.5">
      <c r="B69" s="564"/>
      <c r="C69" s="211" t="s">
        <v>1364</v>
      </c>
      <c r="D69" s="185" t="s">
        <v>1365</v>
      </c>
      <c r="E69" s="185" t="s">
        <v>1222</v>
      </c>
      <c r="F69" s="186" t="s">
        <v>1223</v>
      </c>
      <c r="G69" s="185" t="s">
        <v>1366</v>
      </c>
      <c r="H69" s="193"/>
      <c r="I69" s="208"/>
      <c r="J69" s="212"/>
      <c r="K69" s="212"/>
      <c r="L69" s="212"/>
      <c r="M69" s="212"/>
      <c r="N69" s="208"/>
      <c r="O69" s="212"/>
      <c r="P69" s="212"/>
      <c r="Q69" s="212"/>
      <c r="R69" s="212"/>
      <c r="S69" s="212"/>
      <c r="T69" s="212"/>
      <c r="U69" s="212"/>
      <c r="V69" s="212"/>
    </row>
    <row r="70" spans="2:22" ht="63.5">
      <c r="B70" s="561"/>
      <c r="C70" s="213" t="s">
        <v>1367</v>
      </c>
      <c r="D70" s="185" t="s">
        <v>1368</v>
      </c>
      <c r="E70" s="185" t="s">
        <v>1222</v>
      </c>
      <c r="F70" s="185" t="s">
        <v>1369</v>
      </c>
      <c r="G70" s="185" t="s">
        <v>1366</v>
      </c>
      <c r="H70" s="193"/>
      <c r="I70" s="208"/>
      <c r="J70" s="212"/>
      <c r="K70" s="212"/>
      <c r="L70" s="212"/>
      <c r="M70" s="212"/>
      <c r="N70" s="208"/>
      <c r="O70" s="212"/>
      <c r="P70" s="212"/>
      <c r="Q70" s="212"/>
      <c r="R70" s="212"/>
      <c r="S70" s="212"/>
      <c r="T70" s="212"/>
      <c r="U70" s="212"/>
      <c r="V70" s="212"/>
    </row>
    <row r="71" spans="2:22" ht="37.5">
      <c r="B71" s="560" t="s">
        <v>1370</v>
      </c>
      <c r="C71" s="211" t="s">
        <v>1371</v>
      </c>
      <c r="D71" s="185" t="s">
        <v>1372</v>
      </c>
      <c r="E71" s="185" t="s">
        <v>1373</v>
      </c>
      <c r="F71" s="185" t="s">
        <v>1374</v>
      </c>
      <c r="G71" s="185" t="s">
        <v>1375</v>
      </c>
      <c r="H71" s="193"/>
      <c r="I71" s="208"/>
      <c r="J71" s="208"/>
      <c r="K71" s="208"/>
      <c r="L71" s="209"/>
      <c r="M71" s="209"/>
      <c r="N71" s="208"/>
      <c r="O71" s="208"/>
      <c r="P71" s="208"/>
      <c r="Q71" s="208"/>
      <c r="R71" s="208"/>
      <c r="S71" s="208"/>
      <c r="T71" s="208"/>
      <c r="U71" s="208"/>
      <c r="V71" s="208"/>
    </row>
    <row r="72" spans="2:22" ht="25">
      <c r="B72" s="561"/>
      <c r="C72" s="211" t="s">
        <v>1376</v>
      </c>
      <c r="D72" s="185" t="s">
        <v>1377</v>
      </c>
      <c r="E72" s="185" t="s">
        <v>1378</v>
      </c>
      <c r="F72" s="185" t="s">
        <v>1379</v>
      </c>
      <c r="G72" s="185" t="s">
        <v>1380</v>
      </c>
      <c r="H72" s="193"/>
      <c r="I72" s="208"/>
      <c r="J72" s="208"/>
      <c r="K72" s="208"/>
      <c r="L72" s="209"/>
      <c r="M72" s="209"/>
      <c r="N72" s="208"/>
      <c r="O72" s="208"/>
      <c r="P72" s="208"/>
      <c r="Q72" s="208"/>
      <c r="R72" s="208"/>
      <c r="S72" s="208"/>
      <c r="T72" s="208"/>
      <c r="U72" s="208"/>
      <c r="V72" s="208"/>
    </row>
  </sheetData>
  <mergeCells count="38">
    <mergeCell ref="B57:B62"/>
    <mergeCell ref="G47:G48"/>
    <mergeCell ref="B39:B48"/>
    <mergeCell ref="C40:C41"/>
    <mergeCell ref="G40:G41"/>
    <mergeCell ref="C42:C44"/>
    <mergeCell ref="G42:G44"/>
    <mergeCell ref="C45:C46"/>
    <mergeCell ref="G45:G46"/>
    <mergeCell ref="B49:B56"/>
    <mergeCell ref="C49:C52"/>
    <mergeCell ref="G49:G51"/>
    <mergeCell ref="C53:C54"/>
    <mergeCell ref="G53:G54"/>
    <mergeCell ref="B3:B27"/>
    <mergeCell ref="C26:C27"/>
    <mergeCell ref="G26:G27"/>
    <mergeCell ref="B28:B38"/>
    <mergeCell ref="C28:C29"/>
    <mergeCell ref="G28:G29"/>
    <mergeCell ref="C30:C36"/>
    <mergeCell ref="G30:G36"/>
    <mergeCell ref="C3:C7"/>
    <mergeCell ref="G3:G7"/>
    <mergeCell ref="C8:C19"/>
    <mergeCell ref="G8:G19"/>
    <mergeCell ref="C20:C21"/>
    <mergeCell ref="G20:G21"/>
    <mergeCell ref="C22:C24"/>
    <mergeCell ref="G22:G24"/>
    <mergeCell ref="B71:B72"/>
    <mergeCell ref="B63:B64"/>
    <mergeCell ref="C63:C64"/>
    <mergeCell ref="G63:G64"/>
    <mergeCell ref="B65:B70"/>
    <mergeCell ref="G65:G66"/>
    <mergeCell ref="C67:C68"/>
    <mergeCell ref="G67:G68"/>
  </mergeCells>
  <pageMargins left="0.7" right="0.7" top="0.75" bottom="0.75" header="0.3" footer="0.3"/>
  <pageSetup orientation="portrait" r:id="rId1"/>
  <tableParts count="3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D6:D9"/>
  <sheetViews>
    <sheetView workbookViewId="0">
      <selection activeCell="D9" sqref="D9"/>
    </sheetView>
  </sheetViews>
  <sheetFormatPr defaultColWidth="11.453125" defaultRowHeight="14.5"/>
  <cols>
    <col min="4" max="4" width="16.81640625" customWidth="1"/>
  </cols>
  <sheetData>
    <row r="6" spans="4:4">
      <c r="D6" s="1" t="s">
        <v>361</v>
      </c>
    </row>
    <row r="7" spans="4:4">
      <c r="D7" s="1" t="s">
        <v>362</v>
      </c>
    </row>
    <row r="8" spans="4:4">
      <c r="D8" s="1" t="s">
        <v>363</v>
      </c>
    </row>
    <row r="9" spans="4:4">
      <c r="D9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6633"/>
  </sheetPr>
  <dimension ref="B1:F35"/>
  <sheetViews>
    <sheetView workbookViewId="0">
      <selection activeCell="E9" sqref="E4:E9"/>
    </sheetView>
  </sheetViews>
  <sheetFormatPr defaultColWidth="11.453125" defaultRowHeight="14.5"/>
  <cols>
    <col min="1" max="1" width="3.453125" customWidth="1"/>
    <col min="2" max="2" width="40.7265625" customWidth="1"/>
    <col min="3" max="3" width="9.1796875" customWidth="1"/>
    <col min="4" max="4" width="44.7265625" customWidth="1"/>
    <col min="6" max="6" width="73.26953125" customWidth="1"/>
  </cols>
  <sheetData>
    <row r="1" spans="2:6">
      <c r="B1" s="239" t="s">
        <v>362</v>
      </c>
      <c r="C1" s="80"/>
      <c r="D1" s="241" t="s">
        <v>361</v>
      </c>
      <c r="F1" t="s">
        <v>363</v>
      </c>
    </row>
    <row r="2" spans="2:6" ht="12.75" customHeight="1">
      <c r="B2" s="235" t="s">
        <v>679</v>
      </c>
      <c r="C2" s="81"/>
      <c r="D2" s="235" t="s">
        <v>679</v>
      </c>
      <c r="F2" t="s">
        <v>827</v>
      </c>
    </row>
    <row r="3" spans="2:6" ht="12.75" customHeight="1">
      <c r="B3" s="235" t="s">
        <v>692</v>
      </c>
      <c r="C3" s="82"/>
      <c r="D3" s="235" t="s">
        <v>692</v>
      </c>
      <c r="F3" t="s">
        <v>739</v>
      </c>
    </row>
    <row r="4" spans="2:6" ht="12.75" customHeight="1">
      <c r="B4" s="235" t="s">
        <v>1011</v>
      </c>
      <c r="C4" s="82"/>
      <c r="D4" s="235" t="s">
        <v>1011</v>
      </c>
      <c r="F4" t="s">
        <v>787</v>
      </c>
    </row>
    <row r="5" spans="2:6" ht="12.75" customHeight="1">
      <c r="B5" s="235" t="s">
        <v>735</v>
      </c>
      <c r="C5" s="82"/>
      <c r="D5" s="235" t="s">
        <v>735</v>
      </c>
      <c r="F5" t="s">
        <v>870</v>
      </c>
    </row>
    <row r="6" spans="2:6" ht="12.75" customHeight="1">
      <c r="B6" s="235" t="s">
        <v>764</v>
      </c>
      <c r="C6" s="82"/>
      <c r="D6" s="235" t="s">
        <v>764</v>
      </c>
      <c r="F6" t="s">
        <v>1218</v>
      </c>
    </row>
    <row r="7" spans="2:6" ht="12.75" customHeight="1">
      <c r="B7" s="235" t="s">
        <v>1012</v>
      </c>
      <c r="C7" s="82"/>
      <c r="D7" s="235" t="s">
        <v>1012</v>
      </c>
      <c r="F7" t="s">
        <v>744</v>
      </c>
    </row>
    <row r="8" spans="2:6" ht="12.75" customHeight="1">
      <c r="B8" s="235" t="s">
        <v>704</v>
      </c>
      <c r="C8" s="82"/>
      <c r="D8" s="235" t="s">
        <v>704</v>
      </c>
      <c r="F8" t="s">
        <v>1232</v>
      </c>
    </row>
    <row r="9" spans="2:6" ht="12.75" customHeight="1">
      <c r="B9" s="235" t="s">
        <v>1013</v>
      </c>
      <c r="C9" s="82"/>
      <c r="D9" s="235" t="s">
        <v>1013</v>
      </c>
      <c r="F9" t="s">
        <v>1233</v>
      </c>
    </row>
    <row r="10" spans="2:6" ht="12.75" customHeight="1">
      <c r="B10" s="236" t="s">
        <v>1014</v>
      </c>
      <c r="C10" s="82"/>
      <c r="D10" s="236" t="s">
        <v>1014</v>
      </c>
      <c r="F10" t="s">
        <v>1237</v>
      </c>
    </row>
    <row r="11" spans="2:6" ht="12.75" customHeight="1">
      <c r="B11" s="235" t="s">
        <v>1016</v>
      </c>
      <c r="C11" s="82"/>
      <c r="D11" s="235" t="s">
        <v>1016</v>
      </c>
      <c r="F11" t="s">
        <v>1240</v>
      </c>
    </row>
    <row r="12" spans="2:6" ht="12.75" customHeight="1">
      <c r="B12" s="235" t="s">
        <v>717</v>
      </c>
      <c r="C12" s="82"/>
      <c r="D12" s="235" t="s">
        <v>717</v>
      </c>
      <c r="F12" t="s">
        <v>1227</v>
      </c>
    </row>
    <row r="13" spans="2:6" ht="12.75" customHeight="1">
      <c r="B13" s="235" t="s">
        <v>780</v>
      </c>
      <c r="C13" s="82"/>
      <c r="D13" s="235" t="s">
        <v>780</v>
      </c>
      <c r="F13" t="s">
        <v>1234</v>
      </c>
    </row>
    <row r="14" spans="2:6" ht="12.75" customHeight="1">
      <c r="B14" s="235" t="s">
        <v>711</v>
      </c>
      <c r="C14" s="78"/>
      <c r="D14" s="235" t="s">
        <v>711</v>
      </c>
      <c r="F14" t="s">
        <v>1242</v>
      </c>
    </row>
    <row r="15" spans="2:6" ht="12.75" customHeight="1">
      <c r="B15" s="235" t="s">
        <v>1018</v>
      </c>
      <c r="C15" s="78"/>
      <c r="D15" s="235" t="s">
        <v>1018</v>
      </c>
      <c r="F15" t="s">
        <v>732</v>
      </c>
    </row>
    <row r="16" spans="2:6" ht="12.75" customHeight="1">
      <c r="B16" s="235" t="s">
        <v>1019</v>
      </c>
      <c r="C16" s="78"/>
      <c r="D16" s="235" t="s">
        <v>1019</v>
      </c>
      <c r="F16" t="s">
        <v>1219</v>
      </c>
    </row>
    <row r="17" spans="2:6" ht="12.75" customHeight="1">
      <c r="B17" s="235" t="s">
        <v>823</v>
      </c>
      <c r="C17" s="78"/>
      <c r="D17" s="235" t="s">
        <v>823</v>
      </c>
      <c r="F17" t="s">
        <v>1247</v>
      </c>
    </row>
    <row r="18" spans="2:6" ht="12.75" customHeight="1">
      <c r="B18" s="235" t="s">
        <v>1021</v>
      </c>
      <c r="C18" s="78"/>
      <c r="D18" s="235" t="s">
        <v>1021</v>
      </c>
      <c r="F18" t="s">
        <v>725</v>
      </c>
    </row>
    <row r="19" spans="2:6" ht="12.75" customHeight="1">
      <c r="B19" s="235" t="s">
        <v>752</v>
      </c>
      <c r="C19" s="78"/>
      <c r="D19" s="235" t="s">
        <v>752</v>
      </c>
      <c r="F19" t="s">
        <v>1238</v>
      </c>
    </row>
    <row r="20" spans="2:6" ht="12.75" customHeight="1">
      <c r="B20" s="235" t="s">
        <v>444</v>
      </c>
      <c r="C20" s="78"/>
      <c r="D20" s="235" t="s">
        <v>444</v>
      </c>
      <c r="F20" t="s">
        <v>809</v>
      </c>
    </row>
    <row r="21" spans="2:6" ht="12.75" customHeight="1">
      <c r="B21" s="235" t="s">
        <v>1022</v>
      </c>
      <c r="C21" s="78"/>
      <c r="D21" s="235" t="s">
        <v>1022</v>
      </c>
      <c r="F21" t="s">
        <v>1249</v>
      </c>
    </row>
    <row r="22" spans="2:6" ht="12.75" customHeight="1">
      <c r="B22" s="235" t="s">
        <v>771</v>
      </c>
      <c r="C22" s="78"/>
      <c r="D22" s="235" t="s">
        <v>771</v>
      </c>
      <c r="F22" t="s">
        <v>789</v>
      </c>
    </row>
    <row r="23" spans="2:6" ht="12.75" customHeight="1">
      <c r="B23" s="235" t="s">
        <v>763</v>
      </c>
      <c r="C23" s="78"/>
      <c r="D23" s="235" t="s">
        <v>763</v>
      </c>
      <c r="F23" t="s">
        <v>1235</v>
      </c>
    </row>
    <row r="24" spans="2:6" ht="12.75" customHeight="1">
      <c r="B24" s="235" t="s">
        <v>721</v>
      </c>
      <c r="C24" s="78"/>
      <c r="D24" s="235" t="s">
        <v>721</v>
      </c>
      <c r="F24" t="s">
        <v>1263</v>
      </c>
    </row>
    <row r="25" spans="2:6" ht="12.75" customHeight="1">
      <c r="B25" s="235" t="s">
        <v>1026</v>
      </c>
      <c r="C25" s="78"/>
      <c r="D25" s="235" t="s">
        <v>1026</v>
      </c>
      <c r="F25" t="s">
        <v>1264</v>
      </c>
    </row>
    <row r="26" spans="2:6" ht="12.75" customHeight="1">
      <c r="B26" s="237" t="s">
        <v>701</v>
      </c>
      <c r="C26" s="78"/>
      <c r="D26" s="237" t="s">
        <v>701</v>
      </c>
      <c r="F26" t="s">
        <v>1244</v>
      </c>
    </row>
    <row r="27" spans="2:6" ht="12.75" customHeight="1">
      <c r="B27" s="235" t="s">
        <v>441</v>
      </c>
      <c r="C27" s="78"/>
      <c r="D27" s="235" t="s">
        <v>441</v>
      </c>
      <c r="F27" t="s">
        <v>686</v>
      </c>
    </row>
    <row r="28" spans="2:6" ht="12.75" customHeight="1">
      <c r="B28" s="238" t="s">
        <v>812</v>
      </c>
      <c r="C28" s="78"/>
      <c r="D28" s="238" t="s">
        <v>812</v>
      </c>
      <c r="F28" t="s">
        <v>1228</v>
      </c>
    </row>
    <row r="29" spans="2:6" ht="12.75" customHeight="1">
      <c r="B29" s="238" t="s">
        <v>694</v>
      </c>
      <c r="C29" s="78"/>
      <c r="D29" s="238" t="s">
        <v>694</v>
      </c>
      <c r="F29" t="s">
        <v>1265</v>
      </c>
    </row>
    <row r="30" spans="2:6" ht="12.75" customHeight="1">
      <c r="B30" s="235" t="s">
        <v>446</v>
      </c>
      <c r="C30" s="78"/>
      <c r="D30" s="235" t="s">
        <v>446</v>
      </c>
      <c r="F30" t="s">
        <v>1282</v>
      </c>
    </row>
    <row r="31" spans="2:6" ht="12.75" customHeight="1">
      <c r="B31" s="235" t="s">
        <v>1030</v>
      </c>
      <c r="C31" s="26"/>
      <c r="D31" s="235" t="s">
        <v>1030</v>
      </c>
      <c r="F31" t="s">
        <v>1250</v>
      </c>
    </row>
    <row r="32" spans="2:6" ht="12.75" customHeight="1">
      <c r="B32" s="235" t="s">
        <v>1032</v>
      </c>
      <c r="C32" s="26"/>
      <c r="D32" s="235" t="s">
        <v>1032</v>
      </c>
      <c r="F32" t="s">
        <v>1267</v>
      </c>
    </row>
    <row r="33" spans="2:6" ht="12.75" customHeight="1">
      <c r="B33" s="240" t="s">
        <v>614</v>
      </c>
      <c r="C33" s="26"/>
      <c r="D33" s="240" t="s">
        <v>614</v>
      </c>
      <c r="F33" t="s">
        <v>1268</v>
      </c>
    </row>
    <row r="34" spans="2:6" ht="12.75" customHeight="1">
      <c r="F34" t="s">
        <v>1257</v>
      </c>
    </row>
    <row r="35" spans="2:6" ht="12.75" customHeight="1">
      <c r="F35" t="s">
        <v>1258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2789"/>
  <sheetViews>
    <sheetView view="pageBreakPreview" zoomScale="70" zoomScaleNormal="50" zoomScaleSheetLayoutView="70" workbookViewId="0">
      <selection activeCell="A9" sqref="A9:A2783"/>
    </sheetView>
  </sheetViews>
  <sheetFormatPr defaultColWidth="11.453125" defaultRowHeight="14.5"/>
  <cols>
    <col min="1" max="1" width="40.81640625" customWidth="1"/>
    <col min="2" max="2" width="45.81640625" customWidth="1"/>
    <col min="3" max="3" width="36.1796875" customWidth="1"/>
    <col min="4" max="4" width="23.54296875" customWidth="1"/>
    <col min="5" max="5" width="83.453125" customWidth="1"/>
    <col min="6" max="6" width="60.1796875" customWidth="1"/>
  </cols>
  <sheetData>
    <row r="1" spans="1:7" ht="24" customHeight="1">
      <c r="A1" s="405"/>
      <c r="B1" s="408" t="s">
        <v>0</v>
      </c>
      <c r="C1" s="409"/>
      <c r="D1" s="409"/>
      <c r="E1" s="410"/>
      <c r="F1" s="310" t="s">
        <v>1</v>
      </c>
      <c r="G1" s="311"/>
    </row>
    <row r="2" spans="1:7" ht="24" customHeight="1">
      <c r="A2" s="406"/>
      <c r="B2" s="411" t="s">
        <v>2</v>
      </c>
      <c r="C2" s="412"/>
      <c r="D2" s="412"/>
      <c r="E2" s="413"/>
      <c r="F2" s="310" t="s">
        <v>3</v>
      </c>
      <c r="G2" s="311"/>
    </row>
    <row r="3" spans="1:7" ht="24" customHeight="1">
      <c r="A3" s="407"/>
      <c r="B3" s="414"/>
      <c r="C3" s="415"/>
      <c r="D3" s="415"/>
      <c r="E3" s="416"/>
      <c r="F3" s="312" t="s">
        <v>4</v>
      </c>
      <c r="G3" s="311"/>
    </row>
    <row r="4" spans="1:7" ht="19.5" customHeight="1">
      <c r="A4" s="417" t="s">
        <v>5</v>
      </c>
      <c r="B4" s="417"/>
      <c r="C4" s="417"/>
      <c r="D4" s="417"/>
      <c r="E4" s="417"/>
      <c r="F4" s="417"/>
      <c r="G4" s="313"/>
    </row>
    <row r="5" spans="1:7" ht="19.5" customHeight="1">
      <c r="A5" s="417" t="s">
        <v>6</v>
      </c>
      <c r="B5" s="417"/>
      <c r="C5" s="417"/>
      <c r="D5" s="417" t="s">
        <v>5</v>
      </c>
      <c r="E5" s="417"/>
      <c r="F5" s="417"/>
      <c r="G5" s="417"/>
    </row>
    <row r="6" spans="1:7" ht="19.5" customHeight="1">
      <c r="A6" s="417" t="s">
        <v>7</v>
      </c>
      <c r="B6" s="417"/>
      <c r="C6" s="417"/>
      <c r="D6" s="314"/>
      <c r="E6" s="314"/>
      <c r="F6" s="314"/>
      <c r="G6" s="314"/>
    </row>
    <row r="8" spans="1:7" s="318" customFormat="1" ht="78.75" customHeight="1">
      <c r="A8" s="315" t="s">
        <v>8</v>
      </c>
      <c r="B8" s="315" t="s">
        <v>9</v>
      </c>
      <c r="C8" s="315" t="s">
        <v>10</v>
      </c>
      <c r="D8" s="315" t="s">
        <v>11</v>
      </c>
      <c r="E8" s="316" t="s">
        <v>12</v>
      </c>
      <c r="F8" s="317" t="s">
        <v>13</v>
      </c>
    </row>
    <row r="9" spans="1:7" ht="36" customHeight="1">
      <c r="A9" s="418" t="s">
        <v>14</v>
      </c>
      <c r="B9" s="419" t="s">
        <v>15</v>
      </c>
      <c r="C9" s="420" t="s">
        <v>16</v>
      </c>
      <c r="D9" s="420" t="s">
        <v>17</v>
      </c>
      <c r="E9" s="354" t="s">
        <v>18</v>
      </c>
      <c r="F9" s="360" t="s">
        <v>19</v>
      </c>
    </row>
    <row r="10" spans="1:7" ht="36" customHeight="1">
      <c r="A10" s="418"/>
      <c r="B10" s="419"/>
      <c r="C10" s="421"/>
      <c r="D10" s="421"/>
      <c r="E10" s="354" t="s">
        <v>20</v>
      </c>
      <c r="F10" s="360" t="s">
        <v>21</v>
      </c>
    </row>
    <row r="11" spans="1:7" ht="36" customHeight="1">
      <c r="A11" s="418"/>
      <c r="B11" s="419"/>
      <c r="C11" s="421"/>
      <c r="D11" s="421"/>
      <c r="E11" s="354" t="s">
        <v>22</v>
      </c>
      <c r="F11" s="360" t="s">
        <v>21</v>
      </c>
    </row>
    <row r="12" spans="1:7" ht="36" customHeight="1">
      <c r="A12" s="418"/>
      <c r="B12" s="419"/>
      <c r="C12" s="421"/>
      <c r="D12" s="421"/>
      <c r="E12" s="354" t="s">
        <v>23</v>
      </c>
      <c r="F12" s="360" t="s">
        <v>21</v>
      </c>
    </row>
    <row r="13" spans="1:7" ht="36" customHeight="1">
      <c r="A13" s="418"/>
      <c r="B13" s="419"/>
      <c r="C13" s="421"/>
      <c r="D13" s="421"/>
      <c r="E13" s="354" t="s">
        <v>24</v>
      </c>
      <c r="F13" s="360" t="s">
        <v>21</v>
      </c>
    </row>
    <row r="14" spans="1:7" ht="36" customHeight="1">
      <c r="A14" s="418"/>
      <c r="B14" s="419"/>
      <c r="C14" s="421"/>
      <c r="D14" s="421"/>
      <c r="E14" s="354" t="s">
        <v>25</v>
      </c>
      <c r="F14" s="360" t="s">
        <v>21</v>
      </c>
    </row>
    <row r="15" spans="1:7" ht="36" customHeight="1">
      <c r="A15" s="418"/>
      <c r="B15" s="419"/>
      <c r="C15" s="421"/>
      <c r="D15" s="421"/>
      <c r="E15" s="354" t="s">
        <v>26</v>
      </c>
      <c r="F15" s="360" t="s">
        <v>21</v>
      </c>
    </row>
    <row r="16" spans="1:7" ht="36" customHeight="1">
      <c r="A16" s="418"/>
      <c r="B16" s="419"/>
      <c r="C16" s="421"/>
      <c r="D16" s="421"/>
      <c r="E16" s="354" t="s">
        <v>27</v>
      </c>
      <c r="F16" s="360" t="s">
        <v>21</v>
      </c>
    </row>
    <row r="17" spans="1:6" ht="36" customHeight="1">
      <c r="A17" s="418"/>
      <c r="B17" s="419"/>
      <c r="C17" s="421"/>
      <c r="D17" s="421"/>
      <c r="E17" s="354" t="s">
        <v>25</v>
      </c>
      <c r="F17" s="360" t="s">
        <v>21</v>
      </c>
    </row>
    <row r="18" spans="1:6" ht="36" customHeight="1">
      <c r="A18" s="418"/>
      <c r="B18" s="419"/>
      <c r="C18" s="421"/>
      <c r="D18" s="421"/>
      <c r="E18" s="354" t="s">
        <v>28</v>
      </c>
      <c r="F18" s="360" t="s">
        <v>21</v>
      </c>
    </row>
    <row r="19" spans="1:6" ht="36" customHeight="1">
      <c r="A19" s="418"/>
      <c r="B19" s="419"/>
      <c r="C19" s="420" t="s">
        <v>29</v>
      </c>
      <c r="D19" s="420" t="s">
        <v>17</v>
      </c>
      <c r="E19" s="354" t="s">
        <v>18</v>
      </c>
      <c r="F19" s="360" t="s">
        <v>19</v>
      </c>
    </row>
    <row r="20" spans="1:6" ht="36" customHeight="1">
      <c r="A20" s="418"/>
      <c r="B20" s="419"/>
      <c r="C20" s="421"/>
      <c r="D20" s="421"/>
      <c r="E20" s="354" t="s">
        <v>20</v>
      </c>
      <c r="F20" s="355" t="s">
        <v>21</v>
      </c>
    </row>
    <row r="21" spans="1:6" ht="36" customHeight="1">
      <c r="A21" s="418"/>
      <c r="B21" s="419"/>
      <c r="C21" s="421"/>
      <c r="D21" s="421"/>
      <c r="E21" s="354" t="s">
        <v>22</v>
      </c>
      <c r="F21" s="355" t="s">
        <v>21</v>
      </c>
    </row>
    <row r="22" spans="1:6" ht="36" customHeight="1">
      <c r="A22" s="418"/>
      <c r="B22" s="419"/>
      <c r="C22" s="421"/>
      <c r="D22" s="421"/>
      <c r="E22" s="354" t="s">
        <v>30</v>
      </c>
      <c r="F22" s="355" t="s">
        <v>21</v>
      </c>
    </row>
    <row r="23" spans="1:6" ht="36" customHeight="1">
      <c r="A23" s="418"/>
      <c r="B23" s="419"/>
      <c r="C23" s="421"/>
      <c r="D23" s="421"/>
      <c r="E23" s="354" t="s">
        <v>31</v>
      </c>
      <c r="F23" s="355" t="s">
        <v>21</v>
      </c>
    </row>
    <row r="24" spans="1:6" ht="36" customHeight="1">
      <c r="A24" s="418"/>
      <c r="B24" s="419"/>
      <c r="C24" s="421"/>
      <c r="D24" s="421"/>
      <c r="E24" s="354" t="s">
        <v>24</v>
      </c>
      <c r="F24" s="355" t="s">
        <v>21</v>
      </c>
    </row>
    <row r="25" spans="1:6" ht="36" customHeight="1">
      <c r="A25" s="418"/>
      <c r="B25" s="419"/>
      <c r="C25" s="421"/>
      <c r="D25" s="421"/>
      <c r="E25" s="354" t="s">
        <v>25</v>
      </c>
      <c r="F25" s="355" t="s">
        <v>21</v>
      </c>
    </row>
    <row r="26" spans="1:6" ht="36" customHeight="1">
      <c r="A26" s="418"/>
      <c r="B26" s="419"/>
      <c r="C26" s="421"/>
      <c r="D26" s="421"/>
      <c r="E26" s="354" t="s">
        <v>32</v>
      </c>
      <c r="F26" s="355" t="s">
        <v>21</v>
      </c>
    </row>
    <row r="27" spans="1:6" ht="36" customHeight="1">
      <c r="A27" s="418"/>
      <c r="B27" s="419"/>
      <c r="C27" s="421"/>
      <c r="D27" s="421"/>
      <c r="E27" s="354" t="s">
        <v>26</v>
      </c>
      <c r="F27" s="355" t="s">
        <v>21</v>
      </c>
    </row>
    <row r="28" spans="1:6" ht="36" customHeight="1">
      <c r="A28" s="418"/>
      <c r="B28" s="419"/>
      <c r="C28" s="421"/>
      <c r="D28" s="421"/>
      <c r="E28" s="354" t="s">
        <v>27</v>
      </c>
      <c r="F28" s="355" t="s">
        <v>21</v>
      </c>
    </row>
    <row r="29" spans="1:6" ht="36" customHeight="1">
      <c r="A29" s="418"/>
      <c r="B29" s="419"/>
      <c r="C29" s="421"/>
      <c r="D29" s="421"/>
      <c r="E29" s="354" t="s">
        <v>28</v>
      </c>
      <c r="F29" s="355" t="s">
        <v>21</v>
      </c>
    </row>
    <row r="30" spans="1:6" ht="36" customHeight="1">
      <c r="A30" s="418"/>
      <c r="B30" s="419"/>
      <c r="C30" s="420" t="s">
        <v>33</v>
      </c>
      <c r="D30" s="420" t="s">
        <v>17</v>
      </c>
      <c r="E30" s="354" t="s">
        <v>18</v>
      </c>
      <c r="F30" s="360" t="s">
        <v>19</v>
      </c>
    </row>
    <row r="31" spans="1:6" ht="36" customHeight="1">
      <c r="A31" s="418"/>
      <c r="B31" s="419"/>
      <c r="C31" s="421"/>
      <c r="D31" s="421"/>
      <c r="E31" s="354" t="s">
        <v>20</v>
      </c>
      <c r="F31" s="355" t="s">
        <v>21</v>
      </c>
    </row>
    <row r="32" spans="1:6" ht="36" customHeight="1">
      <c r="A32" s="418"/>
      <c r="B32" s="419"/>
      <c r="C32" s="421"/>
      <c r="D32" s="421"/>
      <c r="E32" s="354" t="s">
        <v>22</v>
      </c>
      <c r="F32" s="355" t="s">
        <v>21</v>
      </c>
    </row>
    <row r="33" spans="1:6" ht="36" customHeight="1">
      <c r="A33" s="418"/>
      <c r="B33" s="419"/>
      <c r="C33" s="421"/>
      <c r="D33" s="421"/>
      <c r="E33" s="354" t="s">
        <v>30</v>
      </c>
      <c r="F33" s="355" t="s">
        <v>21</v>
      </c>
    </row>
    <row r="34" spans="1:6" ht="36" customHeight="1">
      <c r="A34" s="418"/>
      <c r="B34" s="419"/>
      <c r="C34" s="421"/>
      <c r="D34" s="421"/>
      <c r="E34" s="354" t="s">
        <v>31</v>
      </c>
      <c r="F34" s="355" t="s">
        <v>21</v>
      </c>
    </row>
    <row r="35" spans="1:6" ht="36" customHeight="1">
      <c r="A35" s="418"/>
      <c r="B35" s="419"/>
      <c r="C35" s="421"/>
      <c r="D35" s="421"/>
      <c r="E35" s="354" t="s">
        <v>24</v>
      </c>
      <c r="F35" s="355" t="s">
        <v>21</v>
      </c>
    </row>
    <row r="36" spans="1:6" ht="36" customHeight="1">
      <c r="A36" s="418"/>
      <c r="B36" s="419"/>
      <c r="C36" s="421"/>
      <c r="D36" s="421"/>
      <c r="E36" s="354" t="s">
        <v>26</v>
      </c>
      <c r="F36" s="355" t="s">
        <v>21</v>
      </c>
    </row>
    <row r="37" spans="1:6" ht="36" customHeight="1">
      <c r="A37" s="418"/>
      <c r="B37" s="419"/>
      <c r="C37" s="421"/>
      <c r="D37" s="421"/>
      <c r="E37" s="354" t="s">
        <v>27</v>
      </c>
      <c r="F37" s="355" t="s">
        <v>21</v>
      </c>
    </row>
    <row r="38" spans="1:6" ht="36" customHeight="1">
      <c r="A38" s="418"/>
      <c r="B38" s="419"/>
      <c r="C38" s="421"/>
      <c r="D38" s="421"/>
      <c r="E38" s="354" t="s">
        <v>34</v>
      </c>
      <c r="F38" s="355" t="s">
        <v>21</v>
      </c>
    </row>
    <row r="39" spans="1:6" ht="36" customHeight="1">
      <c r="A39" s="418"/>
      <c r="B39" s="419"/>
      <c r="C39" s="421"/>
      <c r="D39" s="421"/>
      <c r="E39" s="354" t="s">
        <v>28</v>
      </c>
      <c r="F39" s="355" t="s">
        <v>21</v>
      </c>
    </row>
    <row r="40" spans="1:6" ht="36" customHeight="1">
      <c r="A40" s="418"/>
      <c r="B40" s="424" t="s">
        <v>35</v>
      </c>
      <c r="C40" s="422" t="s">
        <v>36</v>
      </c>
      <c r="D40" s="422" t="s">
        <v>17</v>
      </c>
      <c r="E40" s="354" t="s">
        <v>18</v>
      </c>
      <c r="F40" s="360" t="s">
        <v>19</v>
      </c>
    </row>
    <row r="41" spans="1:6" ht="36" customHeight="1">
      <c r="A41" s="418"/>
      <c r="B41" s="424"/>
      <c r="C41" s="423"/>
      <c r="D41" s="423"/>
      <c r="E41" s="354" t="s">
        <v>20</v>
      </c>
      <c r="F41" s="355" t="s">
        <v>21</v>
      </c>
    </row>
    <row r="42" spans="1:6" ht="36" customHeight="1">
      <c r="A42" s="418"/>
      <c r="B42" s="424"/>
      <c r="C42" s="423"/>
      <c r="D42" s="423"/>
      <c r="E42" s="354" t="s">
        <v>22</v>
      </c>
      <c r="F42" s="355" t="s">
        <v>21</v>
      </c>
    </row>
    <row r="43" spans="1:6" ht="36" customHeight="1">
      <c r="A43" s="418"/>
      <c r="B43" s="424"/>
      <c r="C43" s="423"/>
      <c r="D43" s="423"/>
      <c r="E43" s="354" t="s">
        <v>37</v>
      </c>
      <c r="F43" s="355" t="s">
        <v>21</v>
      </c>
    </row>
    <row r="44" spans="1:6" ht="36" customHeight="1">
      <c r="A44" s="418"/>
      <c r="B44" s="424"/>
      <c r="C44" s="423"/>
      <c r="D44" s="423"/>
      <c r="E44" s="354" t="s">
        <v>38</v>
      </c>
      <c r="F44" s="355" t="s">
        <v>21</v>
      </c>
    </row>
    <row r="45" spans="1:6" ht="36" customHeight="1">
      <c r="A45" s="418"/>
      <c r="B45" s="424"/>
      <c r="C45" s="423"/>
      <c r="D45" s="423"/>
      <c r="E45" s="354" t="s">
        <v>39</v>
      </c>
      <c r="F45" s="355" t="s">
        <v>21</v>
      </c>
    </row>
    <row r="46" spans="1:6" ht="36" customHeight="1">
      <c r="A46" s="418"/>
      <c r="B46" s="424"/>
      <c r="C46" s="423"/>
      <c r="D46" s="423"/>
      <c r="E46" s="354" t="s">
        <v>40</v>
      </c>
      <c r="F46" s="355" t="s">
        <v>21</v>
      </c>
    </row>
    <row r="47" spans="1:6" ht="36" customHeight="1">
      <c r="A47" s="418"/>
      <c r="B47" s="424"/>
      <c r="C47" s="423"/>
      <c r="D47" s="423"/>
      <c r="E47" s="354" t="s">
        <v>28</v>
      </c>
      <c r="F47" s="355" t="s">
        <v>21</v>
      </c>
    </row>
    <row r="48" spans="1:6" ht="36" customHeight="1">
      <c r="A48" s="418"/>
      <c r="B48" s="424"/>
      <c r="C48" s="422" t="s">
        <v>41</v>
      </c>
      <c r="D48" s="422" t="s">
        <v>17</v>
      </c>
      <c r="E48" s="354" t="s">
        <v>18</v>
      </c>
      <c r="F48" s="360" t="s">
        <v>19</v>
      </c>
    </row>
    <row r="49" spans="1:6" ht="36" customHeight="1">
      <c r="A49" s="418"/>
      <c r="B49" s="424"/>
      <c r="C49" s="423"/>
      <c r="D49" s="423"/>
      <c r="E49" s="354" t="s">
        <v>20</v>
      </c>
      <c r="F49" s="355" t="s">
        <v>21</v>
      </c>
    </row>
    <row r="50" spans="1:6" ht="36" customHeight="1">
      <c r="A50" s="418"/>
      <c r="B50" s="424"/>
      <c r="C50" s="423"/>
      <c r="D50" s="423"/>
      <c r="E50" s="354" t="s">
        <v>22</v>
      </c>
      <c r="F50" s="355" t="s">
        <v>21</v>
      </c>
    </row>
    <row r="51" spans="1:6" ht="36" customHeight="1">
      <c r="A51" s="418"/>
      <c r="B51" s="424"/>
      <c r="C51" s="423"/>
      <c r="D51" s="423"/>
      <c r="E51" s="354" t="s">
        <v>37</v>
      </c>
      <c r="F51" s="355" t="s">
        <v>21</v>
      </c>
    </row>
    <row r="52" spans="1:6" ht="36" customHeight="1">
      <c r="A52" s="418"/>
      <c r="B52" s="424"/>
      <c r="C52" s="423"/>
      <c r="D52" s="423"/>
      <c r="E52" s="358" t="s">
        <v>42</v>
      </c>
      <c r="F52" s="355" t="s">
        <v>21</v>
      </c>
    </row>
    <row r="53" spans="1:6" ht="36" customHeight="1">
      <c r="A53" s="418"/>
      <c r="B53" s="424"/>
      <c r="C53" s="423"/>
      <c r="D53" s="423"/>
      <c r="E53" s="354" t="s">
        <v>38</v>
      </c>
      <c r="F53" s="355" t="s">
        <v>21</v>
      </c>
    </row>
    <row r="54" spans="1:6" ht="36" customHeight="1">
      <c r="A54" s="418"/>
      <c r="B54" s="424"/>
      <c r="C54" s="423"/>
      <c r="D54" s="423"/>
      <c r="E54" s="354" t="s">
        <v>43</v>
      </c>
      <c r="F54" s="355" t="s">
        <v>21</v>
      </c>
    </row>
    <row r="55" spans="1:6" ht="36" customHeight="1">
      <c r="A55" s="418"/>
      <c r="B55" s="424"/>
      <c r="C55" s="423"/>
      <c r="D55" s="423"/>
      <c r="E55" s="354" t="s">
        <v>44</v>
      </c>
      <c r="F55" s="355" t="s">
        <v>21</v>
      </c>
    </row>
    <row r="56" spans="1:6" ht="36" customHeight="1">
      <c r="A56" s="418"/>
      <c r="B56" s="424"/>
      <c r="C56" s="423"/>
      <c r="D56" s="423"/>
      <c r="E56" s="354" t="s">
        <v>40</v>
      </c>
      <c r="F56" s="355" t="s">
        <v>21</v>
      </c>
    </row>
    <row r="57" spans="1:6" ht="36" customHeight="1">
      <c r="A57" s="418"/>
      <c r="B57" s="424"/>
      <c r="C57" s="423"/>
      <c r="D57" s="423"/>
      <c r="E57" s="354" t="s">
        <v>28</v>
      </c>
      <c r="F57" s="355" t="s">
        <v>21</v>
      </c>
    </row>
    <row r="58" spans="1:6" ht="36" customHeight="1">
      <c r="A58" s="418"/>
      <c r="B58" s="424"/>
      <c r="C58" s="422" t="s">
        <v>45</v>
      </c>
      <c r="D58" s="422" t="s">
        <v>17</v>
      </c>
      <c r="E58" s="354" t="s">
        <v>18</v>
      </c>
      <c r="F58" s="360" t="s">
        <v>19</v>
      </c>
    </row>
    <row r="59" spans="1:6" ht="36" customHeight="1">
      <c r="A59" s="418"/>
      <c r="B59" s="424"/>
      <c r="C59" s="423"/>
      <c r="D59" s="423"/>
      <c r="E59" s="354" t="s">
        <v>20</v>
      </c>
      <c r="F59" s="355" t="s">
        <v>21</v>
      </c>
    </row>
    <row r="60" spans="1:6" ht="36" customHeight="1">
      <c r="A60" s="418"/>
      <c r="B60" s="424"/>
      <c r="C60" s="423"/>
      <c r="D60" s="423"/>
      <c r="E60" s="354" t="s">
        <v>22</v>
      </c>
      <c r="F60" s="355" t="s">
        <v>21</v>
      </c>
    </row>
    <row r="61" spans="1:6" ht="36" customHeight="1">
      <c r="A61" s="418"/>
      <c r="B61" s="424"/>
      <c r="C61" s="423"/>
      <c r="D61" s="423"/>
      <c r="E61" s="354" t="s">
        <v>46</v>
      </c>
      <c r="F61" s="355" t="s">
        <v>21</v>
      </c>
    </row>
    <row r="62" spans="1:6" ht="36" customHeight="1">
      <c r="A62" s="418"/>
      <c r="B62" s="424"/>
      <c r="C62" s="423"/>
      <c r="D62" s="423"/>
      <c r="E62" s="354" t="s">
        <v>47</v>
      </c>
      <c r="F62" s="355" t="s">
        <v>21</v>
      </c>
    </row>
    <row r="63" spans="1:6" ht="36" customHeight="1">
      <c r="A63" s="418"/>
      <c r="B63" s="424"/>
      <c r="C63" s="423"/>
      <c r="D63" s="423"/>
      <c r="E63" s="358" t="s">
        <v>45</v>
      </c>
      <c r="F63" s="355" t="s">
        <v>21</v>
      </c>
    </row>
    <row r="64" spans="1:6" ht="36" customHeight="1">
      <c r="A64" s="418"/>
      <c r="B64" s="424"/>
      <c r="C64" s="423"/>
      <c r="D64" s="423"/>
      <c r="E64" s="358" t="s">
        <v>48</v>
      </c>
      <c r="F64" s="355" t="s">
        <v>21</v>
      </c>
    </row>
    <row r="65" spans="1:6" ht="36" customHeight="1">
      <c r="A65" s="418"/>
      <c r="B65" s="424"/>
      <c r="C65" s="423"/>
      <c r="D65" s="423"/>
      <c r="E65" s="354" t="s">
        <v>28</v>
      </c>
      <c r="F65" s="355" t="s">
        <v>21</v>
      </c>
    </row>
    <row r="66" spans="1:6" ht="36" customHeight="1">
      <c r="A66" s="418"/>
      <c r="B66" s="424" t="s">
        <v>49</v>
      </c>
      <c r="C66" s="422" t="s">
        <v>50</v>
      </c>
      <c r="D66" s="422" t="s">
        <v>17</v>
      </c>
      <c r="E66" s="354" t="s">
        <v>18</v>
      </c>
      <c r="F66" s="360" t="s">
        <v>19</v>
      </c>
    </row>
    <row r="67" spans="1:6" ht="36" customHeight="1">
      <c r="A67" s="418"/>
      <c r="B67" s="424"/>
      <c r="C67" s="423"/>
      <c r="D67" s="423"/>
      <c r="E67" s="354" t="s">
        <v>20</v>
      </c>
      <c r="F67" s="355" t="s">
        <v>21</v>
      </c>
    </row>
    <row r="68" spans="1:6" ht="36" customHeight="1">
      <c r="A68" s="418"/>
      <c r="B68" s="424"/>
      <c r="C68" s="423"/>
      <c r="D68" s="423"/>
      <c r="E68" s="354" t="s">
        <v>22</v>
      </c>
      <c r="F68" s="355" t="s">
        <v>21</v>
      </c>
    </row>
    <row r="69" spans="1:6" ht="36" customHeight="1">
      <c r="A69" s="418"/>
      <c r="B69" s="424"/>
      <c r="C69" s="423"/>
      <c r="D69" s="423"/>
      <c r="E69" s="354" t="s">
        <v>37</v>
      </c>
      <c r="F69" s="355" t="s">
        <v>51</v>
      </c>
    </row>
    <row r="70" spans="1:6" ht="36" customHeight="1">
      <c r="A70" s="418"/>
      <c r="B70" s="424"/>
      <c r="C70" s="423"/>
      <c r="D70" s="423"/>
      <c r="E70" s="354" t="s">
        <v>52</v>
      </c>
      <c r="F70" s="355" t="s">
        <v>51</v>
      </c>
    </row>
    <row r="71" spans="1:6" ht="36" customHeight="1">
      <c r="A71" s="418"/>
      <c r="B71" s="424"/>
      <c r="C71" s="423"/>
      <c r="D71" s="423"/>
      <c r="E71" s="354" t="s">
        <v>53</v>
      </c>
      <c r="F71" s="355" t="s">
        <v>51</v>
      </c>
    </row>
    <row r="72" spans="1:6" ht="36" customHeight="1">
      <c r="A72" s="418"/>
      <c r="B72" s="424"/>
      <c r="C72" s="423"/>
      <c r="D72" s="423"/>
      <c r="E72" s="357" t="s">
        <v>54</v>
      </c>
      <c r="F72" s="355" t="s">
        <v>51</v>
      </c>
    </row>
    <row r="73" spans="1:6" ht="36" customHeight="1">
      <c r="A73" s="418"/>
      <c r="B73" s="424"/>
      <c r="C73" s="423"/>
      <c r="D73" s="423"/>
      <c r="E73" s="354" t="s">
        <v>55</v>
      </c>
      <c r="F73" s="355" t="s">
        <v>51</v>
      </c>
    </row>
    <row r="74" spans="1:6" ht="36" customHeight="1">
      <c r="A74" s="418"/>
      <c r="B74" s="424"/>
      <c r="C74" s="423"/>
      <c r="D74" s="423"/>
      <c r="E74" s="354" t="s">
        <v>56</v>
      </c>
      <c r="F74" s="355" t="s">
        <v>51</v>
      </c>
    </row>
    <row r="75" spans="1:6" ht="36" customHeight="1">
      <c r="A75" s="418"/>
      <c r="B75" s="424"/>
      <c r="C75" s="423"/>
      <c r="D75" s="423"/>
      <c r="E75" s="354" t="s">
        <v>57</v>
      </c>
      <c r="F75" s="355" t="s">
        <v>51</v>
      </c>
    </row>
    <row r="76" spans="1:6" ht="36" customHeight="1">
      <c r="A76" s="418"/>
      <c r="B76" s="424"/>
      <c r="C76" s="423"/>
      <c r="D76" s="423"/>
      <c r="E76" s="354" t="s">
        <v>58</v>
      </c>
      <c r="F76" s="355" t="s">
        <v>51</v>
      </c>
    </row>
    <row r="77" spans="1:6" ht="36" customHeight="1">
      <c r="A77" s="418"/>
      <c r="B77" s="424"/>
      <c r="C77" s="423"/>
      <c r="D77" s="423"/>
      <c r="E77" s="354" t="s">
        <v>59</v>
      </c>
      <c r="F77" s="355" t="s">
        <v>51</v>
      </c>
    </row>
    <row r="78" spans="1:6" ht="36" customHeight="1">
      <c r="A78" s="418"/>
      <c r="B78" s="424"/>
      <c r="C78" s="423"/>
      <c r="D78" s="423"/>
      <c r="E78" s="358" t="s">
        <v>25</v>
      </c>
      <c r="F78" s="355" t="s">
        <v>51</v>
      </c>
    </row>
    <row r="79" spans="1:6" ht="36" customHeight="1">
      <c r="A79" s="418"/>
      <c r="B79" s="424"/>
      <c r="C79" s="423"/>
      <c r="D79" s="423"/>
      <c r="E79" s="354" t="s">
        <v>28</v>
      </c>
      <c r="F79" s="355" t="s">
        <v>21</v>
      </c>
    </row>
    <row r="80" spans="1:6" ht="36" customHeight="1">
      <c r="A80" s="418"/>
      <c r="B80" s="424"/>
      <c r="C80" s="420" t="s">
        <v>60</v>
      </c>
      <c r="D80" s="420" t="s">
        <v>17</v>
      </c>
      <c r="E80" s="354" t="s">
        <v>18</v>
      </c>
      <c r="F80" s="360" t="s">
        <v>19</v>
      </c>
    </row>
    <row r="81" spans="1:6" ht="36" customHeight="1">
      <c r="A81" s="418"/>
      <c r="B81" s="424"/>
      <c r="C81" s="421"/>
      <c r="D81" s="421"/>
      <c r="E81" s="354" t="s">
        <v>20</v>
      </c>
      <c r="F81" s="355" t="s">
        <v>21</v>
      </c>
    </row>
    <row r="82" spans="1:6" ht="36" customHeight="1">
      <c r="A82" s="418"/>
      <c r="B82" s="424"/>
      <c r="C82" s="421"/>
      <c r="D82" s="421"/>
      <c r="E82" s="354" t="s">
        <v>22</v>
      </c>
      <c r="F82" s="355" t="s">
        <v>21</v>
      </c>
    </row>
    <row r="83" spans="1:6" ht="36" customHeight="1">
      <c r="A83" s="418"/>
      <c r="B83" s="424"/>
      <c r="C83" s="421"/>
      <c r="D83" s="421"/>
      <c r="E83" s="354" t="s">
        <v>37</v>
      </c>
      <c r="F83" s="355" t="s">
        <v>61</v>
      </c>
    </row>
    <row r="84" spans="1:6" ht="36" customHeight="1">
      <c r="A84" s="418"/>
      <c r="B84" s="424"/>
      <c r="C84" s="421"/>
      <c r="D84" s="421"/>
      <c r="E84" s="354" t="s">
        <v>62</v>
      </c>
      <c r="F84" s="355" t="s">
        <v>61</v>
      </c>
    </row>
    <row r="85" spans="1:6" ht="36" customHeight="1">
      <c r="A85" s="418"/>
      <c r="B85" s="424"/>
      <c r="C85" s="421"/>
      <c r="D85" s="421"/>
      <c r="E85" s="354" t="s">
        <v>54</v>
      </c>
      <c r="F85" s="355" t="s">
        <v>61</v>
      </c>
    </row>
    <row r="86" spans="1:6" ht="36" customHeight="1">
      <c r="A86" s="418"/>
      <c r="B86" s="424"/>
      <c r="C86" s="421"/>
      <c r="D86" s="421"/>
      <c r="E86" s="354" t="s">
        <v>63</v>
      </c>
      <c r="F86" s="355" t="s">
        <v>61</v>
      </c>
    </row>
    <row r="87" spans="1:6" ht="36" customHeight="1">
      <c r="A87" s="418"/>
      <c r="B87" s="424"/>
      <c r="C87" s="421"/>
      <c r="D87" s="421"/>
      <c r="E87" s="354" t="s">
        <v>64</v>
      </c>
      <c r="F87" s="355" t="s">
        <v>61</v>
      </c>
    </row>
    <row r="88" spans="1:6" ht="36" customHeight="1">
      <c r="A88" s="418"/>
      <c r="B88" s="424"/>
      <c r="C88" s="421"/>
      <c r="D88" s="421"/>
      <c r="E88" s="354" t="s">
        <v>65</v>
      </c>
      <c r="F88" s="355" t="s">
        <v>61</v>
      </c>
    </row>
    <row r="89" spans="1:6" ht="36" customHeight="1">
      <c r="A89" s="418"/>
      <c r="B89" s="424"/>
      <c r="C89" s="421"/>
      <c r="D89" s="421"/>
      <c r="E89" s="354" t="s">
        <v>59</v>
      </c>
      <c r="F89" s="355" t="s">
        <v>61</v>
      </c>
    </row>
    <row r="90" spans="1:6" ht="36" customHeight="1">
      <c r="A90" s="418"/>
      <c r="B90" s="424"/>
      <c r="C90" s="421"/>
      <c r="D90" s="421"/>
      <c r="E90" s="358" t="s">
        <v>25</v>
      </c>
      <c r="F90" s="355" t="s">
        <v>61</v>
      </c>
    </row>
    <row r="91" spans="1:6" ht="36" customHeight="1">
      <c r="A91" s="418"/>
      <c r="B91" s="424"/>
      <c r="C91" s="421"/>
      <c r="D91" s="421"/>
      <c r="E91" s="354" t="s">
        <v>28</v>
      </c>
      <c r="F91" s="355" t="s">
        <v>21</v>
      </c>
    </row>
    <row r="92" spans="1:6" ht="36" customHeight="1">
      <c r="A92" s="418"/>
      <c r="B92" s="424"/>
      <c r="C92" s="422" t="s">
        <v>66</v>
      </c>
      <c r="D92" s="422" t="s">
        <v>17</v>
      </c>
      <c r="E92" s="354" t="s">
        <v>18</v>
      </c>
      <c r="F92" s="360" t="s">
        <v>19</v>
      </c>
    </row>
    <row r="93" spans="1:6" ht="36" customHeight="1">
      <c r="A93" s="418"/>
      <c r="B93" s="424"/>
      <c r="C93" s="423"/>
      <c r="D93" s="423"/>
      <c r="E93" s="354" t="s">
        <v>20</v>
      </c>
      <c r="F93" s="355" t="s">
        <v>21</v>
      </c>
    </row>
    <row r="94" spans="1:6" ht="36" customHeight="1">
      <c r="A94" s="418"/>
      <c r="B94" s="424"/>
      <c r="C94" s="423"/>
      <c r="D94" s="423"/>
      <c r="E94" s="354" t="s">
        <v>22</v>
      </c>
      <c r="F94" s="355" t="s">
        <v>21</v>
      </c>
    </row>
    <row r="95" spans="1:6" ht="36" customHeight="1">
      <c r="A95" s="418"/>
      <c r="B95" s="424"/>
      <c r="C95" s="423"/>
      <c r="D95" s="423"/>
      <c r="E95" s="354" t="s">
        <v>37</v>
      </c>
      <c r="F95" s="355" t="s">
        <v>51</v>
      </c>
    </row>
    <row r="96" spans="1:6" ht="36" customHeight="1">
      <c r="A96" s="418"/>
      <c r="B96" s="424"/>
      <c r="C96" s="423"/>
      <c r="D96" s="423"/>
      <c r="E96" s="354" t="s">
        <v>52</v>
      </c>
      <c r="F96" s="355" t="s">
        <v>51</v>
      </c>
    </row>
    <row r="97" spans="1:6" ht="36" customHeight="1">
      <c r="A97" s="418"/>
      <c r="B97" s="424"/>
      <c r="C97" s="423"/>
      <c r="D97" s="423"/>
      <c r="E97" s="354" t="s">
        <v>54</v>
      </c>
      <c r="F97" s="355" t="s">
        <v>51</v>
      </c>
    </row>
    <row r="98" spans="1:6" ht="36" customHeight="1">
      <c r="A98" s="418"/>
      <c r="B98" s="424"/>
      <c r="C98" s="423"/>
      <c r="D98" s="423"/>
      <c r="E98" s="354" t="s">
        <v>55</v>
      </c>
      <c r="F98" s="355" t="s">
        <v>51</v>
      </c>
    </row>
    <row r="99" spans="1:6" ht="36" customHeight="1">
      <c r="A99" s="418"/>
      <c r="B99" s="424"/>
      <c r="C99" s="423"/>
      <c r="D99" s="423"/>
      <c r="E99" s="354" t="s">
        <v>67</v>
      </c>
      <c r="F99" s="355" t="s">
        <v>51</v>
      </c>
    </row>
    <row r="100" spans="1:6" ht="36" customHeight="1">
      <c r="A100" s="418"/>
      <c r="B100" s="424"/>
      <c r="C100" s="423"/>
      <c r="D100" s="423"/>
      <c r="E100" s="354" t="s">
        <v>58</v>
      </c>
      <c r="F100" s="355" t="s">
        <v>51</v>
      </c>
    </row>
    <row r="101" spans="1:6">
      <c r="A101" s="418"/>
      <c r="B101" s="424"/>
      <c r="C101" s="423"/>
      <c r="D101" s="423"/>
      <c r="E101" s="425" t="s">
        <v>59</v>
      </c>
      <c r="F101" s="355" t="s">
        <v>51</v>
      </c>
    </row>
    <row r="102" spans="1:6">
      <c r="A102" s="418"/>
      <c r="B102" s="424"/>
      <c r="C102" s="423"/>
      <c r="D102" s="423"/>
      <c r="E102" s="427"/>
      <c r="F102" s="355" t="s">
        <v>51</v>
      </c>
    </row>
    <row r="103" spans="1:6">
      <c r="A103" s="418"/>
      <c r="B103" s="424"/>
      <c r="C103" s="423"/>
      <c r="D103" s="423"/>
      <c r="E103" s="427"/>
      <c r="F103" s="355" t="s">
        <v>51</v>
      </c>
    </row>
    <row r="104" spans="1:6">
      <c r="A104" s="418"/>
      <c r="B104" s="424"/>
      <c r="C104" s="423"/>
      <c r="D104" s="423"/>
      <c r="E104" s="427"/>
      <c r="F104" s="355" t="s">
        <v>51</v>
      </c>
    </row>
    <row r="105" spans="1:6">
      <c r="A105" s="418"/>
      <c r="B105" s="424"/>
      <c r="C105" s="423"/>
      <c r="D105" s="423"/>
      <c r="E105" s="426"/>
      <c r="F105" s="355" t="s">
        <v>51</v>
      </c>
    </row>
    <row r="106" spans="1:6">
      <c r="A106" s="418"/>
      <c r="B106" s="424"/>
      <c r="C106" s="423"/>
      <c r="D106" s="423"/>
      <c r="E106" s="427" t="s">
        <v>25</v>
      </c>
      <c r="F106" s="355" t="s">
        <v>51</v>
      </c>
    </row>
    <row r="107" spans="1:6">
      <c r="A107" s="418"/>
      <c r="B107" s="424"/>
      <c r="C107" s="423"/>
      <c r="D107" s="423"/>
      <c r="E107" s="426"/>
      <c r="F107" s="355" t="s">
        <v>51</v>
      </c>
    </row>
    <row r="108" spans="1:6">
      <c r="A108" s="418"/>
      <c r="B108" s="424"/>
      <c r="C108" s="423"/>
      <c r="D108" s="423"/>
      <c r="E108" s="425" t="s">
        <v>28</v>
      </c>
      <c r="F108" s="355" t="s">
        <v>21</v>
      </c>
    </row>
    <row r="109" spans="1:6">
      <c r="A109" s="418"/>
      <c r="B109" s="424"/>
      <c r="C109" s="423"/>
      <c r="D109" s="423"/>
      <c r="E109" s="427"/>
      <c r="F109" s="355" t="s">
        <v>21</v>
      </c>
    </row>
    <row r="110" spans="1:6">
      <c r="A110" s="418"/>
      <c r="B110" s="424"/>
      <c r="C110" s="428"/>
      <c r="D110" s="428"/>
      <c r="E110" s="426"/>
      <c r="F110" s="355" t="s">
        <v>21</v>
      </c>
    </row>
    <row r="111" spans="1:6" ht="45" customHeight="1">
      <c r="A111" s="418"/>
      <c r="B111" s="424"/>
      <c r="C111" s="422" t="s">
        <v>68</v>
      </c>
      <c r="D111" s="422" t="s">
        <v>17</v>
      </c>
      <c r="E111" s="425" t="s">
        <v>18</v>
      </c>
      <c r="F111" s="360" t="s">
        <v>19</v>
      </c>
    </row>
    <row r="112" spans="1:6">
      <c r="A112" s="418"/>
      <c r="B112" s="424"/>
      <c r="C112" s="423"/>
      <c r="D112" s="423"/>
      <c r="E112" s="426"/>
      <c r="F112" s="355" t="s">
        <v>21</v>
      </c>
    </row>
    <row r="113" spans="1:6">
      <c r="A113" s="418"/>
      <c r="B113" s="424"/>
      <c r="C113" s="423"/>
      <c r="D113" s="423"/>
      <c r="E113" s="425" t="s">
        <v>20</v>
      </c>
      <c r="F113" s="355" t="s">
        <v>21</v>
      </c>
    </row>
    <row r="114" spans="1:6">
      <c r="A114" s="418"/>
      <c r="B114" s="424"/>
      <c r="C114" s="423"/>
      <c r="D114" s="423"/>
      <c r="E114" s="426"/>
      <c r="F114" s="355" t="s">
        <v>21</v>
      </c>
    </row>
    <row r="115" spans="1:6">
      <c r="A115" s="418"/>
      <c r="B115" s="424"/>
      <c r="C115" s="423"/>
      <c r="D115" s="423"/>
      <c r="E115" s="425" t="s">
        <v>22</v>
      </c>
      <c r="F115" s="355" t="s">
        <v>21</v>
      </c>
    </row>
    <row r="116" spans="1:6">
      <c r="A116" s="418"/>
      <c r="B116" s="424"/>
      <c r="C116" s="423"/>
      <c r="D116" s="423"/>
      <c r="E116" s="427"/>
      <c r="F116" s="355" t="s">
        <v>21</v>
      </c>
    </row>
    <row r="117" spans="1:6">
      <c r="A117" s="418"/>
      <c r="B117" s="424"/>
      <c r="C117" s="423"/>
      <c r="D117" s="423"/>
      <c r="E117" s="427"/>
      <c r="F117" s="355" t="s">
        <v>21</v>
      </c>
    </row>
    <row r="118" spans="1:6">
      <c r="A118" s="418"/>
      <c r="B118" s="424"/>
      <c r="C118" s="423"/>
      <c r="D118" s="423"/>
      <c r="E118" s="426"/>
      <c r="F118" s="355" t="s">
        <v>21</v>
      </c>
    </row>
    <row r="119" spans="1:6">
      <c r="A119" s="418"/>
      <c r="B119" s="424"/>
      <c r="C119" s="423"/>
      <c r="D119" s="423"/>
      <c r="E119" s="425" t="s">
        <v>37</v>
      </c>
      <c r="F119" s="355" t="s">
        <v>51</v>
      </c>
    </row>
    <row r="120" spans="1:6">
      <c r="A120" s="418"/>
      <c r="B120" s="424"/>
      <c r="C120" s="423"/>
      <c r="D120" s="423"/>
      <c r="E120" s="426"/>
      <c r="F120" s="355" t="s">
        <v>51</v>
      </c>
    </row>
    <row r="121" spans="1:6">
      <c r="A121" s="418"/>
      <c r="B121" s="424"/>
      <c r="C121" s="423"/>
      <c r="D121" s="423"/>
      <c r="E121" s="425" t="s">
        <v>52</v>
      </c>
      <c r="F121" s="355" t="s">
        <v>51</v>
      </c>
    </row>
    <row r="122" spans="1:6">
      <c r="A122" s="418"/>
      <c r="B122" s="424"/>
      <c r="C122" s="423"/>
      <c r="D122" s="423"/>
      <c r="E122" s="426"/>
      <c r="F122" s="355" t="s">
        <v>51</v>
      </c>
    </row>
    <row r="123" spans="1:6">
      <c r="A123" s="418"/>
      <c r="B123" s="424"/>
      <c r="C123" s="423"/>
      <c r="D123" s="423"/>
      <c r="E123" s="425" t="s">
        <v>53</v>
      </c>
      <c r="F123" s="355" t="s">
        <v>51</v>
      </c>
    </row>
    <row r="124" spans="1:6">
      <c r="A124" s="418"/>
      <c r="B124" s="424"/>
      <c r="C124" s="423"/>
      <c r="D124" s="423"/>
      <c r="E124" s="427"/>
      <c r="F124" s="355" t="s">
        <v>51</v>
      </c>
    </row>
    <row r="125" spans="1:6">
      <c r="A125" s="418"/>
      <c r="B125" s="424"/>
      <c r="C125" s="423"/>
      <c r="D125" s="423"/>
      <c r="E125" s="427"/>
      <c r="F125" s="355" t="s">
        <v>51</v>
      </c>
    </row>
    <row r="126" spans="1:6">
      <c r="A126" s="418"/>
      <c r="B126" s="424"/>
      <c r="C126" s="423"/>
      <c r="D126" s="423"/>
      <c r="E126" s="426"/>
      <c r="F126" s="355" t="s">
        <v>51</v>
      </c>
    </row>
    <row r="127" spans="1:6">
      <c r="A127" s="418"/>
      <c r="B127" s="424"/>
      <c r="C127" s="423"/>
      <c r="D127" s="423"/>
      <c r="E127" s="425" t="s">
        <v>54</v>
      </c>
      <c r="F127" s="355" t="s">
        <v>51</v>
      </c>
    </row>
    <row r="128" spans="1:6">
      <c r="A128" s="418"/>
      <c r="B128" s="424"/>
      <c r="C128" s="423"/>
      <c r="D128" s="423"/>
      <c r="E128" s="426"/>
      <c r="F128" s="355" t="s">
        <v>51</v>
      </c>
    </row>
    <row r="129" spans="1:6">
      <c r="A129" s="418"/>
      <c r="B129" s="424"/>
      <c r="C129" s="423"/>
      <c r="D129" s="423"/>
      <c r="E129" s="425" t="s">
        <v>55</v>
      </c>
      <c r="F129" s="355" t="s">
        <v>51</v>
      </c>
    </row>
    <row r="130" spans="1:6">
      <c r="A130" s="418"/>
      <c r="B130" s="424"/>
      <c r="C130" s="423"/>
      <c r="D130" s="423"/>
      <c r="E130" s="426"/>
      <c r="F130" s="355" t="s">
        <v>51</v>
      </c>
    </row>
    <row r="131" spans="1:6">
      <c r="A131" s="418"/>
      <c r="B131" s="424"/>
      <c r="C131" s="423"/>
      <c r="D131" s="423"/>
      <c r="E131" s="425" t="s">
        <v>67</v>
      </c>
      <c r="F131" s="355" t="s">
        <v>51</v>
      </c>
    </row>
    <row r="132" spans="1:6">
      <c r="A132" s="418"/>
      <c r="B132" s="424"/>
      <c r="C132" s="423"/>
      <c r="D132" s="423"/>
      <c r="E132" s="427"/>
      <c r="F132" s="355" t="s">
        <v>51</v>
      </c>
    </row>
    <row r="133" spans="1:6">
      <c r="A133" s="418"/>
      <c r="B133" s="424"/>
      <c r="C133" s="423"/>
      <c r="D133" s="423"/>
      <c r="E133" s="427"/>
      <c r="F133" s="355" t="s">
        <v>51</v>
      </c>
    </row>
    <row r="134" spans="1:6">
      <c r="A134" s="418"/>
      <c r="B134" s="424"/>
      <c r="C134" s="423"/>
      <c r="D134" s="423"/>
      <c r="E134" s="427"/>
      <c r="F134" s="355" t="s">
        <v>51</v>
      </c>
    </row>
    <row r="135" spans="1:6">
      <c r="A135" s="418"/>
      <c r="B135" s="424"/>
      <c r="C135" s="423"/>
      <c r="D135" s="423"/>
      <c r="E135" s="427"/>
      <c r="F135" s="355" t="s">
        <v>51</v>
      </c>
    </row>
    <row r="136" spans="1:6">
      <c r="A136" s="418"/>
      <c r="B136" s="424"/>
      <c r="C136" s="423"/>
      <c r="D136" s="423"/>
      <c r="E136" s="427"/>
      <c r="F136" s="355" t="s">
        <v>51</v>
      </c>
    </row>
    <row r="137" spans="1:6">
      <c r="A137" s="418"/>
      <c r="B137" s="424"/>
      <c r="C137" s="423"/>
      <c r="D137" s="423"/>
      <c r="E137" s="426"/>
      <c r="F137" s="355" t="s">
        <v>51</v>
      </c>
    </row>
    <row r="138" spans="1:6">
      <c r="A138" s="418"/>
      <c r="B138" s="424"/>
      <c r="C138" s="423"/>
      <c r="D138" s="423"/>
      <c r="E138" s="425" t="s">
        <v>57</v>
      </c>
      <c r="F138" s="355" t="s">
        <v>51</v>
      </c>
    </row>
    <row r="139" spans="1:6">
      <c r="A139" s="418"/>
      <c r="B139" s="424"/>
      <c r="C139" s="423"/>
      <c r="D139" s="423"/>
      <c r="E139" s="426"/>
      <c r="F139" s="355" t="s">
        <v>51</v>
      </c>
    </row>
    <row r="140" spans="1:6">
      <c r="A140" s="418"/>
      <c r="B140" s="424"/>
      <c r="C140" s="423"/>
      <c r="D140" s="423"/>
      <c r="E140" s="425" t="s">
        <v>58</v>
      </c>
      <c r="F140" s="355" t="s">
        <v>51</v>
      </c>
    </row>
    <row r="141" spans="1:6">
      <c r="A141" s="418"/>
      <c r="B141" s="424"/>
      <c r="C141" s="423"/>
      <c r="D141" s="423"/>
      <c r="E141" s="426"/>
      <c r="F141" s="355" t="s">
        <v>51</v>
      </c>
    </row>
    <row r="142" spans="1:6">
      <c r="A142" s="418"/>
      <c r="B142" s="424"/>
      <c r="C142" s="423"/>
      <c r="D142" s="423"/>
      <c r="E142" s="425" t="s">
        <v>59</v>
      </c>
      <c r="F142" s="355" t="s">
        <v>51</v>
      </c>
    </row>
    <row r="143" spans="1:6">
      <c r="A143" s="418"/>
      <c r="B143" s="424"/>
      <c r="C143" s="423"/>
      <c r="D143" s="423"/>
      <c r="E143" s="427"/>
      <c r="F143" s="355" t="s">
        <v>51</v>
      </c>
    </row>
    <row r="144" spans="1:6">
      <c r="A144" s="418"/>
      <c r="B144" s="424"/>
      <c r="C144" s="423"/>
      <c r="D144" s="423"/>
      <c r="E144" s="427"/>
      <c r="F144" s="355" t="s">
        <v>51</v>
      </c>
    </row>
    <row r="145" spans="1:6">
      <c r="A145" s="418"/>
      <c r="B145" s="424"/>
      <c r="C145" s="423"/>
      <c r="D145" s="423"/>
      <c r="E145" s="427"/>
      <c r="F145" s="355" t="s">
        <v>51</v>
      </c>
    </row>
    <row r="146" spans="1:6">
      <c r="A146" s="418"/>
      <c r="B146" s="424"/>
      <c r="C146" s="423"/>
      <c r="D146" s="423"/>
      <c r="E146" s="426"/>
      <c r="F146" s="355" t="s">
        <v>51</v>
      </c>
    </row>
    <row r="147" spans="1:6">
      <c r="A147" s="418"/>
      <c r="B147" s="424"/>
      <c r="C147" s="423"/>
      <c r="D147" s="423"/>
      <c r="E147" s="427" t="s">
        <v>25</v>
      </c>
      <c r="F147" s="355" t="s">
        <v>51</v>
      </c>
    </row>
    <row r="148" spans="1:6">
      <c r="A148" s="418"/>
      <c r="B148" s="424"/>
      <c r="C148" s="423"/>
      <c r="D148" s="423"/>
      <c r="E148" s="426"/>
      <c r="F148" s="355" t="s">
        <v>51</v>
      </c>
    </row>
    <row r="149" spans="1:6">
      <c r="A149" s="418"/>
      <c r="B149" s="424"/>
      <c r="C149" s="423"/>
      <c r="D149" s="423"/>
      <c r="E149" s="425" t="s">
        <v>28</v>
      </c>
      <c r="F149" s="355" t="s">
        <v>21</v>
      </c>
    </row>
    <row r="150" spans="1:6">
      <c r="A150" s="418"/>
      <c r="B150" s="424"/>
      <c r="C150" s="423"/>
      <c r="D150" s="423"/>
      <c r="E150" s="427"/>
      <c r="F150" s="355" t="s">
        <v>21</v>
      </c>
    </row>
    <row r="151" spans="1:6">
      <c r="A151" s="418"/>
      <c r="B151" s="424"/>
      <c r="C151" s="428"/>
      <c r="D151" s="428"/>
      <c r="E151" s="426"/>
      <c r="F151" s="355" t="s">
        <v>21</v>
      </c>
    </row>
    <row r="152" spans="1:6" ht="45" customHeight="1">
      <c r="A152" s="418"/>
      <c r="B152" s="424"/>
      <c r="C152" s="422" t="s">
        <v>69</v>
      </c>
      <c r="D152" s="422" t="s">
        <v>17</v>
      </c>
      <c r="E152" s="425" t="s">
        <v>18</v>
      </c>
      <c r="F152" s="360" t="s">
        <v>19</v>
      </c>
    </row>
    <row r="153" spans="1:6">
      <c r="A153" s="418"/>
      <c r="B153" s="424"/>
      <c r="C153" s="423"/>
      <c r="D153" s="423"/>
      <c r="E153" s="426"/>
      <c r="F153" s="355" t="s">
        <v>21</v>
      </c>
    </row>
    <row r="154" spans="1:6">
      <c r="A154" s="418"/>
      <c r="B154" s="424"/>
      <c r="C154" s="423"/>
      <c r="D154" s="423"/>
      <c r="E154" s="425" t="s">
        <v>20</v>
      </c>
      <c r="F154" s="355" t="s">
        <v>21</v>
      </c>
    </row>
    <row r="155" spans="1:6">
      <c r="A155" s="418"/>
      <c r="B155" s="424"/>
      <c r="C155" s="423"/>
      <c r="D155" s="423"/>
      <c r="E155" s="426"/>
      <c r="F155" s="355" t="s">
        <v>21</v>
      </c>
    </row>
    <row r="156" spans="1:6">
      <c r="A156" s="418"/>
      <c r="B156" s="424"/>
      <c r="C156" s="423"/>
      <c r="D156" s="423"/>
      <c r="E156" s="425" t="s">
        <v>22</v>
      </c>
      <c r="F156" s="355" t="s">
        <v>21</v>
      </c>
    </row>
    <row r="157" spans="1:6">
      <c r="A157" s="418"/>
      <c r="B157" s="424"/>
      <c r="C157" s="423"/>
      <c r="D157" s="423"/>
      <c r="E157" s="427"/>
      <c r="F157" s="355" t="s">
        <v>21</v>
      </c>
    </row>
    <row r="158" spans="1:6">
      <c r="A158" s="418"/>
      <c r="B158" s="424"/>
      <c r="C158" s="423"/>
      <c r="D158" s="423"/>
      <c r="E158" s="427"/>
      <c r="F158" s="355" t="s">
        <v>21</v>
      </c>
    </row>
    <row r="159" spans="1:6">
      <c r="A159" s="418"/>
      <c r="B159" s="424"/>
      <c r="C159" s="423"/>
      <c r="D159" s="423"/>
      <c r="E159" s="426"/>
      <c r="F159" s="355" t="s">
        <v>21</v>
      </c>
    </row>
    <row r="160" spans="1:6">
      <c r="A160" s="418"/>
      <c r="B160" s="424"/>
      <c r="C160" s="423"/>
      <c r="D160" s="423"/>
      <c r="E160" s="425" t="s">
        <v>37</v>
      </c>
      <c r="F160" s="355" t="s">
        <v>51</v>
      </c>
    </row>
    <row r="161" spans="1:6">
      <c r="A161" s="418"/>
      <c r="B161" s="424"/>
      <c r="C161" s="423"/>
      <c r="D161" s="423"/>
      <c r="E161" s="426"/>
      <c r="F161" s="355" t="s">
        <v>51</v>
      </c>
    </row>
    <row r="162" spans="1:6">
      <c r="A162" s="418"/>
      <c r="B162" s="424"/>
      <c r="C162" s="423"/>
      <c r="D162" s="423"/>
      <c r="E162" s="425" t="s">
        <v>52</v>
      </c>
      <c r="F162" s="355" t="s">
        <v>51</v>
      </c>
    </row>
    <row r="163" spans="1:6">
      <c r="A163" s="418"/>
      <c r="B163" s="424"/>
      <c r="C163" s="423"/>
      <c r="D163" s="423"/>
      <c r="E163" s="426"/>
      <c r="F163" s="355" t="s">
        <v>51</v>
      </c>
    </row>
    <row r="164" spans="1:6">
      <c r="A164" s="418"/>
      <c r="B164" s="424"/>
      <c r="C164" s="423"/>
      <c r="D164" s="423"/>
      <c r="E164" s="429" t="s">
        <v>53</v>
      </c>
      <c r="F164" s="355" t="s">
        <v>51</v>
      </c>
    </row>
    <row r="165" spans="1:6">
      <c r="A165" s="418"/>
      <c r="B165" s="424"/>
      <c r="C165" s="423"/>
      <c r="D165" s="423"/>
      <c r="E165" s="429"/>
      <c r="F165" s="355" t="s">
        <v>51</v>
      </c>
    </row>
    <row r="166" spans="1:6">
      <c r="A166" s="418"/>
      <c r="B166" s="424"/>
      <c r="C166" s="423"/>
      <c r="D166" s="423"/>
      <c r="E166" s="429"/>
      <c r="F166" s="355" t="s">
        <v>51</v>
      </c>
    </row>
    <row r="167" spans="1:6">
      <c r="A167" s="418"/>
      <c r="B167" s="424"/>
      <c r="C167" s="423"/>
      <c r="D167" s="423"/>
      <c r="E167" s="429"/>
      <c r="F167" s="355" t="s">
        <v>51</v>
      </c>
    </row>
    <row r="168" spans="1:6">
      <c r="A168" s="418"/>
      <c r="B168" s="424"/>
      <c r="C168" s="423"/>
      <c r="D168" s="423"/>
      <c r="E168" s="358" t="s">
        <v>54</v>
      </c>
      <c r="F168" s="355" t="s">
        <v>51</v>
      </c>
    </row>
    <row r="169" spans="1:6">
      <c r="A169" s="418"/>
      <c r="B169" s="424"/>
      <c r="C169" s="423"/>
      <c r="D169" s="423"/>
      <c r="E169" s="425" t="s">
        <v>55</v>
      </c>
      <c r="F169" s="355" t="s">
        <v>51</v>
      </c>
    </row>
    <row r="170" spans="1:6">
      <c r="A170" s="418"/>
      <c r="B170" s="424"/>
      <c r="C170" s="423"/>
      <c r="D170" s="423"/>
      <c r="E170" s="426"/>
      <c r="F170" s="355" t="s">
        <v>51</v>
      </c>
    </row>
    <row r="171" spans="1:6">
      <c r="A171" s="418"/>
      <c r="B171" s="424"/>
      <c r="C171" s="423"/>
      <c r="D171" s="423"/>
      <c r="E171" s="425" t="s">
        <v>67</v>
      </c>
      <c r="F171" s="355" t="s">
        <v>51</v>
      </c>
    </row>
    <row r="172" spans="1:6">
      <c r="A172" s="418"/>
      <c r="B172" s="424"/>
      <c r="C172" s="423"/>
      <c r="D172" s="423"/>
      <c r="E172" s="427"/>
      <c r="F172" s="355" t="s">
        <v>51</v>
      </c>
    </row>
    <row r="173" spans="1:6">
      <c r="A173" s="418"/>
      <c r="B173" s="424"/>
      <c r="C173" s="423"/>
      <c r="D173" s="423"/>
      <c r="E173" s="427"/>
      <c r="F173" s="355" t="s">
        <v>51</v>
      </c>
    </row>
    <row r="174" spans="1:6">
      <c r="A174" s="418"/>
      <c r="B174" s="424"/>
      <c r="C174" s="423"/>
      <c r="D174" s="423"/>
      <c r="E174" s="427"/>
      <c r="F174" s="355" t="s">
        <v>51</v>
      </c>
    </row>
    <row r="175" spans="1:6">
      <c r="A175" s="418"/>
      <c r="B175" s="424"/>
      <c r="C175" s="423"/>
      <c r="D175" s="423"/>
      <c r="E175" s="427"/>
      <c r="F175" s="355" t="s">
        <v>51</v>
      </c>
    </row>
    <row r="176" spans="1:6">
      <c r="A176" s="418"/>
      <c r="B176" s="424"/>
      <c r="C176" s="423"/>
      <c r="D176" s="423"/>
      <c r="E176" s="426"/>
      <c r="F176" s="355" t="s">
        <v>51</v>
      </c>
    </row>
    <row r="177" spans="1:6">
      <c r="A177" s="418"/>
      <c r="B177" s="424"/>
      <c r="C177" s="423"/>
      <c r="D177" s="423"/>
      <c r="E177" s="425" t="s">
        <v>57</v>
      </c>
      <c r="F177" s="355" t="s">
        <v>51</v>
      </c>
    </row>
    <row r="178" spans="1:6">
      <c r="A178" s="418"/>
      <c r="B178" s="424"/>
      <c r="C178" s="423"/>
      <c r="D178" s="423"/>
      <c r="E178" s="426"/>
      <c r="F178" s="355" t="s">
        <v>51</v>
      </c>
    </row>
    <row r="179" spans="1:6">
      <c r="A179" s="418"/>
      <c r="B179" s="424"/>
      <c r="C179" s="423"/>
      <c r="D179" s="423"/>
      <c r="E179" s="425" t="s">
        <v>58</v>
      </c>
      <c r="F179" s="355" t="s">
        <v>51</v>
      </c>
    </row>
    <row r="180" spans="1:6">
      <c r="A180" s="418"/>
      <c r="B180" s="424"/>
      <c r="C180" s="423"/>
      <c r="D180" s="423"/>
      <c r="E180" s="426"/>
      <c r="F180" s="355" t="s">
        <v>51</v>
      </c>
    </row>
    <row r="181" spans="1:6">
      <c r="A181" s="418"/>
      <c r="B181" s="424"/>
      <c r="C181" s="423"/>
      <c r="D181" s="423"/>
      <c r="E181" s="425" t="s">
        <v>59</v>
      </c>
      <c r="F181" s="355" t="s">
        <v>51</v>
      </c>
    </row>
    <row r="182" spans="1:6">
      <c r="A182" s="418"/>
      <c r="B182" s="424"/>
      <c r="C182" s="423"/>
      <c r="D182" s="423"/>
      <c r="E182" s="427"/>
      <c r="F182" s="355" t="s">
        <v>51</v>
      </c>
    </row>
    <row r="183" spans="1:6">
      <c r="A183" s="418"/>
      <c r="B183" s="424"/>
      <c r="C183" s="423"/>
      <c r="D183" s="423"/>
      <c r="E183" s="427"/>
      <c r="F183" s="355" t="s">
        <v>51</v>
      </c>
    </row>
    <row r="184" spans="1:6">
      <c r="A184" s="418"/>
      <c r="B184" s="424"/>
      <c r="C184" s="423"/>
      <c r="D184" s="423"/>
      <c r="E184" s="427"/>
      <c r="F184" s="355" t="s">
        <v>51</v>
      </c>
    </row>
    <row r="185" spans="1:6">
      <c r="A185" s="418"/>
      <c r="B185" s="424"/>
      <c r="C185" s="423"/>
      <c r="D185" s="423"/>
      <c r="E185" s="426"/>
      <c r="F185" s="355" t="s">
        <v>51</v>
      </c>
    </row>
    <row r="186" spans="1:6">
      <c r="A186" s="418"/>
      <c r="B186" s="424"/>
      <c r="C186" s="423"/>
      <c r="D186" s="423"/>
      <c r="E186" s="427" t="s">
        <v>25</v>
      </c>
      <c r="F186" s="355" t="s">
        <v>51</v>
      </c>
    </row>
    <row r="187" spans="1:6">
      <c r="A187" s="418"/>
      <c r="B187" s="424"/>
      <c r="C187" s="423"/>
      <c r="D187" s="423"/>
      <c r="E187" s="426"/>
      <c r="F187" s="355" t="s">
        <v>51</v>
      </c>
    </row>
    <row r="188" spans="1:6">
      <c r="A188" s="418"/>
      <c r="B188" s="424"/>
      <c r="C188" s="423"/>
      <c r="D188" s="423"/>
      <c r="E188" s="425" t="s">
        <v>28</v>
      </c>
      <c r="F188" s="355" t="s">
        <v>21</v>
      </c>
    </row>
    <row r="189" spans="1:6">
      <c r="A189" s="418"/>
      <c r="B189" s="424"/>
      <c r="C189" s="423"/>
      <c r="D189" s="423"/>
      <c r="E189" s="427"/>
      <c r="F189" s="355" t="s">
        <v>21</v>
      </c>
    </row>
    <row r="190" spans="1:6">
      <c r="A190" s="418"/>
      <c r="B190" s="424"/>
      <c r="C190" s="428"/>
      <c r="D190" s="428"/>
      <c r="E190" s="426"/>
      <c r="F190" s="355" t="s">
        <v>21</v>
      </c>
    </row>
    <row r="191" spans="1:6">
      <c r="A191" s="418"/>
      <c r="B191" s="424"/>
      <c r="C191" s="422" t="s">
        <v>70</v>
      </c>
      <c r="D191" s="422" t="s">
        <v>17</v>
      </c>
      <c r="E191" s="425" t="s">
        <v>18</v>
      </c>
      <c r="F191" s="360" t="s">
        <v>19</v>
      </c>
    </row>
    <row r="192" spans="1:6">
      <c r="A192" s="418"/>
      <c r="B192" s="424"/>
      <c r="C192" s="423"/>
      <c r="D192" s="423"/>
      <c r="E192" s="426"/>
      <c r="F192" s="355" t="s">
        <v>21</v>
      </c>
    </row>
    <row r="193" spans="1:6">
      <c r="A193" s="418"/>
      <c r="B193" s="424"/>
      <c r="C193" s="423"/>
      <c r="D193" s="423"/>
      <c r="E193" s="425" t="s">
        <v>20</v>
      </c>
      <c r="F193" s="355" t="s">
        <v>21</v>
      </c>
    </row>
    <row r="194" spans="1:6">
      <c r="A194" s="418"/>
      <c r="B194" s="424"/>
      <c r="C194" s="423"/>
      <c r="D194" s="423"/>
      <c r="E194" s="426"/>
      <c r="F194" s="355" t="s">
        <v>21</v>
      </c>
    </row>
    <row r="195" spans="1:6">
      <c r="A195" s="418"/>
      <c r="B195" s="424"/>
      <c r="C195" s="423"/>
      <c r="D195" s="423"/>
      <c r="E195" s="425" t="s">
        <v>22</v>
      </c>
      <c r="F195" s="355" t="s">
        <v>21</v>
      </c>
    </row>
    <row r="196" spans="1:6">
      <c r="A196" s="418"/>
      <c r="B196" s="424"/>
      <c r="C196" s="423"/>
      <c r="D196" s="423"/>
      <c r="E196" s="427"/>
      <c r="F196" s="355" t="s">
        <v>21</v>
      </c>
    </row>
    <row r="197" spans="1:6">
      <c r="A197" s="418"/>
      <c r="B197" s="424"/>
      <c r="C197" s="423"/>
      <c r="D197" s="423"/>
      <c r="E197" s="427"/>
      <c r="F197" s="355" t="s">
        <v>21</v>
      </c>
    </row>
    <row r="198" spans="1:6">
      <c r="A198" s="418"/>
      <c r="B198" s="424"/>
      <c r="C198" s="423"/>
      <c r="D198" s="423"/>
      <c r="E198" s="426"/>
      <c r="F198" s="355" t="s">
        <v>21</v>
      </c>
    </row>
    <row r="199" spans="1:6">
      <c r="A199" s="418"/>
      <c r="B199" s="424"/>
      <c r="C199" s="423"/>
      <c r="D199" s="423"/>
      <c r="E199" s="425" t="s">
        <v>37</v>
      </c>
      <c r="F199" s="355" t="s">
        <v>51</v>
      </c>
    </row>
    <row r="200" spans="1:6">
      <c r="A200" s="418"/>
      <c r="B200" s="424"/>
      <c r="C200" s="423"/>
      <c r="D200" s="423"/>
      <c r="E200" s="426"/>
      <c r="F200" s="355" t="s">
        <v>51</v>
      </c>
    </row>
    <row r="201" spans="1:6">
      <c r="A201" s="418"/>
      <c r="B201" s="424"/>
      <c r="C201" s="423"/>
      <c r="D201" s="423"/>
      <c r="E201" s="425" t="s">
        <v>52</v>
      </c>
      <c r="F201" s="355" t="s">
        <v>51</v>
      </c>
    </row>
    <row r="202" spans="1:6">
      <c r="A202" s="418"/>
      <c r="B202" s="424"/>
      <c r="C202" s="423"/>
      <c r="D202" s="423"/>
      <c r="E202" s="426"/>
      <c r="F202" s="355" t="s">
        <v>51</v>
      </c>
    </row>
    <row r="203" spans="1:6">
      <c r="A203" s="418"/>
      <c r="B203" s="424"/>
      <c r="C203" s="423"/>
      <c r="D203" s="423"/>
      <c r="E203" s="429" t="s">
        <v>53</v>
      </c>
      <c r="F203" s="355" t="s">
        <v>51</v>
      </c>
    </row>
    <row r="204" spans="1:6">
      <c r="A204" s="418"/>
      <c r="B204" s="424"/>
      <c r="C204" s="423"/>
      <c r="D204" s="423"/>
      <c r="E204" s="429"/>
      <c r="F204" s="355" t="s">
        <v>51</v>
      </c>
    </row>
    <row r="205" spans="1:6">
      <c r="A205" s="418"/>
      <c r="B205" s="424"/>
      <c r="C205" s="423"/>
      <c r="D205" s="423"/>
      <c r="E205" s="429"/>
      <c r="F205" s="355" t="s">
        <v>51</v>
      </c>
    </row>
    <row r="206" spans="1:6">
      <c r="A206" s="418"/>
      <c r="B206" s="424"/>
      <c r="C206" s="423"/>
      <c r="D206" s="423"/>
      <c r="E206" s="429"/>
      <c r="F206" s="355" t="s">
        <v>51</v>
      </c>
    </row>
    <row r="207" spans="1:6">
      <c r="A207" s="418"/>
      <c r="B207" s="424"/>
      <c r="C207" s="423"/>
      <c r="D207" s="423"/>
      <c r="E207" s="358" t="s">
        <v>54</v>
      </c>
      <c r="F207" s="355" t="s">
        <v>51</v>
      </c>
    </row>
    <row r="208" spans="1:6">
      <c r="A208" s="418"/>
      <c r="B208" s="424"/>
      <c r="C208" s="423"/>
      <c r="D208" s="423"/>
      <c r="E208" s="425" t="s">
        <v>55</v>
      </c>
      <c r="F208" s="355" t="s">
        <v>51</v>
      </c>
    </row>
    <row r="209" spans="1:6">
      <c r="A209" s="418"/>
      <c r="B209" s="424"/>
      <c r="C209" s="423"/>
      <c r="D209" s="423"/>
      <c r="E209" s="426"/>
      <c r="F209" s="355" t="s">
        <v>51</v>
      </c>
    </row>
    <row r="210" spans="1:6">
      <c r="A210" s="418"/>
      <c r="B210" s="424"/>
      <c r="C210" s="423"/>
      <c r="D210" s="423"/>
      <c r="E210" s="425" t="s">
        <v>67</v>
      </c>
      <c r="F210" s="355" t="s">
        <v>51</v>
      </c>
    </row>
    <row r="211" spans="1:6">
      <c r="A211" s="418"/>
      <c r="B211" s="424"/>
      <c r="C211" s="423"/>
      <c r="D211" s="423"/>
      <c r="E211" s="427"/>
      <c r="F211" s="355" t="s">
        <v>51</v>
      </c>
    </row>
    <row r="212" spans="1:6">
      <c r="A212" s="418"/>
      <c r="B212" s="424"/>
      <c r="C212" s="423"/>
      <c r="D212" s="423"/>
      <c r="E212" s="427"/>
      <c r="F212" s="355" t="s">
        <v>51</v>
      </c>
    </row>
    <row r="213" spans="1:6">
      <c r="A213" s="418"/>
      <c r="B213" s="424"/>
      <c r="C213" s="423"/>
      <c r="D213" s="423"/>
      <c r="E213" s="427"/>
      <c r="F213" s="355" t="s">
        <v>51</v>
      </c>
    </row>
    <row r="214" spans="1:6">
      <c r="A214" s="418"/>
      <c r="B214" s="424"/>
      <c r="C214" s="423"/>
      <c r="D214" s="423"/>
      <c r="E214" s="427"/>
      <c r="F214" s="355" t="s">
        <v>51</v>
      </c>
    </row>
    <row r="215" spans="1:6">
      <c r="A215" s="418"/>
      <c r="B215" s="424"/>
      <c r="C215" s="423"/>
      <c r="D215" s="423"/>
      <c r="E215" s="426"/>
      <c r="F215" s="355" t="s">
        <v>51</v>
      </c>
    </row>
    <row r="216" spans="1:6">
      <c r="A216" s="418"/>
      <c r="B216" s="424"/>
      <c r="C216" s="423"/>
      <c r="D216" s="423"/>
      <c r="E216" s="425" t="s">
        <v>57</v>
      </c>
      <c r="F216" s="355" t="s">
        <v>51</v>
      </c>
    </row>
    <row r="217" spans="1:6">
      <c r="A217" s="418"/>
      <c r="B217" s="424"/>
      <c r="C217" s="423"/>
      <c r="D217" s="423"/>
      <c r="E217" s="427"/>
      <c r="F217" s="355" t="s">
        <v>51</v>
      </c>
    </row>
    <row r="218" spans="1:6">
      <c r="A218" s="418"/>
      <c r="B218" s="424"/>
      <c r="C218" s="423"/>
      <c r="D218" s="423"/>
      <c r="E218" s="426"/>
      <c r="F218" s="355" t="s">
        <v>51</v>
      </c>
    </row>
    <row r="219" spans="1:6">
      <c r="A219" s="418"/>
      <c r="B219" s="424"/>
      <c r="C219" s="423"/>
      <c r="D219" s="423"/>
      <c r="E219" s="425" t="s">
        <v>58</v>
      </c>
      <c r="F219" s="355" t="s">
        <v>51</v>
      </c>
    </row>
    <row r="220" spans="1:6">
      <c r="A220" s="418"/>
      <c r="B220" s="424"/>
      <c r="C220" s="423"/>
      <c r="D220" s="423"/>
      <c r="E220" s="427"/>
      <c r="F220" s="355" t="s">
        <v>51</v>
      </c>
    </row>
    <row r="221" spans="1:6">
      <c r="A221" s="418"/>
      <c r="B221" s="424"/>
      <c r="C221" s="423"/>
      <c r="D221" s="423"/>
      <c r="E221" s="426"/>
      <c r="F221" s="355" t="s">
        <v>51</v>
      </c>
    </row>
    <row r="222" spans="1:6">
      <c r="A222" s="418"/>
      <c r="B222" s="424"/>
      <c r="C222" s="423"/>
      <c r="D222" s="423"/>
      <c r="E222" s="429" t="s">
        <v>59</v>
      </c>
      <c r="F222" s="355" t="s">
        <v>51</v>
      </c>
    </row>
    <row r="223" spans="1:6">
      <c r="A223" s="418"/>
      <c r="B223" s="424"/>
      <c r="C223" s="423"/>
      <c r="D223" s="423"/>
      <c r="E223" s="429"/>
      <c r="F223" s="355" t="s">
        <v>51</v>
      </c>
    </row>
    <row r="224" spans="1:6">
      <c r="A224" s="418"/>
      <c r="B224" s="424"/>
      <c r="C224" s="423"/>
      <c r="D224" s="423"/>
      <c r="E224" s="429"/>
      <c r="F224" s="355" t="s">
        <v>51</v>
      </c>
    </row>
    <row r="225" spans="1:6">
      <c r="A225" s="418"/>
      <c r="B225" s="424"/>
      <c r="C225" s="423"/>
      <c r="D225" s="423"/>
      <c r="E225" s="429"/>
      <c r="F225" s="355" t="s">
        <v>51</v>
      </c>
    </row>
    <row r="226" spans="1:6">
      <c r="A226" s="418"/>
      <c r="B226" s="424"/>
      <c r="C226" s="423"/>
      <c r="D226" s="423"/>
      <c r="E226" s="429"/>
      <c r="F226" s="355" t="s">
        <v>51</v>
      </c>
    </row>
    <row r="227" spans="1:6">
      <c r="A227" s="418"/>
      <c r="B227" s="424"/>
      <c r="C227" s="423"/>
      <c r="D227" s="423"/>
      <c r="E227" s="427" t="s">
        <v>25</v>
      </c>
      <c r="F227" s="355" t="s">
        <v>51</v>
      </c>
    </row>
    <row r="228" spans="1:6">
      <c r="A228" s="418"/>
      <c r="B228" s="424"/>
      <c r="C228" s="423"/>
      <c r="D228" s="423"/>
      <c r="E228" s="426"/>
      <c r="F228" s="355" t="s">
        <v>51</v>
      </c>
    </row>
    <row r="229" spans="1:6">
      <c r="A229" s="418"/>
      <c r="B229" s="424"/>
      <c r="C229" s="423"/>
      <c r="D229" s="423"/>
      <c r="E229" s="425" t="s">
        <v>28</v>
      </c>
      <c r="F229" s="355" t="s">
        <v>21</v>
      </c>
    </row>
    <row r="230" spans="1:6">
      <c r="A230" s="418"/>
      <c r="B230" s="424"/>
      <c r="C230" s="423"/>
      <c r="D230" s="423"/>
      <c r="E230" s="427"/>
      <c r="F230" s="355" t="s">
        <v>21</v>
      </c>
    </row>
    <row r="231" spans="1:6">
      <c r="A231" s="418"/>
      <c r="B231" s="424"/>
      <c r="C231" s="428"/>
      <c r="D231" s="428"/>
      <c r="E231" s="426"/>
      <c r="F231" s="355" t="s">
        <v>21</v>
      </c>
    </row>
    <row r="232" spans="1:6" ht="45" customHeight="1">
      <c r="A232" s="418"/>
      <c r="B232" s="424"/>
      <c r="C232" s="422" t="s">
        <v>71</v>
      </c>
      <c r="D232" s="422" t="s">
        <v>17</v>
      </c>
      <c r="E232" s="425" t="s">
        <v>18</v>
      </c>
      <c r="F232" s="360" t="s">
        <v>19</v>
      </c>
    </row>
    <row r="233" spans="1:6">
      <c r="A233" s="418"/>
      <c r="B233" s="424"/>
      <c r="C233" s="423"/>
      <c r="D233" s="423"/>
      <c r="E233" s="426"/>
      <c r="F233" s="355" t="s">
        <v>21</v>
      </c>
    </row>
    <row r="234" spans="1:6">
      <c r="A234" s="418"/>
      <c r="B234" s="424"/>
      <c r="C234" s="423"/>
      <c r="D234" s="423"/>
      <c r="E234" s="425" t="s">
        <v>20</v>
      </c>
      <c r="F234" s="355" t="s">
        <v>21</v>
      </c>
    </row>
    <row r="235" spans="1:6">
      <c r="A235" s="418"/>
      <c r="B235" s="424"/>
      <c r="C235" s="423"/>
      <c r="D235" s="423"/>
      <c r="E235" s="426"/>
      <c r="F235" s="355" t="s">
        <v>21</v>
      </c>
    </row>
    <row r="236" spans="1:6">
      <c r="A236" s="418"/>
      <c r="B236" s="424"/>
      <c r="C236" s="423"/>
      <c r="D236" s="423"/>
      <c r="E236" s="425" t="s">
        <v>22</v>
      </c>
      <c r="F236" s="355" t="s">
        <v>21</v>
      </c>
    </row>
    <row r="237" spans="1:6">
      <c r="A237" s="418"/>
      <c r="B237" s="424"/>
      <c r="C237" s="423"/>
      <c r="D237" s="423"/>
      <c r="E237" s="427"/>
      <c r="F237" s="355" t="s">
        <v>21</v>
      </c>
    </row>
    <row r="238" spans="1:6">
      <c r="A238" s="418"/>
      <c r="B238" s="424"/>
      <c r="C238" s="423"/>
      <c r="D238" s="423"/>
      <c r="E238" s="427"/>
      <c r="F238" s="355" t="s">
        <v>21</v>
      </c>
    </row>
    <row r="239" spans="1:6">
      <c r="A239" s="418"/>
      <c r="B239" s="424"/>
      <c r="C239" s="423"/>
      <c r="D239" s="423"/>
      <c r="E239" s="426"/>
      <c r="F239" s="355" t="s">
        <v>21</v>
      </c>
    </row>
    <row r="240" spans="1:6">
      <c r="A240" s="418"/>
      <c r="B240" s="424"/>
      <c r="C240" s="423"/>
      <c r="D240" s="423"/>
      <c r="E240" s="425" t="s">
        <v>37</v>
      </c>
      <c r="F240" s="355" t="s">
        <v>51</v>
      </c>
    </row>
    <row r="241" spans="1:6">
      <c r="A241" s="418"/>
      <c r="B241" s="424"/>
      <c r="C241" s="423"/>
      <c r="D241" s="423"/>
      <c r="E241" s="426"/>
      <c r="F241" s="355" t="s">
        <v>51</v>
      </c>
    </row>
    <row r="242" spans="1:6">
      <c r="A242" s="418"/>
      <c r="B242" s="424"/>
      <c r="C242" s="423"/>
      <c r="D242" s="423"/>
      <c r="E242" s="425" t="s">
        <v>52</v>
      </c>
      <c r="F242" s="355" t="s">
        <v>51</v>
      </c>
    </row>
    <row r="243" spans="1:6">
      <c r="A243" s="418"/>
      <c r="B243" s="424"/>
      <c r="C243" s="423"/>
      <c r="D243" s="423"/>
      <c r="E243" s="426"/>
      <c r="F243" s="355" t="s">
        <v>51</v>
      </c>
    </row>
    <row r="244" spans="1:6">
      <c r="A244" s="418"/>
      <c r="B244" s="424"/>
      <c r="C244" s="423"/>
      <c r="D244" s="423"/>
      <c r="E244" s="429" t="s">
        <v>53</v>
      </c>
      <c r="F244" s="355" t="s">
        <v>51</v>
      </c>
    </row>
    <row r="245" spans="1:6">
      <c r="A245" s="418"/>
      <c r="B245" s="424"/>
      <c r="C245" s="423"/>
      <c r="D245" s="423"/>
      <c r="E245" s="429"/>
      <c r="F245" s="355" t="s">
        <v>51</v>
      </c>
    </row>
    <row r="246" spans="1:6">
      <c r="A246" s="418"/>
      <c r="B246" s="424"/>
      <c r="C246" s="423"/>
      <c r="D246" s="423"/>
      <c r="E246" s="429"/>
      <c r="F246" s="355" t="s">
        <v>51</v>
      </c>
    </row>
    <row r="247" spans="1:6">
      <c r="A247" s="418"/>
      <c r="B247" s="424"/>
      <c r="C247" s="423"/>
      <c r="D247" s="423"/>
      <c r="E247" s="429"/>
      <c r="F247" s="355" t="s">
        <v>51</v>
      </c>
    </row>
    <row r="248" spans="1:6">
      <c r="A248" s="418"/>
      <c r="B248" s="424"/>
      <c r="C248" s="423"/>
      <c r="D248" s="423"/>
      <c r="E248" s="358" t="s">
        <v>54</v>
      </c>
      <c r="F248" s="355" t="s">
        <v>51</v>
      </c>
    </row>
    <row r="249" spans="1:6">
      <c r="A249" s="418"/>
      <c r="B249" s="424"/>
      <c r="C249" s="423"/>
      <c r="D249" s="423"/>
      <c r="E249" s="425" t="s">
        <v>55</v>
      </c>
      <c r="F249" s="355" t="s">
        <v>51</v>
      </c>
    </row>
    <row r="250" spans="1:6">
      <c r="A250" s="418"/>
      <c r="B250" s="424"/>
      <c r="C250" s="423"/>
      <c r="D250" s="423"/>
      <c r="E250" s="426"/>
      <c r="F250" s="355" t="s">
        <v>51</v>
      </c>
    </row>
    <row r="251" spans="1:6">
      <c r="A251" s="418"/>
      <c r="B251" s="424"/>
      <c r="C251" s="423"/>
      <c r="D251" s="423"/>
      <c r="E251" s="425" t="s">
        <v>67</v>
      </c>
      <c r="F251" s="355" t="s">
        <v>51</v>
      </c>
    </row>
    <row r="252" spans="1:6">
      <c r="A252" s="418"/>
      <c r="B252" s="424"/>
      <c r="C252" s="423"/>
      <c r="D252" s="423"/>
      <c r="E252" s="427"/>
      <c r="F252" s="355" t="s">
        <v>51</v>
      </c>
    </row>
    <row r="253" spans="1:6">
      <c r="A253" s="418"/>
      <c r="B253" s="424"/>
      <c r="C253" s="423"/>
      <c r="D253" s="423"/>
      <c r="E253" s="427"/>
      <c r="F253" s="355" t="s">
        <v>51</v>
      </c>
    </row>
    <row r="254" spans="1:6">
      <c r="A254" s="418"/>
      <c r="B254" s="424"/>
      <c r="C254" s="423"/>
      <c r="D254" s="423"/>
      <c r="E254" s="427"/>
      <c r="F254" s="355" t="s">
        <v>51</v>
      </c>
    </row>
    <row r="255" spans="1:6">
      <c r="A255" s="418"/>
      <c r="B255" s="424"/>
      <c r="C255" s="423"/>
      <c r="D255" s="423"/>
      <c r="E255" s="427"/>
      <c r="F255" s="355" t="s">
        <v>51</v>
      </c>
    </row>
    <row r="256" spans="1:6">
      <c r="A256" s="418"/>
      <c r="B256" s="424"/>
      <c r="C256" s="423"/>
      <c r="D256" s="423"/>
      <c r="E256" s="427"/>
      <c r="F256" s="355" t="s">
        <v>51</v>
      </c>
    </row>
    <row r="257" spans="1:6">
      <c r="A257" s="418"/>
      <c r="B257" s="424"/>
      <c r="C257" s="423"/>
      <c r="D257" s="423"/>
      <c r="E257" s="425" t="s">
        <v>57</v>
      </c>
      <c r="F257" s="355" t="s">
        <v>51</v>
      </c>
    </row>
    <row r="258" spans="1:6">
      <c r="A258" s="418"/>
      <c r="B258" s="424"/>
      <c r="C258" s="423"/>
      <c r="D258" s="423"/>
      <c r="E258" s="426"/>
      <c r="F258" s="355" t="s">
        <v>51</v>
      </c>
    </row>
    <row r="259" spans="1:6">
      <c r="A259" s="418"/>
      <c r="B259" s="424"/>
      <c r="C259" s="423"/>
      <c r="D259" s="423"/>
      <c r="E259" s="425" t="s">
        <v>58</v>
      </c>
      <c r="F259" s="355" t="s">
        <v>51</v>
      </c>
    </row>
    <row r="260" spans="1:6">
      <c r="A260" s="418"/>
      <c r="B260" s="424"/>
      <c r="C260" s="423"/>
      <c r="D260" s="423"/>
      <c r="E260" s="426"/>
      <c r="F260" s="355" t="s">
        <v>51</v>
      </c>
    </row>
    <row r="261" spans="1:6">
      <c r="A261" s="418"/>
      <c r="B261" s="424"/>
      <c r="C261" s="423"/>
      <c r="D261" s="423"/>
      <c r="E261" s="429" t="s">
        <v>59</v>
      </c>
      <c r="F261" s="355" t="s">
        <v>51</v>
      </c>
    </row>
    <row r="262" spans="1:6">
      <c r="A262" s="418"/>
      <c r="B262" s="424"/>
      <c r="C262" s="423"/>
      <c r="D262" s="423"/>
      <c r="E262" s="429"/>
      <c r="F262" s="355" t="s">
        <v>51</v>
      </c>
    </row>
    <row r="263" spans="1:6">
      <c r="A263" s="418"/>
      <c r="B263" s="424"/>
      <c r="C263" s="423"/>
      <c r="D263" s="423"/>
      <c r="E263" s="429"/>
      <c r="F263" s="355" t="s">
        <v>51</v>
      </c>
    </row>
    <row r="264" spans="1:6">
      <c r="A264" s="418"/>
      <c r="B264" s="424"/>
      <c r="C264" s="423"/>
      <c r="D264" s="423"/>
      <c r="E264" s="429"/>
      <c r="F264" s="355" t="s">
        <v>51</v>
      </c>
    </row>
    <row r="265" spans="1:6">
      <c r="A265" s="418"/>
      <c r="B265" s="424"/>
      <c r="C265" s="423"/>
      <c r="D265" s="423"/>
      <c r="E265" s="429"/>
      <c r="F265" s="355" t="s">
        <v>51</v>
      </c>
    </row>
    <row r="266" spans="1:6">
      <c r="A266" s="418"/>
      <c r="B266" s="424"/>
      <c r="C266" s="423"/>
      <c r="D266" s="423"/>
      <c r="E266" s="427" t="s">
        <v>25</v>
      </c>
      <c r="F266" s="355" t="s">
        <v>51</v>
      </c>
    </row>
    <row r="267" spans="1:6">
      <c r="A267" s="418"/>
      <c r="B267" s="424"/>
      <c r="C267" s="423"/>
      <c r="D267" s="423"/>
      <c r="E267" s="426"/>
      <c r="F267" s="355" t="s">
        <v>51</v>
      </c>
    </row>
    <row r="268" spans="1:6">
      <c r="A268" s="418"/>
      <c r="B268" s="424"/>
      <c r="C268" s="423"/>
      <c r="D268" s="423"/>
      <c r="E268" s="425" t="s">
        <v>28</v>
      </c>
      <c r="F268" s="355" t="s">
        <v>21</v>
      </c>
    </row>
    <row r="269" spans="1:6">
      <c r="A269" s="418"/>
      <c r="B269" s="424"/>
      <c r="C269" s="423"/>
      <c r="D269" s="423"/>
      <c r="E269" s="427"/>
      <c r="F269" s="355" t="s">
        <v>21</v>
      </c>
    </row>
    <row r="270" spans="1:6">
      <c r="A270" s="418"/>
      <c r="B270" s="424"/>
      <c r="C270" s="428"/>
      <c r="D270" s="428"/>
      <c r="E270" s="426"/>
      <c r="F270" s="355" t="s">
        <v>21</v>
      </c>
    </row>
    <row r="271" spans="1:6" ht="45" customHeight="1">
      <c r="A271" s="418"/>
      <c r="B271" s="424"/>
      <c r="C271" s="422" t="s">
        <v>72</v>
      </c>
      <c r="D271" s="422" t="s">
        <v>17</v>
      </c>
      <c r="E271" s="425" t="s">
        <v>18</v>
      </c>
      <c r="F271" s="360" t="s">
        <v>19</v>
      </c>
    </row>
    <row r="272" spans="1:6">
      <c r="A272" s="418"/>
      <c r="B272" s="424"/>
      <c r="C272" s="423"/>
      <c r="D272" s="423"/>
      <c r="E272" s="426"/>
      <c r="F272" s="355" t="s">
        <v>21</v>
      </c>
    </row>
    <row r="273" spans="1:6">
      <c r="A273" s="418"/>
      <c r="B273" s="424"/>
      <c r="C273" s="423"/>
      <c r="D273" s="423"/>
      <c r="E273" s="425" t="s">
        <v>20</v>
      </c>
      <c r="F273" s="355" t="s">
        <v>21</v>
      </c>
    </row>
    <row r="274" spans="1:6">
      <c r="A274" s="418"/>
      <c r="B274" s="424"/>
      <c r="C274" s="423"/>
      <c r="D274" s="423"/>
      <c r="E274" s="426"/>
      <c r="F274" s="355" t="s">
        <v>21</v>
      </c>
    </row>
    <row r="275" spans="1:6">
      <c r="A275" s="418"/>
      <c r="B275" s="424"/>
      <c r="C275" s="423"/>
      <c r="D275" s="423"/>
      <c r="E275" s="425" t="s">
        <v>22</v>
      </c>
      <c r="F275" s="355" t="s">
        <v>21</v>
      </c>
    </row>
    <row r="276" spans="1:6">
      <c r="A276" s="418"/>
      <c r="B276" s="424"/>
      <c r="C276" s="423"/>
      <c r="D276" s="423"/>
      <c r="E276" s="427"/>
      <c r="F276" s="355" t="s">
        <v>21</v>
      </c>
    </row>
    <row r="277" spans="1:6">
      <c r="A277" s="418"/>
      <c r="B277" s="424"/>
      <c r="C277" s="423"/>
      <c r="D277" s="423"/>
      <c r="E277" s="427"/>
      <c r="F277" s="355" t="s">
        <v>21</v>
      </c>
    </row>
    <row r="278" spans="1:6">
      <c r="A278" s="418"/>
      <c r="B278" s="424"/>
      <c r="C278" s="423"/>
      <c r="D278" s="423"/>
      <c r="E278" s="426"/>
      <c r="F278" s="355" t="s">
        <v>21</v>
      </c>
    </row>
    <row r="279" spans="1:6">
      <c r="A279" s="418"/>
      <c r="B279" s="424"/>
      <c r="C279" s="423"/>
      <c r="D279" s="423"/>
      <c r="E279" s="425" t="s">
        <v>46</v>
      </c>
      <c r="F279" s="355" t="s">
        <v>21</v>
      </c>
    </row>
    <row r="280" spans="1:6">
      <c r="A280" s="418"/>
      <c r="B280" s="424"/>
      <c r="C280" s="423"/>
      <c r="D280" s="423"/>
      <c r="E280" s="426"/>
      <c r="F280" s="355" t="s">
        <v>21</v>
      </c>
    </row>
    <row r="281" spans="1:6">
      <c r="A281" s="418"/>
      <c r="B281" s="424"/>
      <c r="C281" s="423"/>
      <c r="D281" s="423"/>
      <c r="E281" s="425" t="s">
        <v>73</v>
      </c>
      <c r="F281" s="355" t="s">
        <v>21</v>
      </c>
    </row>
    <row r="282" spans="1:6">
      <c r="A282" s="418"/>
      <c r="B282" s="424"/>
      <c r="C282" s="423"/>
      <c r="D282" s="423"/>
      <c r="E282" s="426"/>
      <c r="F282" s="355" t="s">
        <v>21</v>
      </c>
    </row>
    <row r="283" spans="1:6">
      <c r="A283" s="418"/>
      <c r="B283" s="424"/>
      <c r="C283" s="423"/>
      <c r="D283" s="423"/>
      <c r="E283" s="425" t="s">
        <v>74</v>
      </c>
      <c r="F283" s="355" t="s">
        <v>21</v>
      </c>
    </row>
    <row r="284" spans="1:6">
      <c r="A284" s="418"/>
      <c r="B284" s="424"/>
      <c r="C284" s="423"/>
      <c r="D284" s="423"/>
      <c r="E284" s="427"/>
      <c r="F284" s="355" t="s">
        <v>21</v>
      </c>
    </row>
    <row r="285" spans="1:6">
      <c r="A285" s="418"/>
      <c r="B285" s="424"/>
      <c r="C285" s="423"/>
      <c r="D285" s="423"/>
      <c r="E285" s="426"/>
      <c r="F285" s="355" t="s">
        <v>21</v>
      </c>
    </row>
    <row r="286" spans="1:6">
      <c r="A286" s="418"/>
      <c r="B286" s="424"/>
      <c r="C286" s="423"/>
      <c r="D286" s="423"/>
      <c r="E286" s="425" t="s">
        <v>75</v>
      </c>
      <c r="F286" s="355" t="s">
        <v>21</v>
      </c>
    </row>
    <row r="287" spans="1:6">
      <c r="A287" s="418"/>
      <c r="B287" s="424"/>
      <c r="C287" s="423"/>
      <c r="D287" s="423"/>
      <c r="E287" s="427"/>
      <c r="F287" s="355" t="s">
        <v>21</v>
      </c>
    </row>
    <row r="288" spans="1:6">
      <c r="A288" s="418"/>
      <c r="B288" s="424"/>
      <c r="C288" s="423"/>
      <c r="D288" s="423"/>
      <c r="E288" s="426"/>
      <c r="F288" s="355" t="s">
        <v>21</v>
      </c>
    </row>
    <row r="289" spans="1:6">
      <c r="A289" s="418"/>
      <c r="B289" s="424"/>
      <c r="C289" s="423"/>
      <c r="D289" s="423"/>
      <c r="E289" s="358" t="s">
        <v>54</v>
      </c>
      <c r="F289" s="355" t="s">
        <v>21</v>
      </c>
    </row>
    <row r="290" spans="1:6">
      <c r="A290" s="418"/>
      <c r="B290" s="424"/>
      <c r="C290" s="423"/>
      <c r="D290" s="423"/>
      <c r="E290" s="425" t="s">
        <v>76</v>
      </c>
      <c r="F290" s="355" t="s">
        <v>21</v>
      </c>
    </row>
    <row r="291" spans="1:6">
      <c r="A291" s="418"/>
      <c r="B291" s="424"/>
      <c r="C291" s="423"/>
      <c r="D291" s="423"/>
      <c r="E291" s="427"/>
      <c r="F291" s="355" t="s">
        <v>21</v>
      </c>
    </row>
    <row r="292" spans="1:6">
      <c r="A292" s="418"/>
      <c r="B292" s="424"/>
      <c r="C292" s="423"/>
      <c r="D292" s="423"/>
      <c r="E292" s="427"/>
      <c r="F292" s="355" t="s">
        <v>21</v>
      </c>
    </row>
    <row r="293" spans="1:6">
      <c r="A293" s="418"/>
      <c r="B293" s="424"/>
      <c r="C293" s="423"/>
      <c r="D293" s="423"/>
      <c r="E293" s="427"/>
      <c r="F293" s="355" t="s">
        <v>21</v>
      </c>
    </row>
    <row r="294" spans="1:6">
      <c r="A294" s="418"/>
      <c r="B294" s="424"/>
      <c r="C294" s="423"/>
      <c r="D294" s="423"/>
      <c r="E294" s="426"/>
      <c r="F294" s="355" t="s">
        <v>21</v>
      </c>
    </row>
    <row r="295" spans="1:6">
      <c r="A295" s="418"/>
      <c r="B295" s="424"/>
      <c r="C295" s="423"/>
      <c r="D295" s="423"/>
      <c r="E295" s="427" t="s">
        <v>25</v>
      </c>
      <c r="F295" s="355" t="s">
        <v>21</v>
      </c>
    </row>
    <row r="296" spans="1:6">
      <c r="A296" s="418"/>
      <c r="B296" s="424"/>
      <c r="C296" s="423"/>
      <c r="D296" s="423"/>
      <c r="E296" s="426"/>
      <c r="F296" s="355" t="s">
        <v>21</v>
      </c>
    </row>
    <row r="297" spans="1:6">
      <c r="A297" s="418"/>
      <c r="B297" s="424"/>
      <c r="C297" s="423"/>
      <c r="D297" s="423"/>
      <c r="E297" s="425" t="s">
        <v>28</v>
      </c>
      <c r="F297" s="355" t="s">
        <v>21</v>
      </c>
    </row>
    <row r="298" spans="1:6">
      <c r="A298" s="418"/>
      <c r="B298" s="424"/>
      <c r="C298" s="423"/>
      <c r="D298" s="423"/>
      <c r="E298" s="427"/>
      <c r="F298" s="355" t="s">
        <v>21</v>
      </c>
    </row>
    <row r="299" spans="1:6">
      <c r="A299" s="418"/>
      <c r="B299" s="424"/>
      <c r="C299" s="423"/>
      <c r="D299" s="423"/>
      <c r="E299" s="427"/>
      <c r="F299" s="355" t="s">
        <v>21</v>
      </c>
    </row>
    <row r="300" spans="1:6">
      <c r="A300" s="418"/>
      <c r="B300" s="424"/>
      <c r="C300" s="423"/>
      <c r="D300" s="428"/>
      <c r="E300" s="426"/>
      <c r="F300" s="355" t="s">
        <v>21</v>
      </c>
    </row>
    <row r="301" spans="1:6" ht="45" customHeight="1">
      <c r="A301" s="418"/>
      <c r="B301" s="424"/>
      <c r="C301" s="422" t="s">
        <v>77</v>
      </c>
      <c r="D301" s="422" t="s">
        <v>17</v>
      </c>
      <c r="E301" s="425" t="s">
        <v>18</v>
      </c>
      <c r="F301" s="360" t="s">
        <v>19</v>
      </c>
    </row>
    <row r="302" spans="1:6">
      <c r="A302" s="418"/>
      <c r="B302" s="424"/>
      <c r="C302" s="423"/>
      <c r="D302" s="423"/>
      <c r="E302" s="426"/>
      <c r="F302" s="355" t="s">
        <v>21</v>
      </c>
    </row>
    <row r="303" spans="1:6">
      <c r="A303" s="418"/>
      <c r="B303" s="424"/>
      <c r="C303" s="423"/>
      <c r="D303" s="423"/>
      <c r="E303" s="425" t="s">
        <v>20</v>
      </c>
      <c r="F303" s="355" t="s">
        <v>21</v>
      </c>
    </row>
    <row r="304" spans="1:6">
      <c r="A304" s="418"/>
      <c r="B304" s="424"/>
      <c r="C304" s="423"/>
      <c r="D304" s="423"/>
      <c r="E304" s="426"/>
      <c r="F304" s="355" t="s">
        <v>21</v>
      </c>
    </row>
    <row r="305" spans="1:6">
      <c r="A305" s="418"/>
      <c r="B305" s="424"/>
      <c r="C305" s="423"/>
      <c r="D305" s="423"/>
      <c r="E305" s="425" t="s">
        <v>22</v>
      </c>
      <c r="F305" s="355" t="s">
        <v>21</v>
      </c>
    </row>
    <row r="306" spans="1:6">
      <c r="A306" s="418"/>
      <c r="B306" s="424"/>
      <c r="C306" s="423"/>
      <c r="D306" s="423"/>
      <c r="E306" s="427"/>
      <c r="F306" s="355" t="s">
        <v>21</v>
      </c>
    </row>
    <row r="307" spans="1:6">
      <c r="A307" s="418"/>
      <c r="B307" s="424"/>
      <c r="C307" s="423"/>
      <c r="D307" s="423"/>
      <c r="E307" s="427"/>
      <c r="F307" s="355" t="s">
        <v>21</v>
      </c>
    </row>
    <row r="308" spans="1:6">
      <c r="A308" s="418"/>
      <c r="B308" s="424"/>
      <c r="C308" s="423"/>
      <c r="D308" s="423"/>
      <c r="E308" s="426"/>
      <c r="F308" s="355" t="s">
        <v>21</v>
      </c>
    </row>
    <row r="309" spans="1:6">
      <c r="A309" s="418"/>
      <c r="B309" s="424"/>
      <c r="C309" s="423"/>
      <c r="D309" s="423"/>
      <c r="E309" s="425" t="s">
        <v>78</v>
      </c>
      <c r="F309" s="355" t="s">
        <v>21</v>
      </c>
    </row>
    <row r="310" spans="1:6">
      <c r="A310" s="418"/>
      <c r="B310" s="424"/>
      <c r="C310" s="423"/>
      <c r="D310" s="423"/>
      <c r="E310" s="426"/>
      <c r="F310" s="355" t="s">
        <v>21</v>
      </c>
    </row>
    <row r="311" spans="1:6">
      <c r="A311" s="418"/>
      <c r="B311" s="424"/>
      <c r="C311" s="423"/>
      <c r="D311" s="423"/>
      <c r="E311" s="425" t="s">
        <v>79</v>
      </c>
      <c r="F311" s="355" t="s">
        <v>21</v>
      </c>
    </row>
    <row r="312" spans="1:6">
      <c r="A312" s="418"/>
      <c r="B312" s="424"/>
      <c r="C312" s="423"/>
      <c r="D312" s="423"/>
      <c r="E312" s="427"/>
      <c r="F312" s="355" t="s">
        <v>21</v>
      </c>
    </row>
    <row r="313" spans="1:6">
      <c r="A313" s="418"/>
      <c r="B313" s="424"/>
      <c r="C313" s="423"/>
      <c r="D313" s="423"/>
      <c r="E313" s="427"/>
      <c r="F313" s="355" t="s">
        <v>21</v>
      </c>
    </row>
    <row r="314" spans="1:6">
      <c r="A314" s="418"/>
      <c r="B314" s="424"/>
      <c r="C314" s="423"/>
      <c r="D314" s="423"/>
      <c r="E314" s="426"/>
      <c r="F314" s="355" t="s">
        <v>21</v>
      </c>
    </row>
    <row r="315" spans="1:6">
      <c r="A315" s="418"/>
      <c r="B315" s="424"/>
      <c r="C315" s="423"/>
      <c r="D315" s="423"/>
      <c r="E315" s="425" t="s">
        <v>80</v>
      </c>
      <c r="F315" s="355" t="s">
        <v>21</v>
      </c>
    </row>
    <row r="316" spans="1:6">
      <c r="A316" s="418"/>
      <c r="B316" s="424"/>
      <c r="C316" s="423"/>
      <c r="D316" s="423"/>
      <c r="E316" s="427"/>
      <c r="F316" s="355" t="s">
        <v>21</v>
      </c>
    </row>
    <row r="317" spans="1:6">
      <c r="A317" s="418"/>
      <c r="B317" s="424"/>
      <c r="C317" s="423"/>
      <c r="D317" s="423"/>
      <c r="E317" s="425" t="s">
        <v>81</v>
      </c>
      <c r="F317" s="355" t="s">
        <v>21</v>
      </c>
    </row>
    <row r="318" spans="1:6">
      <c r="A318" s="418"/>
      <c r="B318" s="424"/>
      <c r="C318" s="423"/>
      <c r="D318" s="423"/>
      <c r="E318" s="427"/>
      <c r="F318" s="355" t="s">
        <v>21</v>
      </c>
    </row>
    <row r="319" spans="1:6">
      <c r="A319" s="418"/>
      <c r="B319" s="424"/>
      <c r="C319" s="423"/>
      <c r="D319" s="423"/>
      <c r="E319" s="426"/>
      <c r="F319" s="355" t="s">
        <v>21</v>
      </c>
    </row>
    <row r="320" spans="1:6">
      <c r="A320" s="418"/>
      <c r="B320" s="424"/>
      <c r="C320" s="423"/>
      <c r="D320" s="423"/>
      <c r="E320" s="425" t="s">
        <v>82</v>
      </c>
      <c r="F320" s="355" t="s">
        <v>21</v>
      </c>
    </row>
    <row r="321" spans="1:6">
      <c r="A321" s="418"/>
      <c r="B321" s="424"/>
      <c r="C321" s="423"/>
      <c r="D321" s="423"/>
      <c r="E321" s="426"/>
      <c r="F321" s="355" t="s">
        <v>21</v>
      </c>
    </row>
    <row r="322" spans="1:6">
      <c r="A322" s="418"/>
      <c r="B322" s="424"/>
      <c r="C322" s="423"/>
      <c r="D322" s="423"/>
      <c r="E322" s="425" t="s">
        <v>83</v>
      </c>
      <c r="F322" s="355" t="s">
        <v>21</v>
      </c>
    </row>
    <row r="323" spans="1:6">
      <c r="A323" s="418"/>
      <c r="B323" s="424"/>
      <c r="C323" s="423"/>
      <c r="D323" s="423"/>
      <c r="E323" s="426"/>
      <c r="F323" s="355" t="s">
        <v>21</v>
      </c>
    </row>
    <row r="324" spans="1:6">
      <c r="A324" s="418"/>
      <c r="B324" s="424"/>
      <c r="C324" s="423"/>
      <c r="D324" s="423"/>
      <c r="E324" s="425" t="s">
        <v>28</v>
      </c>
      <c r="F324" s="355" t="s">
        <v>21</v>
      </c>
    </row>
    <row r="325" spans="1:6">
      <c r="A325" s="418"/>
      <c r="B325" s="424"/>
      <c r="C325" s="423"/>
      <c r="D325" s="423"/>
      <c r="E325" s="427"/>
      <c r="F325" s="355" t="s">
        <v>21</v>
      </c>
    </row>
    <row r="326" spans="1:6">
      <c r="A326" s="418"/>
      <c r="B326" s="424"/>
      <c r="C326" s="428"/>
      <c r="D326" s="428"/>
      <c r="E326" s="426"/>
      <c r="F326" s="355" t="s">
        <v>21</v>
      </c>
    </row>
    <row r="327" spans="1:6" ht="45" customHeight="1">
      <c r="A327" s="418"/>
      <c r="B327" s="424"/>
      <c r="C327" s="420" t="s">
        <v>84</v>
      </c>
      <c r="D327" s="420" t="s">
        <v>17</v>
      </c>
      <c r="E327" s="425" t="s">
        <v>18</v>
      </c>
      <c r="F327" s="360" t="s">
        <v>19</v>
      </c>
    </row>
    <row r="328" spans="1:6">
      <c r="A328" s="418"/>
      <c r="B328" s="424"/>
      <c r="C328" s="421"/>
      <c r="D328" s="421"/>
      <c r="E328" s="426"/>
      <c r="F328" s="355" t="s">
        <v>21</v>
      </c>
    </row>
    <row r="329" spans="1:6">
      <c r="A329" s="418"/>
      <c r="B329" s="424"/>
      <c r="C329" s="421"/>
      <c r="D329" s="421"/>
      <c r="E329" s="425" t="s">
        <v>20</v>
      </c>
      <c r="F329" s="355" t="s">
        <v>21</v>
      </c>
    </row>
    <row r="330" spans="1:6">
      <c r="A330" s="418"/>
      <c r="B330" s="424"/>
      <c r="C330" s="421"/>
      <c r="D330" s="421"/>
      <c r="E330" s="426"/>
      <c r="F330" s="355" t="s">
        <v>21</v>
      </c>
    </row>
    <row r="331" spans="1:6">
      <c r="A331" s="418"/>
      <c r="B331" s="424"/>
      <c r="C331" s="421"/>
      <c r="D331" s="421"/>
      <c r="E331" s="425" t="s">
        <v>22</v>
      </c>
      <c r="F331" s="355" t="s">
        <v>21</v>
      </c>
    </row>
    <row r="332" spans="1:6">
      <c r="A332" s="418"/>
      <c r="B332" s="424"/>
      <c r="C332" s="421"/>
      <c r="D332" s="421"/>
      <c r="E332" s="427"/>
      <c r="F332" s="355" t="s">
        <v>21</v>
      </c>
    </row>
    <row r="333" spans="1:6">
      <c r="A333" s="418"/>
      <c r="B333" s="424"/>
      <c r="C333" s="421"/>
      <c r="D333" s="421"/>
      <c r="E333" s="427"/>
      <c r="F333" s="355" t="s">
        <v>21</v>
      </c>
    </row>
    <row r="334" spans="1:6">
      <c r="A334" s="418"/>
      <c r="B334" s="424"/>
      <c r="C334" s="421"/>
      <c r="D334" s="421"/>
      <c r="E334" s="426"/>
      <c r="F334" s="355" t="s">
        <v>21</v>
      </c>
    </row>
    <row r="335" spans="1:6">
      <c r="A335" s="418"/>
      <c r="B335" s="424"/>
      <c r="C335" s="421"/>
      <c r="D335" s="421"/>
      <c r="E335" s="425" t="s">
        <v>37</v>
      </c>
      <c r="F335" s="355" t="s">
        <v>21</v>
      </c>
    </row>
    <row r="336" spans="1:6">
      <c r="A336" s="418"/>
      <c r="B336" s="424"/>
      <c r="C336" s="421"/>
      <c r="D336" s="421"/>
      <c r="E336" s="427"/>
      <c r="F336" s="355" t="s">
        <v>21</v>
      </c>
    </row>
    <row r="337" spans="1:6">
      <c r="A337" s="418"/>
      <c r="B337" s="424"/>
      <c r="C337" s="421"/>
      <c r="D337" s="421"/>
      <c r="E337" s="425" t="s">
        <v>85</v>
      </c>
      <c r="F337" s="355" t="s">
        <v>21</v>
      </c>
    </row>
    <row r="338" spans="1:6">
      <c r="A338" s="418"/>
      <c r="B338" s="424"/>
      <c r="C338" s="421"/>
      <c r="D338" s="421"/>
      <c r="E338" s="427"/>
      <c r="F338" s="355" t="s">
        <v>21</v>
      </c>
    </row>
    <row r="339" spans="1:6">
      <c r="A339" s="418"/>
      <c r="B339" s="424"/>
      <c r="C339" s="421"/>
      <c r="D339" s="421"/>
      <c r="E339" s="426"/>
      <c r="F339" s="355" t="s">
        <v>21</v>
      </c>
    </row>
    <row r="340" spans="1:6">
      <c r="A340" s="418"/>
      <c r="B340" s="424"/>
      <c r="C340" s="421"/>
      <c r="D340" s="421"/>
      <c r="E340" s="425" t="s">
        <v>83</v>
      </c>
      <c r="F340" s="355" t="s">
        <v>21</v>
      </c>
    </row>
    <row r="341" spans="1:6">
      <c r="A341" s="418"/>
      <c r="B341" s="424"/>
      <c r="C341" s="421"/>
      <c r="D341" s="421"/>
      <c r="E341" s="426"/>
      <c r="F341" s="355" t="s">
        <v>21</v>
      </c>
    </row>
    <row r="342" spans="1:6">
      <c r="A342" s="418"/>
      <c r="B342" s="424"/>
      <c r="C342" s="421"/>
      <c r="D342" s="421"/>
      <c r="E342" s="425" t="s">
        <v>28</v>
      </c>
      <c r="F342" s="355" t="s">
        <v>21</v>
      </c>
    </row>
    <row r="343" spans="1:6">
      <c r="A343" s="418"/>
      <c r="B343" s="424"/>
      <c r="C343" s="421"/>
      <c r="D343" s="421"/>
      <c r="E343" s="427"/>
      <c r="F343" s="355" t="s">
        <v>21</v>
      </c>
    </row>
    <row r="344" spans="1:6">
      <c r="A344" s="418"/>
      <c r="B344" s="424"/>
      <c r="C344" s="430"/>
      <c r="D344" s="430"/>
      <c r="E344" s="426"/>
      <c r="F344" s="355" t="s">
        <v>21</v>
      </c>
    </row>
    <row r="345" spans="1:6" ht="45" customHeight="1">
      <c r="A345" s="418"/>
      <c r="B345" s="424"/>
      <c r="C345" s="422" t="s">
        <v>86</v>
      </c>
      <c r="D345" s="422" t="s">
        <v>17</v>
      </c>
      <c r="E345" s="425" t="s">
        <v>18</v>
      </c>
      <c r="F345" s="360" t="s">
        <v>19</v>
      </c>
    </row>
    <row r="346" spans="1:6">
      <c r="A346" s="418"/>
      <c r="B346" s="424"/>
      <c r="C346" s="423"/>
      <c r="D346" s="423"/>
      <c r="E346" s="426"/>
      <c r="F346" s="355" t="s">
        <v>21</v>
      </c>
    </row>
    <row r="347" spans="1:6">
      <c r="A347" s="418"/>
      <c r="B347" s="424"/>
      <c r="C347" s="423"/>
      <c r="D347" s="423"/>
      <c r="E347" s="425" t="s">
        <v>20</v>
      </c>
      <c r="F347" s="355" t="s">
        <v>21</v>
      </c>
    </row>
    <row r="348" spans="1:6">
      <c r="A348" s="418"/>
      <c r="B348" s="424"/>
      <c r="C348" s="423"/>
      <c r="D348" s="423"/>
      <c r="E348" s="426"/>
      <c r="F348" s="355" t="s">
        <v>21</v>
      </c>
    </row>
    <row r="349" spans="1:6">
      <c r="A349" s="418"/>
      <c r="B349" s="424"/>
      <c r="C349" s="423"/>
      <c r="D349" s="423"/>
      <c r="E349" s="425" t="s">
        <v>22</v>
      </c>
      <c r="F349" s="355" t="s">
        <v>21</v>
      </c>
    </row>
    <row r="350" spans="1:6">
      <c r="A350" s="418"/>
      <c r="B350" s="424"/>
      <c r="C350" s="423"/>
      <c r="D350" s="423"/>
      <c r="E350" s="427"/>
      <c r="F350" s="355" t="s">
        <v>21</v>
      </c>
    </row>
    <row r="351" spans="1:6">
      <c r="A351" s="418"/>
      <c r="B351" s="424"/>
      <c r="C351" s="423"/>
      <c r="D351" s="423"/>
      <c r="E351" s="427"/>
      <c r="F351" s="355" t="s">
        <v>21</v>
      </c>
    </row>
    <row r="352" spans="1:6">
      <c r="A352" s="418"/>
      <c r="B352" s="424"/>
      <c r="C352" s="423"/>
      <c r="D352" s="423"/>
      <c r="E352" s="426"/>
      <c r="F352" s="355" t="s">
        <v>21</v>
      </c>
    </row>
    <row r="353" spans="1:6">
      <c r="A353" s="418"/>
      <c r="B353" s="424"/>
      <c r="C353" s="423"/>
      <c r="D353" s="423"/>
      <c r="E353" s="425" t="s">
        <v>37</v>
      </c>
      <c r="F353" s="355" t="s">
        <v>21</v>
      </c>
    </row>
    <row r="354" spans="1:6">
      <c r="A354" s="418"/>
      <c r="B354" s="424"/>
      <c r="C354" s="423"/>
      <c r="D354" s="423"/>
      <c r="E354" s="427"/>
      <c r="F354" s="355" t="s">
        <v>21</v>
      </c>
    </row>
    <row r="355" spans="1:6">
      <c r="A355" s="418"/>
      <c r="B355" s="424"/>
      <c r="C355" s="423"/>
      <c r="D355" s="423"/>
      <c r="E355" s="426"/>
      <c r="F355" s="355" t="s">
        <v>21</v>
      </c>
    </row>
    <row r="356" spans="1:6">
      <c r="A356" s="418"/>
      <c r="B356" s="424"/>
      <c r="C356" s="423"/>
      <c r="D356" s="423"/>
      <c r="E356" s="425" t="s">
        <v>87</v>
      </c>
      <c r="F356" s="355" t="s">
        <v>21</v>
      </c>
    </row>
    <row r="357" spans="1:6">
      <c r="A357" s="418"/>
      <c r="B357" s="424"/>
      <c r="C357" s="423"/>
      <c r="D357" s="423"/>
      <c r="E357" s="427"/>
      <c r="F357" s="355" t="s">
        <v>21</v>
      </c>
    </row>
    <row r="358" spans="1:6">
      <c r="A358" s="418"/>
      <c r="B358" s="424"/>
      <c r="C358" s="423"/>
      <c r="D358" s="423"/>
      <c r="E358" s="427"/>
      <c r="F358" s="355" t="s">
        <v>21</v>
      </c>
    </row>
    <row r="359" spans="1:6">
      <c r="A359" s="418"/>
      <c r="B359" s="424"/>
      <c r="C359" s="423"/>
      <c r="D359" s="423"/>
      <c r="E359" s="427"/>
      <c r="F359" s="355" t="s">
        <v>21</v>
      </c>
    </row>
    <row r="360" spans="1:6">
      <c r="A360" s="418"/>
      <c r="B360" s="424"/>
      <c r="C360" s="423"/>
      <c r="D360" s="423"/>
      <c r="E360" s="427"/>
      <c r="F360" s="355" t="s">
        <v>21</v>
      </c>
    </row>
    <row r="361" spans="1:6">
      <c r="A361" s="418"/>
      <c r="B361" s="424"/>
      <c r="C361" s="423"/>
      <c r="D361" s="423"/>
      <c r="E361" s="425" t="s">
        <v>83</v>
      </c>
      <c r="F361" s="355" t="s">
        <v>21</v>
      </c>
    </row>
    <row r="362" spans="1:6">
      <c r="A362" s="418"/>
      <c r="B362" s="424"/>
      <c r="C362" s="423"/>
      <c r="D362" s="423"/>
      <c r="E362" s="426"/>
      <c r="F362" s="355" t="s">
        <v>21</v>
      </c>
    </row>
    <row r="363" spans="1:6">
      <c r="A363" s="418"/>
      <c r="B363" s="424"/>
      <c r="C363" s="423"/>
      <c r="D363" s="423"/>
      <c r="E363" s="425" t="s">
        <v>28</v>
      </c>
      <c r="F363" s="355" t="s">
        <v>21</v>
      </c>
    </row>
    <row r="364" spans="1:6">
      <c r="A364" s="418"/>
      <c r="B364" s="424"/>
      <c r="C364" s="423"/>
      <c r="D364" s="423"/>
      <c r="E364" s="427"/>
      <c r="F364" s="355" t="s">
        <v>21</v>
      </c>
    </row>
    <row r="365" spans="1:6">
      <c r="A365" s="418"/>
      <c r="B365" s="424"/>
      <c r="C365" s="428"/>
      <c r="D365" s="428"/>
      <c r="E365" s="426"/>
      <c r="F365" s="355" t="s">
        <v>21</v>
      </c>
    </row>
    <row r="366" spans="1:6" ht="45" customHeight="1">
      <c r="A366" s="418"/>
      <c r="B366" s="424"/>
      <c r="C366" s="422" t="s">
        <v>88</v>
      </c>
      <c r="D366" s="422" t="s">
        <v>17</v>
      </c>
      <c r="E366" s="425" t="s">
        <v>18</v>
      </c>
      <c r="F366" s="360" t="s">
        <v>19</v>
      </c>
    </row>
    <row r="367" spans="1:6">
      <c r="A367" s="418"/>
      <c r="B367" s="424"/>
      <c r="C367" s="423"/>
      <c r="D367" s="423"/>
      <c r="E367" s="426"/>
      <c r="F367" s="355" t="s">
        <v>21</v>
      </c>
    </row>
    <row r="368" spans="1:6">
      <c r="A368" s="418"/>
      <c r="B368" s="424"/>
      <c r="C368" s="423"/>
      <c r="D368" s="423"/>
      <c r="E368" s="425" t="s">
        <v>20</v>
      </c>
      <c r="F368" s="355" t="s">
        <v>21</v>
      </c>
    </row>
    <row r="369" spans="1:6">
      <c r="A369" s="418"/>
      <c r="B369" s="424"/>
      <c r="C369" s="423"/>
      <c r="D369" s="423"/>
      <c r="E369" s="426"/>
      <c r="F369" s="355" t="s">
        <v>21</v>
      </c>
    </row>
    <row r="370" spans="1:6">
      <c r="A370" s="418"/>
      <c r="B370" s="424"/>
      <c r="C370" s="423"/>
      <c r="D370" s="423"/>
      <c r="E370" s="425" t="s">
        <v>22</v>
      </c>
      <c r="F370" s="355" t="s">
        <v>21</v>
      </c>
    </row>
    <row r="371" spans="1:6">
      <c r="A371" s="418"/>
      <c r="B371" s="424"/>
      <c r="C371" s="423"/>
      <c r="D371" s="423"/>
      <c r="E371" s="427"/>
      <c r="F371" s="355" t="s">
        <v>21</v>
      </c>
    </row>
    <row r="372" spans="1:6">
      <c r="A372" s="418"/>
      <c r="B372" s="424"/>
      <c r="C372" s="423"/>
      <c r="D372" s="423"/>
      <c r="E372" s="427"/>
      <c r="F372" s="355" t="s">
        <v>21</v>
      </c>
    </row>
    <row r="373" spans="1:6">
      <c r="A373" s="418"/>
      <c r="B373" s="424"/>
      <c r="C373" s="423"/>
      <c r="D373" s="423"/>
      <c r="E373" s="426"/>
      <c r="F373" s="355" t="s">
        <v>21</v>
      </c>
    </row>
    <row r="374" spans="1:6">
      <c r="A374" s="418"/>
      <c r="B374" s="424"/>
      <c r="C374" s="423"/>
      <c r="D374" s="423"/>
      <c r="E374" s="425" t="s">
        <v>37</v>
      </c>
      <c r="F374" s="355" t="s">
        <v>89</v>
      </c>
    </row>
    <row r="375" spans="1:6">
      <c r="A375" s="418"/>
      <c r="B375" s="424"/>
      <c r="C375" s="423"/>
      <c r="D375" s="423"/>
      <c r="E375" s="427"/>
      <c r="F375" s="355" t="s">
        <v>89</v>
      </c>
    </row>
    <row r="376" spans="1:6">
      <c r="A376" s="418"/>
      <c r="B376" s="424"/>
      <c r="C376" s="423"/>
      <c r="D376" s="423"/>
      <c r="E376" s="426"/>
      <c r="F376" s="355" t="s">
        <v>89</v>
      </c>
    </row>
    <row r="377" spans="1:6">
      <c r="A377" s="418"/>
      <c r="B377" s="424"/>
      <c r="C377" s="423"/>
      <c r="D377" s="423"/>
      <c r="E377" s="425" t="s">
        <v>90</v>
      </c>
      <c r="F377" s="355" t="s">
        <v>89</v>
      </c>
    </row>
    <row r="378" spans="1:6">
      <c r="A378" s="418"/>
      <c r="B378" s="424"/>
      <c r="C378" s="423"/>
      <c r="D378" s="423"/>
      <c r="E378" s="427"/>
      <c r="F378" s="355" t="s">
        <v>89</v>
      </c>
    </row>
    <row r="379" spans="1:6">
      <c r="A379" s="418"/>
      <c r="B379" s="424"/>
      <c r="C379" s="423"/>
      <c r="D379" s="423"/>
      <c r="E379" s="426"/>
      <c r="F379" s="355" t="s">
        <v>89</v>
      </c>
    </row>
    <row r="380" spans="1:6">
      <c r="A380" s="418"/>
      <c r="B380" s="424"/>
      <c r="C380" s="423"/>
      <c r="D380" s="423"/>
      <c r="E380" s="425" t="s">
        <v>83</v>
      </c>
      <c r="F380" s="355" t="s">
        <v>89</v>
      </c>
    </row>
    <row r="381" spans="1:6">
      <c r="A381" s="418"/>
      <c r="B381" s="424"/>
      <c r="C381" s="423"/>
      <c r="D381" s="423"/>
      <c r="E381" s="426"/>
      <c r="F381" s="355" t="s">
        <v>89</v>
      </c>
    </row>
    <row r="382" spans="1:6">
      <c r="A382" s="418"/>
      <c r="B382" s="424"/>
      <c r="C382" s="423"/>
      <c r="D382" s="423"/>
      <c r="E382" s="425" t="s">
        <v>28</v>
      </c>
      <c r="F382" s="355" t="s">
        <v>89</v>
      </c>
    </row>
    <row r="383" spans="1:6">
      <c r="A383" s="418"/>
      <c r="B383" s="424"/>
      <c r="C383" s="423"/>
      <c r="D383" s="423"/>
      <c r="E383" s="427"/>
      <c r="F383" s="355" t="s">
        <v>89</v>
      </c>
    </row>
    <row r="384" spans="1:6">
      <c r="A384" s="418"/>
      <c r="B384" s="424"/>
      <c r="C384" s="428"/>
      <c r="D384" s="428"/>
      <c r="E384" s="426"/>
      <c r="F384" s="355" t="s">
        <v>89</v>
      </c>
    </row>
    <row r="385" spans="1:6">
      <c r="A385" s="418"/>
      <c r="B385" s="424"/>
      <c r="C385" s="422" t="s">
        <v>91</v>
      </c>
      <c r="D385" s="422" t="s">
        <v>17</v>
      </c>
      <c r="E385" s="425" t="s">
        <v>18</v>
      </c>
      <c r="F385" s="360" t="s">
        <v>19</v>
      </c>
    </row>
    <row r="386" spans="1:6">
      <c r="A386" s="418"/>
      <c r="B386" s="424"/>
      <c r="C386" s="423"/>
      <c r="D386" s="423"/>
      <c r="E386" s="426"/>
      <c r="F386" s="355" t="s">
        <v>89</v>
      </c>
    </row>
    <row r="387" spans="1:6">
      <c r="A387" s="418"/>
      <c r="B387" s="424"/>
      <c r="C387" s="423"/>
      <c r="D387" s="423"/>
      <c r="E387" s="425" t="s">
        <v>20</v>
      </c>
      <c r="F387" s="355" t="s">
        <v>89</v>
      </c>
    </row>
    <row r="388" spans="1:6">
      <c r="A388" s="418"/>
      <c r="B388" s="424"/>
      <c r="C388" s="423"/>
      <c r="D388" s="423"/>
      <c r="E388" s="426"/>
      <c r="F388" s="355" t="s">
        <v>89</v>
      </c>
    </row>
    <row r="389" spans="1:6">
      <c r="A389" s="418"/>
      <c r="B389" s="424"/>
      <c r="C389" s="423"/>
      <c r="D389" s="423"/>
      <c r="E389" s="425" t="s">
        <v>92</v>
      </c>
      <c r="F389" s="355" t="s">
        <v>89</v>
      </c>
    </row>
    <row r="390" spans="1:6">
      <c r="A390" s="418"/>
      <c r="B390" s="424"/>
      <c r="C390" s="423"/>
      <c r="D390" s="423"/>
      <c r="E390" s="426"/>
      <c r="F390" s="355" t="s">
        <v>89</v>
      </c>
    </row>
    <row r="391" spans="1:6">
      <c r="A391" s="418"/>
      <c r="B391" s="424"/>
      <c r="C391" s="423"/>
      <c r="D391" s="423"/>
      <c r="E391" s="425" t="s">
        <v>93</v>
      </c>
      <c r="F391" s="355" t="s">
        <v>89</v>
      </c>
    </row>
    <row r="392" spans="1:6">
      <c r="A392" s="418"/>
      <c r="B392" s="424"/>
      <c r="C392" s="423"/>
      <c r="D392" s="423"/>
      <c r="E392" s="427"/>
      <c r="F392" s="355" t="s">
        <v>89</v>
      </c>
    </row>
    <row r="393" spans="1:6">
      <c r="A393" s="418"/>
      <c r="B393" s="424"/>
      <c r="C393" s="423"/>
      <c r="D393" s="423"/>
      <c r="E393" s="427"/>
      <c r="F393" s="355" t="s">
        <v>89</v>
      </c>
    </row>
    <row r="394" spans="1:6">
      <c r="A394" s="418"/>
      <c r="B394" s="424"/>
      <c r="C394" s="423"/>
      <c r="D394" s="423"/>
      <c r="E394" s="427"/>
      <c r="F394" s="355" t="s">
        <v>89</v>
      </c>
    </row>
    <row r="395" spans="1:6">
      <c r="A395" s="418"/>
      <c r="B395" s="424"/>
      <c r="C395" s="423"/>
      <c r="D395" s="423"/>
      <c r="E395" s="425" t="s">
        <v>94</v>
      </c>
      <c r="F395" s="355" t="s">
        <v>89</v>
      </c>
    </row>
    <row r="396" spans="1:6">
      <c r="A396" s="418"/>
      <c r="B396" s="424"/>
      <c r="C396" s="423"/>
      <c r="D396" s="423"/>
      <c r="E396" s="426"/>
      <c r="F396" s="355" t="s">
        <v>89</v>
      </c>
    </row>
    <row r="397" spans="1:6">
      <c r="A397" s="418"/>
      <c r="B397" s="424"/>
      <c r="C397" s="423"/>
      <c r="D397" s="423"/>
      <c r="E397" s="425" t="s">
        <v>28</v>
      </c>
      <c r="F397" s="355" t="s">
        <v>89</v>
      </c>
    </row>
    <row r="398" spans="1:6">
      <c r="A398" s="418"/>
      <c r="B398" s="424"/>
      <c r="C398" s="423"/>
      <c r="D398" s="423"/>
      <c r="E398" s="427"/>
      <c r="F398" s="355" t="s">
        <v>89</v>
      </c>
    </row>
    <row r="399" spans="1:6">
      <c r="A399" s="418"/>
      <c r="B399" s="424"/>
      <c r="C399" s="423"/>
      <c r="D399" s="428"/>
      <c r="E399" s="426"/>
      <c r="F399" s="355" t="s">
        <v>89</v>
      </c>
    </row>
    <row r="400" spans="1:6">
      <c r="A400" s="418"/>
      <c r="B400" s="424"/>
      <c r="C400" s="422" t="s">
        <v>95</v>
      </c>
      <c r="D400" s="422" t="s">
        <v>17</v>
      </c>
      <c r="E400" s="425" t="s">
        <v>18</v>
      </c>
      <c r="F400" s="360" t="s">
        <v>19</v>
      </c>
    </row>
    <row r="401" spans="1:6">
      <c r="A401" s="418"/>
      <c r="B401" s="424"/>
      <c r="C401" s="423"/>
      <c r="D401" s="423"/>
      <c r="E401" s="426"/>
      <c r="F401" s="355" t="s">
        <v>89</v>
      </c>
    </row>
    <row r="402" spans="1:6">
      <c r="A402" s="418"/>
      <c r="B402" s="424"/>
      <c r="C402" s="423"/>
      <c r="D402" s="423"/>
      <c r="E402" s="425" t="s">
        <v>20</v>
      </c>
      <c r="F402" s="355" t="s">
        <v>89</v>
      </c>
    </row>
    <row r="403" spans="1:6">
      <c r="A403" s="418"/>
      <c r="B403" s="424"/>
      <c r="C403" s="423"/>
      <c r="D403" s="423"/>
      <c r="E403" s="426"/>
      <c r="F403" s="355" t="s">
        <v>89</v>
      </c>
    </row>
    <row r="404" spans="1:6">
      <c r="A404" s="418"/>
      <c r="B404" s="424"/>
      <c r="C404" s="423"/>
      <c r="D404" s="423"/>
      <c r="E404" s="356" t="s">
        <v>92</v>
      </c>
      <c r="F404" s="355" t="s">
        <v>89</v>
      </c>
    </row>
    <row r="405" spans="1:6">
      <c r="A405" s="418"/>
      <c r="B405" s="424"/>
      <c r="C405" s="423"/>
      <c r="D405" s="423"/>
      <c r="E405" s="356" t="s">
        <v>96</v>
      </c>
      <c r="F405" s="355" t="s">
        <v>89</v>
      </c>
    </row>
    <row r="406" spans="1:6">
      <c r="A406" s="418"/>
      <c r="B406" s="424"/>
      <c r="C406" s="423"/>
      <c r="D406" s="423"/>
      <c r="E406" s="425" t="s">
        <v>97</v>
      </c>
      <c r="F406" s="355" t="s">
        <v>89</v>
      </c>
    </row>
    <row r="407" spans="1:6">
      <c r="A407" s="418"/>
      <c r="B407" s="424"/>
      <c r="C407" s="423"/>
      <c r="D407" s="423"/>
      <c r="E407" s="426"/>
      <c r="F407" s="355" t="s">
        <v>89</v>
      </c>
    </row>
    <row r="408" spans="1:6">
      <c r="A408" s="418"/>
      <c r="B408" s="424"/>
      <c r="C408" s="423"/>
      <c r="D408" s="423"/>
      <c r="E408" s="425" t="s">
        <v>98</v>
      </c>
      <c r="F408" s="355" t="s">
        <v>89</v>
      </c>
    </row>
    <row r="409" spans="1:6">
      <c r="A409" s="418"/>
      <c r="B409" s="424"/>
      <c r="C409" s="423"/>
      <c r="D409" s="423"/>
      <c r="E409" s="427"/>
      <c r="F409" s="355" t="s">
        <v>89</v>
      </c>
    </row>
    <row r="410" spans="1:6">
      <c r="A410" s="418"/>
      <c r="B410" s="424"/>
      <c r="C410" s="423"/>
      <c r="D410" s="423"/>
      <c r="E410" s="427"/>
      <c r="F410" s="355" t="s">
        <v>89</v>
      </c>
    </row>
    <row r="411" spans="1:6">
      <c r="A411" s="418"/>
      <c r="B411" s="424"/>
      <c r="C411" s="423"/>
      <c r="D411" s="423"/>
      <c r="E411" s="427"/>
      <c r="F411" s="355" t="s">
        <v>89</v>
      </c>
    </row>
    <row r="412" spans="1:6">
      <c r="A412" s="418"/>
      <c r="B412" s="424"/>
      <c r="C412" s="423"/>
      <c r="D412" s="423"/>
      <c r="E412" s="427"/>
      <c r="F412" s="355" t="s">
        <v>89</v>
      </c>
    </row>
    <row r="413" spans="1:6">
      <c r="A413" s="418"/>
      <c r="B413" s="424"/>
      <c r="C413" s="423"/>
      <c r="D413" s="423"/>
      <c r="E413" s="426"/>
      <c r="F413" s="355" t="s">
        <v>89</v>
      </c>
    </row>
    <row r="414" spans="1:6">
      <c r="A414" s="418"/>
      <c r="B414" s="424"/>
      <c r="C414" s="423"/>
      <c r="D414" s="423"/>
      <c r="E414" s="425" t="s">
        <v>94</v>
      </c>
      <c r="F414" s="355" t="s">
        <v>89</v>
      </c>
    </row>
    <row r="415" spans="1:6">
      <c r="A415" s="418"/>
      <c r="B415" s="424"/>
      <c r="C415" s="423"/>
      <c r="D415" s="423"/>
      <c r="E415" s="426"/>
      <c r="F415" s="355" t="s">
        <v>89</v>
      </c>
    </row>
    <row r="416" spans="1:6">
      <c r="A416" s="418"/>
      <c r="B416" s="424"/>
      <c r="C416" s="423"/>
      <c r="D416" s="423"/>
      <c r="E416" s="425" t="s">
        <v>28</v>
      </c>
      <c r="F416" s="355" t="s">
        <v>21</v>
      </c>
    </row>
    <row r="417" spans="1:6">
      <c r="A417" s="418"/>
      <c r="B417" s="424"/>
      <c r="C417" s="423"/>
      <c r="D417" s="423"/>
      <c r="E417" s="427"/>
      <c r="F417" s="355" t="s">
        <v>21</v>
      </c>
    </row>
    <row r="418" spans="1:6">
      <c r="A418" s="418"/>
      <c r="B418" s="424"/>
      <c r="C418" s="423"/>
      <c r="D418" s="423"/>
      <c r="E418" s="427"/>
      <c r="F418" s="355" t="s">
        <v>21</v>
      </c>
    </row>
    <row r="419" spans="1:6">
      <c r="A419" s="418"/>
      <c r="B419" s="424"/>
      <c r="C419" s="428"/>
      <c r="D419" s="428"/>
      <c r="E419" s="426"/>
      <c r="F419" s="355" t="s">
        <v>21</v>
      </c>
    </row>
    <row r="420" spans="1:6">
      <c r="A420" s="418"/>
      <c r="B420" s="424"/>
      <c r="C420" s="422" t="s">
        <v>99</v>
      </c>
      <c r="D420" s="422" t="s">
        <v>17</v>
      </c>
      <c r="E420" s="425" t="s">
        <v>18</v>
      </c>
      <c r="F420" s="360" t="s">
        <v>19</v>
      </c>
    </row>
    <row r="421" spans="1:6">
      <c r="A421" s="418"/>
      <c r="B421" s="424"/>
      <c r="C421" s="423"/>
      <c r="D421" s="423"/>
      <c r="E421" s="426"/>
      <c r="F421" s="355" t="s">
        <v>21</v>
      </c>
    </row>
    <row r="422" spans="1:6">
      <c r="A422" s="418"/>
      <c r="B422" s="424"/>
      <c r="C422" s="423"/>
      <c r="D422" s="423"/>
      <c r="E422" s="425" t="s">
        <v>20</v>
      </c>
      <c r="F422" s="355" t="s">
        <v>21</v>
      </c>
    </row>
    <row r="423" spans="1:6">
      <c r="A423" s="418"/>
      <c r="B423" s="424"/>
      <c r="C423" s="423"/>
      <c r="D423" s="423"/>
      <c r="E423" s="426"/>
      <c r="F423" s="355" t="s">
        <v>21</v>
      </c>
    </row>
    <row r="424" spans="1:6">
      <c r="A424" s="418"/>
      <c r="B424" s="424"/>
      <c r="C424" s="423"/>
      <c r="D424" s="423"/>
      <c r="E424" s="356" t="s">
        <v>100</v>
      </c>
      <c r="F424" s="355" t="s">
        <v>89</v>
      </c>
    </row>
    <row r="425" spans="1:6">
      <c r="A425" s="418"/>
      <c r="B425" s="424"/>
      <c r="C425" s="423"/>
      <c r="D425" s="423"/>
      <c r="E425" s="356" t="s">
        <v>96</v>
      </c>
      <c r="F425" s="355" t="s">
        <v>89</v>
      </c>
    </row>
    <row r="426" spans="1:6">
      <c r="A426" s="418"/>
      <c r="B426" s="424"/>
      <c r="C426" s="423"/>
      <c r="D426" s="423"/>
      <c r="E426" s="425" t="s">
        <v>101</v>
      </c>
      <c r="F426" s="355" t="s">
        <v>89</v>
      </c>
    </row>
    <row r="427" spans="1:6">
      <c r="A427" s="418"/>
      <c r="B427" s="424"/>
      <c r="C427" s="423"/>
      <c r="D427" s="423"/>
      <c r="E427" s="426"/>
      <c r="F427" s="355" t="s">
        <v>89</v>
      </c>
    </row>
    <row r="428" spans="1:6">
      <c r="A428" s="418"/>
      <c r="B428" s="424"/>
      <c r="C428" s="423"/>
      <c r="D428" s="423"/>
      <c r="E428" s="425" t="s">
        <v>98</v>
      </c>
      <c r="F428" s="355" t="s">
        <v>89</v>
      </c>
    </row>
    <row r="429" spans="1:6">
      <c r="A429" s="418"/>
      <c r="B429" s="424"/>
      <c r="C429" s="423"/>
      <c r="D429" s="423"/>
      <c r="E429" s="427"/>
      <c r="F429" s="355" t="s">
        <v>89</v>
      </c>
    </row>
    <row r="430" spans="1:6">
      <c r="A430" s="418"/>
      <c r="B430" s="424"/>
      <c r="C430" s="423"/>
      <c r="D430" s="423"/>
      <c r="E430" s="427"/>
      <c r="F430" s="355" t="s">
        <v>89</v>
      </c>
    </row>
    <row r="431" spans="1:6">
      <c r="A431" s="418"/>
      <c r="B431" s="424"/>
      <c r="C431" s="423"/>
      <c r="D431" s="423"/>
      <c r="E431" s="427"/>
      <c r="F431" s="355" t="s">
        <v>89</v>
      </c>
    </row>
    <row r="432" spans="1:6">
      <c r="A432" s="418"/>
      <c r="B432" s="424"/>
      <c r="C432" s="423"/>
      <c r="D432" s="423"/>
      <c r="E432" s="427"/>
      <c r="F432" s="355" t="s">
        <v>89</v>
      </c>
    </row>
    <row r="433" spans="1:6">
      <c r="A433" s="418"/>
      <c r="B433" s="424"/>
      <c r="C433" s="423"/>
      <c r="D433" s="423"/>
      <c r="E433" s="426"/>
      <c r="F433" s="355" t="s">
        <v>89</v>
      </c>
    </row>
    <row r="434" spans="1:6">
      <c r="A434" s="418"/>
      <c r="B434" s="424"/>
      <c r="C434" s="423"/>
      <c r="D434" s="423"/>
      <c r="E434" s="425" t="s">
        <v>102</v>
      </c>
      <c r="F434" s="355" t="s">
        <v>89</v>
      </c>
    </row>
    <row r="435" spans="1:6">
      <c r="A435" s="418"/>
      <c r="B435" s="424"/>
      <c r="C435" s="423"/>
      <c r="D435" s="423"/>
      <c r="E435" s="426"/>
      <c r="F435" s="355" t="s">
        <v>89</v>
      </c>
    </row>
    <row r="436" spans="1:6">
      <c r="A436" s="418"/>
      <c r="B436" s="424"/>
      <c r="C436" s="423"/>
      <c r="D436" s="423"/>
      <c r="E436" s="425" t="s">
        <v>28</v>
      </c>
      <c r="F436" s="355" t="s">
        <v>21</v>
      </c>
    </row>
    <row r="437" spans="1:6">
      <c r="A437" s="418"/>
      <c r="B437" s="424"/>
      <c r="C437" s="423"/>
      <c r="D437" s="423"/>
      <c r="E437" s="427"/>
      <c r="F437" s="355" t="s">
        <v>21</v>
      </c>
    </row>
    <row r="438" spans="1:6">
      <c r="A438" s="418"/>
      <c r="B438" s="424"/>
      <c r="C438" s="423"/>
      <c r="D438" s="423"/>
      <c r="E438" s="427"/>
      <c r="F438" s="355" t="s">
        <v>21</v>
      </c>
    </row>
    <row r="439" spans="1:6">
      <c r="A439" s="418"/>
      <c r="B439" s="424"/>
      <c r="C439" s="423"/>
      <c r="D439" s="428"/>
      <c r="E439" s="426"/>
      <c r="F439" s="355" t="s">
        <v>21</v>
      </c>
    </row>
    <row r="440" spans="1:6" ht="45" customHeight="1">
      <c r="A440" s="418"/>
      <c r="B440" s="424" t="s">
        <v>103</v>
      </c>
      <c r="C440" s="422" t="s">
        <v>104</v>
      </c>
      <c r="D440" s="422" t="s">
        <v>17</v>
      </c>
      <c r="E440" s="425" t="s">
        <v>18</v>
      </c>
      <c r="F440" s="360" t="s">
        <v>19</v>
      </c>
    </row>
    <row r="441" spans="1:6">
      <c r="A441" s="418"/>
      <c r="B441" s="424"/>
      <c r="C441" s="423"/>
      <c r="D441" s="423"/>
      <c r="E441" s="426"/>
      <c r="F441" s="355" t="s">
        <v>21</v>
      </c>
    </row>
    <row r="442" spans="1:6">
      <c r="A442" s="418"/>
      <c r="B442" s="424"/>
      <c r="C442" s="423"/>
      <c r="D442" s="423"/>
      <c r="E442" s="425" t="s">
        <v>20</v>
      </c>
      <c r="F442" s="355" t="s">
        <v>21</v>
      </c>
    </row>
    <row r="443" spans="1:6">
      <c r="A443" s="418"/>
      <c r="B443" s="424"/>
      <c r="C443" s="423"/>
      <c r="D443" s="423"/>
      <c r="E443" s="426"/>
      <c r="F443" s="355" t="s">
        <v>21</v>
      </c>
    </row>
    <row r="444" spans="1:6">
      <c r="A444" s="418"/>
      <c r="B444" s="424"/>
      <c r="C444" s="423"/>
      <c r="D444" s="423"/>
      <c r="E444" s="425" t="s">
        <v>22</v>
      </c>
      <c r="F444" s="355" t="s">
        <v>21</v>
      </c>
    </row>
    <row r="445" spans="1:6">
      <c r="A445" s="418"/>
      <c r="B445" s="424"/>
      <c r="C445" s="423"/>
      <c r="D445" s="423"/>
      <c r="E445" s="427"/>
      <c r="F445" s="355" t="s">
        <v>21</v>
      </c>
    </row>
    <row r="446" spans="1:6">
      <c r="A446" s="418"/>
      <c r="B446" s="424"/>
      <c r="C446" s="423"/>
      <c r="D446" s="423"/>
      <c r="E446" s="427"/>
      <c r="F446" s="355" t="s">
        <v>21</v>
      </c>
    </row>
    <row r="447" spans="1:6">
      <c r="A447" s="418"/>
      <c r="B447" s="424"/>
      <c r="C447" s="423"/>
      <c r="D447" s="423"/>
      <c r="E447" s="426"/>
      <c r="F447" s="355" t="s">
        <v>21</v>
      </c>
    </row>
    <row r="448" spans="1:6">
      <c r="A448" s="418"/>
      <c r="B448" s="424"/>
      <c r="C448" s="423"/>
      <c r="D448" s="423"/>
      <c r="E448" s="425" t="s">
        <v>37</v>
      </c>
      <c r="F448" s="355" t="s">
        <v>21</v>
      </c>
    </row>
    <row r="449" spans="1:6">
      <c r="A449" s="418"/>
      <c r="B449" s="424"/>
      <c r="C449" s="423"/>
      <c r="D449" s="423"/>
      <c r="E449" s="426"/>
      <c r="F449" s="355" t="s">
        <v>21</v>
      </c>
    </row>
    <row r="450" spans="1:6">
      <c r="A450" s="418"/>
      <c r="B450" s="424"/>
      <c r="C450" s="423"/>
      <c r="D450" s="423"/>
      <c r="E450" s="425" t="s">
        <v>92</v>
      </c>
      <c r="F450" s="355" t="s">
        <v>21</v>
      </c>
    </row>
    <row r="451" spans="1:6">
      <c r="A451" s="418"/>
      <c r="B451" s="424"/>
      <c r="C451" s="423"/>
      <c r="D451" s="423"/>
      <c r="E451" s="426"/>
      <c r="F451" s="355" t="s">
        <v>21</v>
      </c>
    </row>
    <row r="452" spans="1:6">
      <c r="A452" s="418"/>
      <c r="B452" s="424"/>
      <c r="C452" s="423"/>
      <c r="D452" s="423"/>
      <c r="E452" s="425" t="s">
        <v>105</v>
      </c>
      <c r="F452" s="355" t="s">
        <v>21</v>
      </c>
    </row>
    <row r="453" spans="1:6">
      <c r="A453" s="418"/>
      <c r="B453" s="424"/>
      <c r="C453" s="423"/>
      <c r="D453" s="423"/>
      <c r="E453" s="427"/>
      <c r="F453" s="355" t="s">
        <v>21</v>
      </c>
    </row>
    <row r="454" spans="1:6">
      <c r="A454" s="418"/>
      <c r="B454" s="424"/>
      <c r="C454" s="423"/>
      <c r="D454" s="423"/>
      <c r="E454" s="427"/>
      <c r="F454" s="355" t="s">
        <v>21</v>
      </c>
    </row>
    <row r="455" spans="1:6">
      <c r="A455" s="418"/>
      <c r="B455" s="424"/>
      <c r="C455" s="423"/>
      <c r="D455" s="423"/>
      <c r="E455" s="427"/>
      <c r="F455" s="355" t="s">
        <v>21</v>
      </c>
    </row>
    <row r="456" spans="1:6">
      <c r="A456" s="418"/>
      <c r="B456" s="424"/>
      <c r="C456" s="423"/>
      <c r="D456" s="423"/>
      <c r="E456" s="427"/>
      <c r="F456" s="355" t="s">
        <v>21</v>
      </c>
    </row>
    <row r="457" spans="1:6">
      <c r="A457" s="418"/>
      <c r="B457" s="424"/>
      <c r="C457" s="423"/>
      <c r="D457" s="423"/>
      <c r="E457" s="425" t="s">
        <v>106</v>
      </c>
      <c r="F457" s="355" t="s">
        <v>21</v>
      </c>
    </row>
    <row r="458" spans="1:6">
      <c r="A458" s="418"/>
      <c r="B458" s="424"/>
      <c r="C458" s="423"/>
      <c r="D458" s="423"/>
      <c r="E458" s="426"/>
      <c r="F458" s="355" t="s">
        <v>21</v>
      </c>
    </row>
    <row r="459" spans="1:6">
      <c r="A459" s="418"/>
      <c r="B459" s="424"/>
      <c r="C459" s="423"/>
      <c r="D459" s="423"/>
      <c r="E459" s="425" t="s">
        <v>107</v>
      </c>
      <c r="F459" s="355" t="s">
        <v>21</v>
      </c>
    </row>
    <row r="460" spans="1:6">
      <c r="A460" s="418"/>
      <c r="B460" s="424"/>
      <c r="C460" s="423"/>
      <c r="D460" s="423"/>
      <c r="E460" s="427"/>
      <c r="F460" s="355" t="s">
        <v>21</v>
      </c>
    </row>
    <row r="461" spans="1:6">
      <c r="A461" s="418"/>
      <c r="B461" s="424"/>
      <c r="C461" s="423"/>
      <c r="D461" s="423"/>
      <c r="E461" s="427"/>
      <c r="F461" s="355" t="s">
        <v>21</v>
      </c>
    </row>
    <row r="462" spans="1:6">
      <c r="A462" s="418"/>
      <c r="B462" s="424"/>
      <c r="C462" s="423"/>
      <c r="D462" s="423"/>
      <c r="E462" s="427"/>
      <c r="F462" s="355" t="s">
        <v>21</v>
      </c>
    </row>
    <row r="463" spans="1:6">
      <c r="A463" s="418"/>
      <c r="B463" s="424"/>
      <c r="C463" s="423"/>
      <c r="D463" s="423"/>
      <c r="E463" s="426"/>
      <c r="F463" s="355" t="s">
        <v>21</v>
      </c>
    </row>
    <row r="464" spans="1:6">
      <c r="A464" s="418"/>
      <c r="B464" s="424"/>
      <c r="C464" s="423"/>
      <c r="D464" s="423"/>
      <c r="E464" s="425" t="s">
        <v>83</v>
      </c>
      <c r="F464" s="355" t="s">
        <v>21</v>
      </c>
    </row>
    <row r="465" spans="1:6">
      <c r="A465" s="418"/>
      <c r="B465" s="424"/>
      <c r="C465" s="423"/>
      <c r="D465" s="423"/>
      <c r="E465" s="426"/>
      <c r="F465" s="355" t="s">
        <v>21</v>
      </c>
    </row>
    <row r="466" spans="1:6">
      <c r="A466" s="418"/>
      <c r="B466" s="424"/>
      <c r="C466" s="423"/>
      <c r="D466" s="423"/>
      <c r="E466" s="425" t="s">
        <v>108</v>
      </c>
      <c r="F466" s="355" t="s">
        <v>21</v>
      </c>
    </row>
    <row r="467" spans="1:6">
      <c r="A467" s="418"/>
      <c r="B467" s="424"/>
      <c r="C467" s="423"/>
      <c r="D467" s="423"/>
      <c r="E467" s="427"/>
      <c r="F467" s="355" t="s">
        <v>21</v>
      </c>
    </row>
    <row r="468" spans="1:6">
      <c r="A468" s="418"/>
      <c r="B468" s="424"/>
      <c r="C468" s="423"/>
      <c r="D468" s="423"/>
      <c r="E468" s="427"/>
      <c r="F468" s="355" t="s">
        <v>21</v>
      </c>
    </row>
    <row r="469" spans="1:6">
      <c r="A469" s="418"/>
      <c r="B469" s="424"/>
      <c r="C469" s="423"/>
      <c r="D469" s="423"/>
      <c r="E469" s="427"/>
      <c r="F469" s="355" t="s">
        <v>21</v>
      </c>
    </row>
    <row r="470" spans="1:6">
      <c r="A470" s="418"/>
      <c r="B470" s="424"/>
      <c r="C470" s="423"/>
      <c r="D470" s="423"/>
      <c r="E470" s="427"/>
      <c r="F470" s="355" t="s">
        <v>21</v>
      </c>
    </row>
    <row r="471" spans="1:6">
      <c r="A471" s="418"/>
      <c r="B471" s="424"/>
      <c r="C471" s="423"/>
      <c r="D471" s="423"/>
      <c r="E471" s="427"/>
      <c r="F471" s="355" t="s">
        <v>21</v>
      </c>
    </row>
    <row r="472" spans="1:6">
      <c r="A472" s="418"/>
      <c r="B472" s="424"/>
      <c r="C472" s="423"/>
      <c r="D472" s="423"/>
      <c r="E472" s="426"/>
      <c r="F472" s="355" t="s">
        <v>21</v>
      </c>
    </row>
    <row r="473" spans="1:6">
      <c r="A473" s="418"/>
      <c r="B473" s="424"/>
      <c r="C473" s="423"/>
      <c r="D473" s="423"/>
      <c r="E473" s="425" t="s">
        <v>28</v>
      </c>
      <c r="F473" s="355" t="s">
        <v>21</v>
      </c>
    </row>
    <row r="474" spans="1:6">
      <c r="A474" s="418"/>
      <c r="B474" s="424"/>
      <c r="C474" s="423"/>
      <c r="D474" s="423"/>
      <c r="E474" s="427"/>
      <c r="F474" s="355" t="s">
        <v>21</v>
      </c>
    </row>
    <row r="475" spans="1:6">
      <c r="A475" s="418"/>
      <c r="B475" s="424"/>
      <c r="C475" s="428"/>
      <c r="D475" s="428"/>
      <c r="E475" s="426"/>
      <c r="F475" s="355" t="s">
        <v>21</v>
      </c>
    </row>
    <row r="476" spans="1:6" ht="45" customHeight="1">
      <c r="A476" s="418"/>
      <c r="B476" s="424"/>
      <c r="C476" s="422" t="s">
        <v>109</v>
      </c>
      <c r="D476" s="422" t="s">
        <v>17</v>
      </c>
      <c r="E476" s="425" t="s">
        <v>18</v>
      </c>
      <c r="F476" s="360" t="s">
        <v>19</v>
      </c>
    </row>
    <row r="477" spans="1:6">
      <c r="A477" s="418"/>
      <c r="B477" s="424"/>
      <c r="C477" s="423"/>
      <c r="D477" s="423"/>
      <c r="E477" s="426"/>
      <c r="F477" s="355" t="s">
        <v>21</v>
      </c>
    </row>
    <row r="478" spans="1:6">
      <c r="A478" s="418"/>
      <c r="B478" s="424"/>
      <c r="C478" s="423"/>
      <c r="D478" s="423"/>
      <c r="E478" s="425" t="s">
        <v>20</v>
      </c>
      <c r="F478" s="355" t="s">
        <v>21</v>
      </c>
    </row>
    <row r="479" spans="1:6">
      <c r="A479" s="418"/>
      <c r="B479" s="424"/>
      <c r="C479" s="423"/>
      <c r="D479" s="423"/>
      <c r="E479" s="426"/>
      <c r="F479" s="355" t="s">
        <v>21</v>
      </c>
    </row>
    <row r="480" spans="1:6">
      <c r="A480" s="418"/>
      <c r="B480" s="424"/>
      <c r="C480" s="423"/>
      <c r="D480" s="423"/>
      <c r="E480" s="425" t="s">
        <v>22</v>
      </c>
      <c r="F480" s="355" t="s">
        <v>21</v>
      </c>
    </row>
    <row r="481" spans="1:6">
      <c r="A481" s="418"/>
      <c r="B481" s="424"/>
      <c r="C481" s="423"/>
      <c r="D481" s="423"/>
      <c r="E481" s="427"/>
      <c r="F481" s="355" t="s">
        <v>21</v>
      </c>
    </row>
    <row r="482" spans="1:6">
      <c r="A482" s="418"/>
      <c r="B482" s="424"/>
      <c r="C482" s="423"/>
      <c r="D482" s="423"/>
      <c r="E482" s="427"/>
      <c r="F482" s="355" t="s">
        <v>21</v>
      </c>
    </row>
    <row r="483" spans="1:6">
      <c r="A483" s="418"/>
      <c r="B483" s="424"/>
      <c r="C483" s="423"/>
      <c r="D483" s="423"/>
      <c r="E483" s="426"/>
      <c r="F483" s="355" t="s">
        <v>21</v>
      </c>
    </row>
    <row r="484" spans="1:6">
      <c r="A484" s="418"/>
      <c r="B484" s="424"/>
      <c r="C484" s="423"/>
      <c r="D484" s="423"/>
      <c r="E484" s="425" t="s">
        <v>37</v>
      </c>
      <c r="F484" s="355" t="s">
        <v>21</v>
      </c>
    </row>
    <row r="485" spans="1:6">
      <c r="A485" s="418"/>
      <c r="B485" s="424"/>
      <c r="C485" s="423"/>
      <c r="D485" s="423"/>
      <c r="E485" s="426"/>
      <c r="F485" s="355" t="s">
        <v>21</v>
      </c>
    </row>
    <row r="486" spans="1:6">
      <c r="A486" s="418"/>
      <c r="B486" s="424"/>
      <c r="C486" s="423"/>
      <c r="D486" s="423"/>
      <c r="E486" s="425" t="s">
        <v>110</v>
      </c>
      <c r="F486" s="355" t="s">
        <v>21</v>
      </c>
    </row>
    <row r="487" spans="1:6">
      <c r="A487" s="418"/>
      <c r="B487" s="424"/>
      <c r="C487" s="423"/>
      <c r="D487" s="423"/>
      <c r="E487" s="426"/>
      <c r="F487" s="355" t="s">
        <v>21</v>
      </c>
    </row>
    <row r="488" spans="1:6">
      <c r="A488" s="418"/>
      <c r="B488" s="424"/>
      <c r="C488" s="423"/>
      <c r="D488" s="423"/>
      <c r="E488" s="425" t="s">
        <v>111</v>
      </c>
      <c r="F488" s="355" t="s">
        <v>21</v>
      </c>
    </row>
    <row r="489" spans="1:6">
      <c r="A489" s="418"/>
      <c r="B489" s="424"/>
      <c r="C489" s="423"/>
      <c r="D489" s="423"/>
      <c r="E489" s="427"/>
      <c r="F489" s="355" t="s">
        <v>21</v>
      </c>
    </row>
    <row r="490" spans="1:6">
      <c r="A490" s="418"/>
      <c r="B490" s="424"/>
      <c r="C490" s="423"/>
      <c r="D490" s="423"/>
      <c r="E490" s="427"/>
      <c r="F490" s="355" t="s">
        <v>21</v>
      </c>
    </row>
    <row r="491" spans="1:6">
      <c r="A491" s="418"/>
      <c r="B491" s="424"/>
      <c r="C491" s="423"/>
      <c r="D491" s="423"/>
      <c r="E491" s="427"/>
      <c r="F491" s="355" t="s">
        <v>21</v>
      </c>
    </row>
    <row r="492" spans="1:6">
      <c r="A492" s="418"/>
      <c r="B492" s="424"/>
      <c r="C492" s="423"/>
      <c r="D492" s="423"/>
      <c r="E492" s="427"/>
      <c r="F492" s="355" t="s">
        <v>21</v>
      </c>
    </row>
    <row r="493" spans="1:6">
      <c r="A493" s="418"/>
      <c r="B493" s="424"/>
      <c r="C493" s="423"/>
      <c r="D493" s="423"/>
      <c r="E493" s="427"/>
      <c r="F493" s="355" t="s">
        <v>21</v>
      </c>
    </row>
    <row r="494" spans="1:6">
      <c r="A494" s="418"/>
      <c r="B494" s="424"/>
      <c r="C494" s="423"/>
      <c r="D494" s="423"/>
      <c r="E494" s="426"/>
      <c r="F494" s="355" t="s">
        <v>21</v>
      </c>
    </row>
    <row r="495" spans="1:6">
      <c r="A495" s="418"/>
      <c r="B495" s="424"/>
      <c r="C495" s="423"/>
      <c r="D495" s="423"/>
      <c r="E495" s="425" t="s">
        <v>40</v>
      </c>
      <c r="F495" s="355" t="s">
        <v>21</v>
      </c>
    </row>
    <row r="496" spans="1:6">
      <c r="A496" s="418"/>
      <c r="B496" s="424"/>
      <c r="C496" s="423"/>
      <c r="D496" s="423"/>
      <c r="E496" s="427"/>
      <c r="F496" s="355" t="s">
        <v>21</v>
      </c>
    </row>
    <row r="497" spans="1:6">
      <c r="A497" s="418"/>
      <c r="B497" s="424"/>
      <c r="C497" s="423"/>
      <c r="D497" s="423"/>
      <c r="E497" s="425" t="s">
        <v>108</v>
      </c>
      <c r="F497" s="355" t="s">
        <v>21</v>
      </c>
    </row>
    <row r="498" spans="1:6">
      <c r="A498" s="418"/>
      <c r="B498" s="424"/>
      <c r="C498" s="423"/>
      <c r="D498" s="423"/>
      <c r="E498" s="427"/>
      <c r="F498" s="355" t="s">
        <v>21</v>
      </c>
    </row>
    <row r="499" spans="1:6">
      <c r="A499" s="418"/>
      <c r="B499" s="424"/>
      <c r="C499" s="423"/>
      <c r="D499" s="423"/>
      <c r="E499" s="427"/>
      <c r="F499" s="355" t="s">
        <v>21</v>
      </c>
    </row>
    <row r="500" spans="1:6">
      <c r="A500" s="418"/>
      <c r="B500" s="424"/>
      <c r="C500" s="423"/>
      <c r="D500" s="423"/>
      <c r="E500" s="427"/>
      <c r="F500" s="355" t="s">
        <v>21</v>
      </c>
    </row>
    <row r="501" spans="1:6">
      <c r="A501" s="418"/>
      <c r="B501" s="424"/>
      <c r="C501" s="423"/>
      <c r="D501" s="423"/>
      <c r="E501" s="427"/>
      <c r="F501" s="355" t="s">
        <v>21</v>
      </c>
    </row>
    <row r="502" spans="1:6">
      <c r="A502" s="418"/>
      <c r="B502" s="424"/>
      <c r="C502" s="423"/>
      <c r="D502" s="423"/>
      <c r="E502" s="426"/>
      <c r="F502" s="355" t="s">
        <v>21</v>
      </c>
    </row>
    <row r="503" spans="1:6">
      <c r="A503" s="418"/>
      <c r="B503" s="424"/>
      <c r="C503" s="423"/>
      <c r="D503" s="423"/>
      <c r="E503" s="425" t="s">
        <v>28</v>
      </c>
      <c r="F503" s="355" t="s">
        <v>21</v>
      </c>
    </row>
    <row r="504" spans="1:6">
      <c r="A504" s="418"/>
      <c r="B504" s="424"/>
      <c r="C504" s="423"/>
      <c r="D504" s="423"/>
      <c r="E504" s="427"/>
      <c r="F504" s="355" t="s">
        <v>21</v>
      </c>
    </row>
    <row r="505" spans="1:6">
      <c r="A505" s="418"/>
      <c r="B505" s="424"/>
      <c r="C505" s="428"/>
      <c r="D505" s="428"/>
      <c r="E505" s="426"/>
      <c r="F505" s="355" t="s">
        <v>21</v>
      </c>
    </row>
    <row r="506" spans="1:6" ht="45" customHeight="1">
      <c r="A506" s="418"/>
      <c r="B506" s="424"/>
      <c r="C506" s="422" t="s">
        <v>112</v>
      </c>
      <c r="D506" s="422" t="s">
        <v>17</v>
      </c>
      <c r="E506" s="425" t="s">
        <v>18</v>
      </c>
      <c r="F506" s="360" t="s">
        <v>19</v>
      </c>
    </row>
    <row r="507" spans="1:6">
      <c r="A507" s="418"/>
      <c r="B507" s="424"/>
      <c r="C507" s="423"/>
      <c r="D507" s="423"/>
      <c r="E507" s="426"/>
      <c r="F507" s="355" t="s">
        <v>21</v>
      </c>
    </row>
    <row r="508" spans="1:6">
      <c r="A508" s="418"/>
      <c r="B508" s="424"/>
      <c r="C508" s="423"/>
      <c r="D508" s="423"/>
      <c r="E508" s="425" t="s">
        <v>20</v>
      </c>
      <c r="F508" s="355" t="s">
        <v>21</v>
      </c>
    </row>
    <row r="509" spans="1:6">
      <c r="A509" s="418"/>
      <c r="B509" s="424"/>
      <c r="C509" s="423"/>
      <c r="D509" s="423"/>
      <c r="E509" s="426"/>
      <c r="F509" s="355" t="s">
        <v>21</v>
      </c>
    </row>
    <row r="510" spans="1:6">
      <c r="A510" s="418"/>
      <c r="B510" s="424"/>
      <c r="C510" s="423"/>
      <c r="D510" s="423"/>
      <c r="E510" s="425" t="s">
        <v>22</v>
      </c>
      <c r="F510" s="355" t="s">
        <v>21</v>
      </c>
    </row>
    <row r="511" spans="1:6">
      <c r="A511" s="418"/>
      <c r="B511" s="424"/>
      <c r="C511" s="423"/>
      <c r="D511" s="423"/>
      <c r="E511" s="427"/>
      <c r="F511" s="355" t="s">
        <v>21</v>
      </c>
    </row>
    <row r="512" spans="1:6">
      <c r="A512" s="418"/>
      <c r="B512" s="424"/>
      <c r="C512" s="423"/>
      <c r="D512" s="423"/>
      <c r="E512" s="427"/>
      <c r="F512" s="355" t="s">
        <v>21</v>
      </c>
    </row>
    <row r="513" spans="1:6">
      <c r="A513" s="418"/>
      <c r="B513" s="424"/>
      <c r="C513" s="423"/>
      <c r="D513" s="423"/>
      <c r="E513" s="426"/>
      <c r="F513" s="355" t="s">
        <v>21</v>
      </c>
    </row>
    <row r="514" spans="1:6">
      <c r="A514" s="418"/>
      <c r="B514" s="424"/>
      <c r="C514" s="423"/>
      <c r="D514" s="423"/>
      <c r="E514" s="425" t="s">
        <v>37</v>
      </c>
      <c r="F514" s="355" t="s">
        <v>21</v>
      </c>
    </row>
    <row r="515" spans="1:6">
      <c r="A515" s="418"/>
      <c r="B515" s="424"/>
      <c r="C515" s="423"/>
      <c r="D515" s="423"/>
      <c r="E515" s="426"/>
      <c r="F515" s="355" t="s">
        <v>21</v>
      </c>
    </row>
    <row r="516" spans="1:6">
      <c r="A516" s="418"/>
      <c r="B516" s="424"/>
      <c r="C516" s="423"/>
      <c r="D516" s="423"/>
      <c r="E516" s="425" t="s">
        <v>110</v>
      </c>
      <c r="F516" s="355" t="s">
        <v>21</v>
      </c>
    </row>
    <row r="517" spans="1:6">
      <c r="A517" s="418"/>
      <c r="B517" s="424"/>
      <c r="C517" s="423"/>
      <c r="D517" s="423"/>
      <c r="E517" s="426"/>
      <c r="F517" s="355" t="s">
        <v>21</v>
      </c>
    </row>
    <row r="518" spans="1:6">
      <c r="A518" s="418"/>
      <c r="B518" s="424"/>
      <c r="C518" s="423"/>
      <c r="D518" s="423"/>
      <c r="E518" s="425" t="s">
        <v>111</v>
      </c>
      <c r="F518" s="355" t="s">
        <v>21</v>
      </c>
    </row>
    <row r="519" spans="1:6">
      <c r="A519" s="418"/>
      <c r="B519" s="424"/>
      <c r="C519" s="423"/>
      <c r="D519" s="423"/>
      <c r="E519" s="427"/>
      <c r="F519" s="355" t="s">
        <v>21</v>
      </c>
    </row>
    <row r="520" spans="1:6">
      <c r="A520" s="418"/>
      <c r="B520" s="424"/>
      <c r="C520" s="423"/>
      <c r="D520" s="423"/>
      <c r="E520" s="427"/>
      <c r="F520" s="355" t="s">
        <v>21</v>
      </c>
    </row>
    <row r="521" spans="1:6">
      <c r="A521" s="418"/>
      <c r="B521" s="424"/>
      <c r="C521" s="423"/>
      <c r="D521" s="423"/>
      <c r="E521" s="427"/>
      <c r="F521" s="355" t="s">
        <v>21</v>
      </c>
    </row>
    <row r="522" spans="1:6">
      <c r="A522" s="418"/>
      <c r="B522" s="424"/>
      <c r="C522" s="423"/>
      <c r="D522" s="423"/>
      <c r="E522" s="426"/>
      <c r="F522" s="355" t="s">
        <v>21</v>
      </c>
    </row>
    <row r="523" spans="1:6">
      <c r="A523" s="418"/>
      <c r="B523" s="424"/>
      <c r="C523" s="423"/>
      <c r="D523" s="423"/>
      <c r="E523" s="425" t="s">
        <v>40</v>
      </c>
      <c r="F523" s="355" t="s">
        <v>21</v>
      </c>
    </row>
    <row r="524" spans="1:6">
      <c r="A524" s="418"/>
      <c r="B524" s="424"/>
      <c r="C524" s="423"/>
      <c r="D524" s="423"/>
      <c r="E524" s="427"/>
      <c r="F524" s="355" t="s">
        <v>21</v>
      </c>
    </row>
    <row r="525" spans="1:6">
      <c r="A525" s="418"/>
      <c r="B525" s="424"/>
      <c r="C525" s="423"/>
      <c r="D525" s="423"/>
      <c r="E525" s="425" t="s">
        <v>113</v>
      </c>
      <c r="F525" s="355" t="s">
        <v>21</v>
      </c>
    </row>
    <row r="526" spans="1:6">
      <c r="A526" s="418"/>
      <c r="B526" s="424"/>
      <c r="C526" s="423"/>
      <c r="D526" s="423"/>
      <c r="E526" s="427"/>
      <c r="F526" s="355" t="s">
        <v>21</v>
      </c>
    </row>
    <row r="527" spans="1:6">
      <c r="A527" s="418"/>
      <c r="B527" s="424"/>
      <c r="C527" s="423"/>
      <c r="D527" s="423"/>
      <c r="E527" s="427"/>
      <c r="F527" s="355" t="s">
        <v>21</v>
      </c>
    </row>
    <row r="528" spans="1:6">
      <c r="A528" s="418"/>
      <c r="B528" s="424"/>
      <c r="C528" s="423"/>
      <c r="D528" s="423"/>
      <c r="E528" s="427"/>
      <c r="F528" s="355" t="s">
        <v>21</v>
      </c>
    </row>
    <row r="529" spans="1:6">
      <c r="A529" s="418"/>
      <c r="B529" s="424"/>
      <c r="C529" s="423"/>
      <c r="D529" s="423"/>
      <c r="E529" s="427"/>
      <c r="F529" s="355" t="s">
        <v>21</v>
      </c>
    </row>
    <row r="530" spans="1:6">
      <c r="A530" s="418"/>
      <c r="B530" s="424"/>
      <c r="C530" s="423"/>
      <c r="D530" s="423"/>
      <c r="E530" s="427"/>
      <c r="F530" s="355" t="s">
        <v>21</v>
      </c>
    </row>
    <row r="531" spans="1:6">
      <c r="A531" s="418"/>
      <c r="B531" s="424"/>
      <c r="C531" s="423"/>
      <c r="D531" s="423"/>
      <c r="E531" s="426"/>
      <c r="F531" s="355" t="s">
        <v>21</v>
      </c>
    </row>
    <row r="532" spans="1:6">
      <c r="A532" s="418"/>
      <c r="B532" s="424"/>
      <c r="C532" s="423"/>
      <c r="D532" s="423"/>
      <c r="E532" s="425" t="s">
        <v>28</v>
      </c>
      <c r="F532" s="355" t="s">
        <v>21</v>
      </c>
    </row>
    <row r="533" spans="1:6">
      <c r="A533" s="418"/>
      <c r="B533" s="424"/>
      <c r="C533" s="423"/>
      <c r="D533" s="423"/>
      <c r="E533" s="427"/>
      <c r="F533" s="355" t="s">
        <v>21</v>
      </c>
    </row>
    <row r="534" spans="1:6">
      <c r="A534" s="418"/>
      <c r="B534" s="424"/>
      <c r="C534" s="428"/>
      <c r="D534" s="428"/>
      <c r="E534" s="426"/>
      <c r="F534" s="355" t="s">
        <v>21</v>
      </c>
    </row>
    <row r="535" spans="1:6" ht="45" customHeight="1">
      <c r="A535" s="418"/>
      <c r="B535" s="424"/>
      <c r="C535" s="422" t="s">
        <v>114</v>
      </c>
      <c r="D535" s="422" t="s">
        <v>17</v>
      </c>
      <c r="E535" s="425" t="s">
        <v>18</v>
      </c>
      <c r="F535" s="360" t="s">
        <v>19</v>
      </c>
    </row>
    <row r="536" spans="1:6">
      <c r="A536" s="418"/>
      <c r="B536" s="424"/>
      <c r="C536" s="423"/>
      <c r="D536" s="423"/>
      <c r="E536" s="426"/>
      <c r="F536" s="355" t="s">
        <v>21</v>
      </c>
    </row>
    <row r="537" spans="1:6">
      <c r="A537" s="418"/>
      <c r="B537" s="424"/>
      <c r="C537" s="423"/>
      <c r="D537" s="423"/>
      <c r="E537" s="425" t="s">
        <v>20</v>
      </c>
      <c r="F537" s="355" t="s">
        <v>21</v>
      </c>
    </row>
    <row r="538" spans="1:6">
      <c r="A538" s="418"/>
      <c r="B538" s="424"/>
      <c r="C538" s="423"/>
      <c r="D538" s="423"/>
      <c r="E538" s="426"/>
      <c r="F538" s="355" t="s">
        <v>21</v>
      </c>
    </row>
    <row r="539" spans="1:6">
      <c r="A539" s="418"/>
      <c r="B539" s="424"/>
      <c r="C539" s="423"/>
      <c r="D539" s="423"/>
      <c r="E539" s="425" t="s">
        <v>37</v>
      </c>
      <c r="F539" s="355" t="s">
        <v>21</v>
      </c>
    </row>
    <row r="540" spans="1:6">
      <c r="A540" s="418"/>
      <c r="B540" s="424"/>
      <c r="C540" s="423"/>
      <c r="D540" s="423"/>
      <c r="E540" s="426"/>
      <c r="F540" s="355" t="s">
        <v>21</v>
      </c>
    </row>
    <row r="541" spans="1:6">
      <c r="A541" s="418"/>
      <c r="B541" s="424"/>
      <c r="C541" s="423"/>
      <c r="D541" s="423"/>
      <c r="E541" s="425" t="s">
        <v>110</v>
      </c>
      <c r="F541" s="355" t="s">
        <v>21</v>
      </c>
    </row>
    <row r="542" spans="1:6">
      <c r="A542" s="418"/>
      <c r="B542" s="424"/>
      <c r="C542" s="423"/>
      <c r="D542" s="423"/>
      <c r="E542" s="426"/>
      <c r="F542" s="355" t="s">
        <v>21</v>
      </c>
    </row>
    <row r="543" spans="1:6">
      <c r="A543" s="418"/>
      <c r="B543" s="424"/>
      <c r="C543" s="423"/>
      <c r="D543" s="423"/>
      <c r="E543" s="425" t="s">
        <v>111</v>
      </c>
      <c r="F543" s="355" t="s">
        <v>21</v>
      </c>
    </row>
    <row r="544" spans="1:6">
      <c r="A544" s="418"/>
      <c r="B544" s="424"/>
      <c r="C544" s="423"/>
      <c r="D544" s="423"/>
      <c r="E544" s="427"/>
      <c r="F544" s="355" t="s">
        <v>21</v>
      </c>
    </row>
    <row r="545" spans="1:6">
      <c r="A545" s="418"/>
      <c r="B545" s="424"/>
      <c r="C545" s="423"/>
      <c r="D545" s="423"/>
      <c r="E545" s="427"/>
      <c r="F545" s="355" t="s">
        <v>21</v>
      </c>
    </row>
    <row r="546" spans="1:6">
      <c r="A546" s="418"/>
      <c r="B546" s="424"/>
      <c r="C546" s="423"/>
      <c r="D546" s="423"/>
      <c r="E546" s="427"/>
      <c r="F546" s="355" t="s">
        <v>21</v>
      </c>
    </row>
    <row r="547" spans="1:6">
      <c r="A547" s="418"/>
      <c r="B547" s="424"/>
      <c r="C547" s="423"/>
      <c r="D547" s="423"/>
      <c r="E547" s="426"/>
      <c r="F547" s="355" t="s">
        <v>21</v>
      </c>
    </row>
    <row r="548" spans="1:6">
      <c r="A548" s="418"/>
      <c r="B548" s="424"/>
      <c r="C548" s="423"/>
      <c r="D548" s="423"/>
      <c r="E548" s="425" t="s">
        <v>40</v>
      </c>
      <c r="F548" s="355" t="s">
        <v>21</v>
      </c>
    </row>
    <row r="549" spans="1:6">
      <c r="A549" s="418"/>
      <c r="B549" s="424"/>
      <c r="C549" s="423"/>
      <c r="D549" s="423"/>
      <c r="E549" s="427"/>
      <c r="F549" s="355" t="s">
        <v>21</v>
      </c>
    </row>
    <row r="550" spans="1:6">
      <c r="A550" s="418"/>
      <c r="B550" s="424"/>
      <c r="C550" s="423"/>
      <c r="D550" s="423"/>
      <c r="E550" s="425" t="s">
        <v>113</v>
      </c>
      <c r="F550" s="355" t="s">
        <v>21</v>
      </c>
    </row>
    <row r="551" spans="1:6">
      <c r="A551" s="418"/>
      <c r="B551" s="424"/>
      <c r="C551" s="423"/>
      <c r="D551" s="423"/>
      <c r="E551" s="427"/>
      <c r="F551" s="355" t="s">
        <v>21</v>
      </c>
    </row>
    <row r="552" spans="1:6">
      <c r="A552" s="418"/>
      <c r="B552" s="424"/>
      <c r="C552" s="423"/>
      <c r="D552" s="423"/>
      <c r="E552" s="427"/>
      <c r="F552" s="355" t="s">
        <v>21</v>
      </c>
    </row>
    <row r="553" spans="1:6">
      <c r="A553" s="418"/>
      <c r="B553" s="424"/>
      <c r="C553" s="423"/>
      <c r="D553" s="423"/>
      <c r="E553" s="427"/>
      <c r="F553" s="355" t="s">
        <v>21</v>
      </c>
    </row>
    <row r="554" spans="1:6">
      <c r="A554" s="418"/>
      <c r="B554" s="424"/>
      <c r="C554" s="423"/>
      <c r="D554" s="423"/>
      <c r="E554" s="427"/>
      <c r="F554" s="355" t="s">
        <v>21</v>
      </c>
    </row>
    <row r="555" spans="1:6">
      <c r="A555" s="418"/>
      <c r="B555" s="424"/>
      <c r="C555" s="423"/>
      <c r="D555" s="423"/>
      <c r="E555" s="427"/>
      <c r="F555" s="355" t="s">
        <v>21</v>
      </c>
    </row>
    <row r="556" spans="1:6">
      <c r="A556" s="418"/>
      <c r="B556" s="424"/>
      <c r="C556" s="423"/>
      <c r="D556" s="423"/>
      <c r="E556" s="426"/>
      <c r="F556" s="355" t="s">
        <v>21</v>
      </c>
    </row>
    <row r="557" spans="1:6">
      <c r="A557" s="418"/>
      <c r="B557" s="424"/>
      <c r="C557" s="423"/>
      <c r="D557" s="423"/>
      <c r="E557" s="425" t="s">
        <v>28</v>
      </c>
      <c r="F557" s="355" t="s">
        <v>21</v>
      </c>
    </row>
    <row r="558" spans="1:6">
      <c r="A558" s="418"/>
      <c r="B558" s="424"/>
      <c r="C558" s="423"/>
      <c r="D558" s="423"/>
      <c r="E558" s="427"/>
      <c r="F558" s="355" t="s">
        <v>21</v>
      </c>
    </row>
    <row r="559" spans="1:6">
      <c r="A559" s="418"/>
      <c r="B559" s="424"/>
      <c r="C559" s="428"/>
      <c r="D559" s="428"/>
      <c r="E559" s="426"/>
      <c r="F559" s="355" t="s">
        <v>21</v>
      </c>
    </row>
    <row r="560" spans="1:6" ht="45" customHeight="1">
      <c r="A560" s="418"/>
      <c r="B560" s="424"/>
      <c r="C560" s="422" t="s">
        <v>115</v>
      </c>
      <c r="D560" s="422" t="s">
        <v>17</v>
      </c>
      <c r="E560" s="425" t="s">
        <v>18</v>
      </c>
      <c r="F560" s="360" t="s">
        <v>19</v>
      </c>
    </row>
    <row r="561" spans="1:6">
      <c r="A561" s="418"/>
      <c r="B561" s="424"/>
      <c r="C561" s="423"/>
      <c r="D561" s="423"/>
      <c r="E561" s="426"/>
      <c r="F561" s="355" t="s">
        <v>21</v>
      </c>
    </row>
    <row r="562" spans="1:6">
      <c r="A562" s="418"/>
      <c r="B562" s="424"/>
      <c r="C562" s="423"/>
      <c r="D562" s="423"/>
      <c r="E562" s="425" t="s">
        <v>20</v>
      </c>
      <c r="F562" s="355" t="s">
        <v>21</v>
      </c>
    </row>
    <row r="563" spans="1:6">
      <c r="A563" s="418"/>
      <c r="B563" s="424"/>
      <c r="C563" s="423"/>
      <c r="D563" s="423"/>
      <c r="E563" s="426"/>
      <c r="F563" s="355" t="s">
        <v>21</v>
      </c>
    </row>
    <row r="564" spans="1:6">
      <c r="A564" s="418"/>
      <c r="B564" s="424"/>
      <c r="C564" s="423"/>
      <c r="D564" s="423"/>
      <c r="E564" s="425" t="s">
        <v>22</v>
      </c>
      <c r="F564" s="355" t="s">
        <v>21</v>
      </c>
    </row>
    <row r="565" spans="1:6">
      <c r="A565" s="418"/>
      <c r="B565" s="424"/>
      <c r="C565" s="423"/>
      <c r="D565" s="423"/>
      <c r="E565" s="427"/>
      <c r="F565" s="355" t="s">
        <v>21</v>
      </c>
    </row>
    <row r="566" spans="1:6">
      <c r="A566" s="418"/>
      <c r="B566" s="424"/>
      <c r="C566" s="423"/>
      <c r="D566" s="423"/>
      <c r="E566" s="427"/>
      <c r="F566" s="355" t="s">
        <v>21</v>
      </c>
    </row>
    <row r="567" spans="1:6">
      <c r="A567" s="418"/>
      <c r="B567" s="424"/>
      <c r="C567" s="423"/>
      <c r="D567" s="423"/>
      <c r="E567" s="426"/>
      <c r="F567" s="355" t="s">
        <v>21</v>
      </c>
    </row>
    <row r="568" spans="1:6">
      <c r="A568" s="418"/>
      <c r="B568" s="424"/>
      <c r="C568" s="423"/>
      <c r="D568" s="423"/>
      <c r="E568" s="425" t="s">
        <v>37</v>
      </c>
      <c r="F568" s="355" t="s">
        <v>21</v>
      </c>
    </row>
    <row r="569" spans="1:6">
      <c r="A569" s="418"/>
      <c r="B569" s="424"/>
      <c r="C569" s="423"/>
      <c r="D569" s="423"/>
      <c r="E569" s="426"/>
      <c r="F569" s="355" t="s">
        <v>21</v>
      </c>
    </row>
    <row r="570" spans="1:6">
      <c r="A570" s="418"/>
      <c r="B570" s="424"/>
      <c r="C570" s="423"/>
      <c r="D570" s="423"/>
      <c r="E570" s="425" t="s">
        <v>110</v>
      </c>
      <c r="F570" s="355" t="s">
        <v>21</v>
      </c>
    </row>
    <row r="571" spans="1:6">
      <c r="A571" s="418"/>
      <c r="B571" s="424"/>
      <c r="C571" s="423"/>
      <c r="D571" s="423"/>
      <c r="E571" s="426"/>
      <c r="F571" s="355" t="s">
        <v>21</v>
      </c>
    </row>
    <row r="572" spans="1:6">
      <c r="A572" s="418"/>
      <c r="B572" s="424"/>
      <c r="C572" s="423"/>
      <c r="D572" s="423"/>
      <c r="E572" s="425" t="s">
        <v>111</v>
      </c>
      <c r="F572" s="355" t="s">
        <v>21</v>
      </c>
    </row>
    <row r="573" spans="1:6">
      <c r="A573" s="418"/>
      <c r="B573" s="424"/>
      <c r="C573" s="423"/>
      <c r="D573" s="423"/>
      <c r="E573" s="427"/>
      <c r="F573" s="355" t="s">
        <v>21</v>
      </c>
    </row>
    <row r="574" spans="1:6">
      <c r="A574" s="418"/>
      <c r="B574" s="424"/>
      <c r="C574" s="423"/>
      <c r="D574" s="423"/>
      <c r="E574" s="427"/>
      <c r="F574" s="355" t="s">
        <v>21</v>
      </c>
    </row>
    <row r="575" spans="1:6">
      <c r="A575" s="418"/>
      <c r="B575" s="424"/>
      <c r="C575" s="423"/>
      <c r="D575" s="423"/>
      <c r="E575" s="427"/>
      <c r="F575" s="355" t="s">
        <v>21</v>
      </c>
    </row>
    <row r="576" spans="1:6">
      <c r="A576" s="418"/>
      <c r="B576" s="424"/>
      <c r="C576" s="423"/>
      <c r="D576" s="423"/>
      <c r="E576" s="426"/>
      <c r="F576" s="355" t="s">
        <v>21</v>
      </c>
    </row>
    <row r="577" spans="1:6">
      <c r="A577" s="418"/>
      <c r="B577" s="424"/>
      <c r="C577" s="423"/>
      <c r="D577" s="423"/>
      <c r="E577" s="425" t="s">
        <v>40</v>
      </c>
      <c r="F577" s="355" t="s">
        <v>21</v>
      </c>
    </row>
    <row r="578" spans="1:6">
      <c r="A578" s="418"/>
      <c r="B578" s="424"/>
      <c r="C578" s="423"/>
      <c r="D578" s="423"/>
      <c r="E578" s="427"/>
      <c r="F578" s="355" t="s">
        <v>21</v>
      </c>
    </row>
    <row r="579" spans="1:6">
      <c r="A579" s="418"/>
      <c r="B579" s="424"/>
      <c r="C579" s="423"/>
      <c r="D579" s="423"/>
      <c r="E579" s="425" t="s">
        <v>113</v>
      </c>
      <c r="F579" s="355" t="s">
        <v>21</v>
      </c>
    </row>
    <row r="580" spans="1:6">
      <c r="A580" s="418"/>
      <c r="B580" s="424"/>
      <c r="C580" s="423"/>
      <c r="D580" s="423"/>
      <c r="E580" s="427"/>
      <c r="F580" s="355" t="s">
        <v>21</v>
      </c>
    </row>
    <row r="581" spans="1:6">
      <c r="A581" s="418"/>
      <c r="B581" s="424"/>
      <c r="C581" s="423"/>
      <c r="D581" s="423"/>
      <c r="E581" s="427"/>
      <c r="F581" s="355" t="s">
        <v>21</v>
      </c>
    </row>
    <row r="582" spans="1:6">
      <c r="A582" s="418"/>
      <c r="B582" s="424"/>
      <c r="C582" s="423"/>
      <c r="D582" s="423"/>
      <c r="E582" s="427"/>
      <c r="F582" s="355" t="s">
        <v>21</v>
      </c>
    </row>
    <row r="583" spans="1:6">
      <c r="A583" s="418"/>
      <c r="B583" s="424"/>
      <c r="C583" s="423"/>
      <c r="D583" s="423"/>
      <c r="E583" s="427"/>
      <c r="F583" s="355" t="s">
        <v>21</v>
      </c>
    </row>
    <row r="584" spans="1:6">
      <c r="A584" s="418"/>
      <c r="B584" s="424"/>
      <c r="C584" s="423"/>
      <c r="D584" s="423"/>
      <c r="E584" s="427"/>
      <c r="F584" s="355" t="s">
        <v>21</v>
      </c>
    </row>
    <row r="585" spans="1:6">
      <c r="A585" s="418"/>
      <c r="B585" s="424"/>
      <c r="C585" s="423"/>
      <c r="D585" s="423"/>
      <c r="E585" s="426"/>
      <c r="F585" s="355" t="s">
        <v>21</v>
      </c>
    </row>
    <row r="586" spans="1:6">
      <c r="A586" s="418"/>
      <c r="B586" s="424"/>
      <c r="C586" s="423"/>
      <c r="D586" s="423"/>
      <c r="E586" s="425" t="s">
        <v>28</v>
      </c>
      <c r="F586" s="355" t="s">
        <v>21</v>
      </c>
    </row>
    <row r="587" spans="1:6">
      <c r="A587" s="418"/>
      <c r="B587" s="424"/>
      <c r="C587" s="423"/>
      <c r="D587" s="423"/>
      <c r="E587" s="427"/>
      <c r="F587" s="355" t="s">
        <v>21</v>
      </c>
    </row>
    <row r="588" spans="1:6">
      <c r="A588" s="418"/>
      <c r="B588" s="424"/>
      <c r="C588" s="428"/>
      <c r="D588" s="428"/>
      <c r="E588" s="426"/>
      <c r="F588" s="355" t="s">
        <v>21</v>
      </c>
    </row>
    <row r="589" spans="1:6" ht="45" customHeight="1">
      <c r="A589" s="418"/>
      <c r="B589" s="424"/>
      <c r="C589" s="422" t="s">
        <v>116</v>
      </c>
      <c r="D589" s="422" t="s">
        <v>17</v>
      </c>
      <c r="E589" s="425" t="s">
        <v>18</v>
      </c>
      <c r="F589" s="360" t="s">
        <v>19</v>
      </c>
    </row>
    <row r="590" spans="1:6">
      <c r="A590" s="418"/>
      <c r="B590" s="424"/>
      <c r="C590" s="423"/>
      <c r="D590" s="423"/>
      <c r="E590" s="426"/>
      <c r="F590" s="355" t="s">
        <v>21</v>
      </c>
    </row>
    <row r="591" spans="1:6">
      <c r="A591" s="418"/>
      <c r="B591" s="424"/>
      <c r="C591" s="423"/>
      <c r="D591" s="423"/>
      <c r="E591" s="425" t="s">
        <v>20</v>
      </c>
      <c r="F591" s="355" t="s">
        <v>21</v>
      </c>
    </row>
    <row r="592" spans="1:6">
      <c r="A592" s="418"/>
      <c r="B592" s="424"/>
      <c r="C592" s="423"/>
      <c r="D592" s="423"/>
      <c r="E592" s="426"/>
      <c r="F592" s="355" t="s">
        <v>21</v>
      </c>
    </row>
    <row r="593" spans="1:6">
      <c r="A593" s="418"/>
      <c r="B593" s="424"/>
      <c r="C593" s="423"/>
      <c r="D593" s="423"/>
      <c r="E593" s="425" t="s">
        <v>22</v>
      </c>
      <c r="F593" s="355" t="s">
        <v>21</v>
      </c>
    </row>
    <row r="594" spans="1:6">
      <c r="A594" s="418"/>
      <c r="B594" s="424"/>
      <c r="C594" s="423"/>
      <c r="D594" s="423"/>
      <c r="E594" s="427"/>
      <c r="F594" s="355" t="s">
        <v>21</v>
      </c>
    </row>
    <row r="595" spans="1:6">
      <c r="A595" s="418"/>
      <c r="B595" s="424"/>
      <c r="C595" s="423"/>
      <c r="D595" s="423"/>
      <c r="E595" s="427"/>
      <c r="F595" s="355" t="s">
        <v>21</v>
      </c>
    </row>
    <row r="596" spans="1:6">
      <c r="A596" s="418"/>
      <c r="B596" s="424"/>
      <c r="C596" s="423"/>
      <c r="D596" s="423"/>
      <c r="E596" s="426"/>
      <c r="F596" s="355" t="s">
        <v>21</v>
      </c>
    </row>
    <row r="597" spans="1:6">
      <c r="A597" s="418"/>
      <c r="B597" s="424"/>
      <c r="C597" s="423"/>
      <c r="D597" s="423"/>
      <c r="E597" s="425" t="s">
        <v>37</v>
      </c>
      <c r="F597" s="355" t="s">
        <v>21</v>
      </c>
    </row>
    <row r="598" spans="1:6">
      <c r="A598" s="418"/>
      <c r="B598" s="424"/>
      <c r="C598" s="423"/>
      <c r="D598" s="423"/>
      <c r="E598" s="426"/>
      <c r="F598" s="355" t="s">
        <v>21</v>
      </c>
    </row>
    <row r="599" spans="1:6">
      <c r="A599" s="418"/>
      <c r="B599" s="424"/>
      <c r="C599" s="423"/>
      <c r="D599" s="423"/>
      <c r="E599" s="425" t="s">
        <v>110</v>
      </c>
      <c r="F599" s="355" t="s">
        <v>21</v>
      </c>
    </row>
    <row r="600" spans="1:6">
      <c r="A600" s="418"/>
      <c r="B600" s="424"/>
      <c r="C600" s="423"/>
      <c r="D600" s="423"/>
      <c r="E600" s="426"/>
      <c r="F600" s="355" t="s">
        <v>21</v>
      </c>
    </row>
    <row r="601" spans="1:6">
      <c r="A601" s="418"/>
      <c r="B601" s="424"/>
      <c r="C601" s="423"/>
      <c r="D601" s="423"/>
      <c r="E601" s="425" t="s">
        <v>111</v>
      </c>
      <c r="F601" s="355" t="s">
        <v>21</v>
      </c>
    </row>
    <row r="602" spans="1:6">
      <c r="A602" s="418"/>
      <c r="B602" s="424"/>
      <c r="C602" s="423"/>
      <c r="D602" s="423"/>
      <c r="E602" s="427"/>
      <c r="F602" s="355" t="s">
        <v>21</v>
      </c>
    </row>
    <row r="603" spans="1:6">
      <c r="A603" s="418"/>
      <c r="B603" s="424"/>
      <c r="C603" s="423"/>
      <c r="D603" s="423"/>
      <c r="E603" s="427"/>
      <c r="F603" s="355" t="s">
        <v>21</v>
      </c>
    </row>
    <row r="604" spans="1:6">
      <c r="A604" s="418"/>
      <c r="B604" s="424"/>
      <c r="C604" s="423"/>
      <c r="D604" s="423"/>
      <c r="E604" s="427"/>
      <c r="F604" s="355" t="s">
        <v>21</v>
      </c>
    </row>
    <row r="605" spans="1:6">
      <c r="A605" s="418"/>
      <c r="B605" s="424"/>
      <c r="C605" s="423"/>
      <c r="D605" s="423"/>
      <c r="E605" s="427"/>
      <c r="F605" s="355" t="s">
        <v>21</v>
      </c>
    </row>
    <row r="606" spans="1:6">
      <c r="A606" s="418"/>
      <c r="B606" s="424"/>
      <c r="C606" s="423"/>
      <c r="D606" s="423"/>
      <c r="E606" s="426"/>
      <c r="F606" s="355" t="s">
        <v>21</v>
      </c>
    </row>
    <row r="607" spans="1:6">
      <c r="A607" s="418"/>
      <c r="B607" s="424"/>
      <c r="C607" s="423"/>
      <c r="D607" s="423"/>
      <c r="E607" s="425" t="s">
        <v>40</v>
      </c>
      <c r="F607" s="355" t="s">
        <v>21</v>
      </c>
    </row>
    <row r="608" spans="1:6">
      <c r="A608" s="418"/>
      <c r="B608" s="424"/>
      <c r="C608" s="423"/>
      <c r="D608" s="423"/>
      <c r="E608" s="427"/>
      <c r="F608" s="355" t="s">
        <v>21</v>
      </c>
    </row>
    <row r="609" spans="1:6">
      <c r="A609" s="418"/>
      <c r="B609" s="424"/>
      <c r="C609" s="423"/>
      <c r="D609" s="423"/>
      <c r="E609" s="425" t="s">
        <v>113</v>
      </c>
      <c r="F609" s="355" t="s">
        <v>21</v>
      </c>
    </row>
    <row r="610" spans="1:6">
      <c r="A610" s="418"/>
      <c r="B610" s="424"/>
      <c r="C610" s="423"/>
      <c r="D610" s="423"/>
      <c r="E610" s="427"/>
      <c r="F610" s="355" t="s">
        <v>21</v>
      </c>
    </row>
    <row r="611" spans="1:6">
      <c r="A611" s="418"/>
      <c r="B611" s="424"/>
      <c r="C611" s="423"/>
      <c r="D611" s="423"/>
      <c r="E611" s="427"/>
      <c r="F611" s="355" t="s">
        <v>21</v>
      </c>
    </row>
    <row r="612" spans="1:6">
      <c r="A612" s="418"/>
      <c r="B612" s="424"/>
      <c r="C612" s="423"/>
      <c r="D612" s="423"/>
      <c r="E612" s="427"/>
      <c r="F612" s="355" t="s">
        <v>21</v>
      </c>
    </row>
    <row r="613" spans="1:6">
      <c r="A613" s="418"/>
      <c r="B613" s="424"/>
      <c r="C613" s="423"/>
      <c r="D613" s="423"/>
      <c r="E613" s="427"/>
      <c r="F613" s="355" t="s">
        <v>21</v>
      </c>
    </row>
    <row r="614" spans="1:6">
      <c r="A614" s="418"/>
      <c r="B614" s="424"/>
      <c r="C614" s="423"/>
      <c r="D614" s="423"/>
      <c r="E614" s="427"/>
      <c r="F614" s="355" t="s">
        <v>21</v>
      </c>
    </row>
    <row r="615" spans="1:6">
      <c r="A615" s="418"/>
      <c r="B615" s="424"/>
      <c r="C615" s="423"/>
      <c r="D615" s="423"/>
      <c r="E615" s="426"/>
      <c r="F615" s="355" t="s">
        <v>21</v>
      </c>
    </row>
    <row r="616" spans="1:6">
      <c r="A616" s="418"/>
      <c r="B616" s="424"/>
      <c r="C616" s="423"/>
      <c r="D616" s="423"/>
      <c r="E616" s="425" t="s">
        <v>28</v>
      </c>
      <c r="F616" s="355" t="s">
        <v>21</v>
      </c>
    </row>
    <row r="617" spans="1:6">
      <c r="A617" s="418"/>
      <c r="B617" s="424"/>
      <c r="C617" s="423"/>
      <c r="D617" s="423"/>
      <c r="E617" s="427"/>
      <c r="F617" s="355" t="s">
        <v>21</v>
      </c>
    </row>
    <row r="618" spans="1:6">
      <c r="A618" s="418"/>
      <c r="B618" s="424"/>
      <c r="C618" s="428"/>
      <c r="D618" s="428"/>
      <c r="E618" s="426"/>
      <c r="F618" s="355" t="s">
        <v>21</v>
      </c>
    </row>
    <row r="619" spans="1:6" ht="45" customHeight="1">
      <c r="A619" s="418"/>
      <c r="B619" s="424"/>
      <c r="C619" s="422" t="s">
        <v>117</v>
      </c>
      <c r="D619" s="422" t="s">
        <v>17</v>
      </c>
      <c r="E619" s="425" t="s">
        <v>18</v>
      </c>
      <c r="F619" s="360" t="s">
        <v>19</v>
      </c>
    </row>
    <row r="620" spans="1:6">
      <c r="A620" s="418"/>
      <c r="B620" s="424"/>
      <c r="C620" s="423"/>
      <c r="D620" s="423"/>
      <c r="E620" s="426"/>
      <c r="F620" s="355" t="s">
        <v>21</v>
      </c>
    </row>
    <row r="621" spans="1:6">
      <c r="A621" s="418"/>
      <c r="B621" s="424"/>
      <c r="C621" s="423"/>
      <c r="D621" s="423"/>
      <c r="E621" s="425" t="s">
        <v>20</v>
      </c>
      <c r="F621" s="355" t="s">
        <v>21</v>
      </c>
    </row>
    <row r="622" spans="1:6">
      <c r="A622" s="418"/>
      <c r="B622" s="424"/>
      <c r="C622" s="423"/>
      <c r="D622" s="423"/>
      <c r="E622" s="426"/>
      <c r="F622" s="355" t="s">
        <v>21</v>
      </c>
    </row>
    <row r="623" spans="1:6">
      <c r="A623" s="418"/>
      <c r="B623" s="424"/>
      <c r="C623" s="423"/>
      <c r="D623" s="423"/>
      <c r="E623" s="425" t="s">
        <v>22</v>
      </c>
      <c r="F623" s="355" t="s">
        <v>21</v>
      </c>
    </row>
    <row r="624" spans="1:6">
      <c r="A624" s="418"/>
      <c r="B624" s="424"/>
      <c r="C624" s="423"/>
      <c r="D624" s="423"/>
      <c r="E624" s="427"/>
      <c r="F624" s="355" t="s">
        <v>21</v>
      </c>
    </row>
    <row r="625" spans="1:6">
      <c r="A625" s="418"/>
      <c r="B625" s="424"/>
      <c r="C625" s="423"/>
      <c r="D625" s="423"/>
      <c r="E625" s="427"/>
      <c r="F625" s="355" t="s">
        <v>21</v>
      </c>
    </row>
    <row r="626" spans="1:6">
      <c r="A626" s="418"/>
      <c r="B626" s="424"/>
      <c r="C626" s="423"/>
      <c r="D626" s="423"/>
      <c r="E626" s="426"/>
      <c r="F626" s="355" t="s">
        <v>21</v>
      </c>
    </row>
    <row r="627" spans="1:6">
      <c r="A627" s="418"/>
      <c r="B627" s="424"/>
      <c r="C627" s="423"/>
      <c r="D627" s="423"/>
      <c r="E627" s="425" t="s">
        <v>37</v>
      </c>
      <c r="F627" s="355" t="s">
        <v>21</v>
      </c>
    </row>
    <row r="628" spans="1:6">
      <c r="A628" s="418"/>
      <c r="B628" s="424"/>
      <c r="C628" s="423"/>
      <c r="D628" s="423"/>
      <c r="E628" s="426"/>
      <c r="F628" s="355" t="s">
        <v>21</v>
      </c>
    </row>
    <row r="629" spans="1:6">
      <c r="A629" s="418"/>
      <c r="B629" s="424"/>
      <c r="C629" s="423"/>
      <c r="D629" s="423"/>
      <c r="E629" s="425" t="s">
        <v>110</v>
      </c>
      <c r="F629" s="355" t="s">
        <v>21</v>
      </c>
    </row>
    <row r="630" spans="1:6">
      <c r="A630" s="418"/>
      <c r="B630" s="424"/>
      <c r="C630" s="423"/>
      <c r="D630" s="423"/>
      <c r="E630" s="426"/>
      <c r="F630" s="355" t="s">
        <v>21</v>
      </c>
    </row>
    <row r="631" spans="1:6">
      <c r="A631" s="418"/>
      <c r="B631" s="424"/>
      <c r="C631" s="423"/>
      <c r="D631" s="423"/>
      <c r="E631" s="425" t="s">
        <v>111</v>
      </c>
      <c r="F631" s="355" t="s">
        <v>21</v>
      </c>
    </row>
    <row r="632" spans="1:6">
      <c r="A632" s="418"/>
      <c r="B632" s="424"/>
      <c r="C632" s="423"/>
      <c r="D632" s="423"/>
      <c r="E632" s="427"/>
      <c r="F632" s="355" t="s">
        <v>21</v>
      </c>
    </row>
    <row r="633" spans="1:6">
      <c r="A633" s="418"/>
      <c r="B633" s="424"/>
      <c r="C633" s="423"/>
      <c r="D633" s="423"/>
      <c r="E633" s="427"/>
      <c r="F633" s="355" t="s">
        <v>21</v>
      </c>
    </row>
    <row r="634" spans="1:6">
      <c r="A634" s="418"/>
      <c r="B634" s="424"/>
      <c r="C634" s="423"/>
      <c r="D634" s="423"/>
      <c r="E634" s="427"/>
      <c r="F634" s="355" t="s">
        <v>21</v>
      </c>
    </row>
    <row r="635" spans="1:6">
      <c r="A635" s="418"/>
      <c r="B635" s="424"/>
      <c r="C635" s="423"/>
      <c r="D635" s="423"/>
      <c r="E635" s="427"/>
      <c r="F635" s="355" t="s">
        <v>21</v>
      </c>
    </row>
    <row r="636" spans="1:6">
      <c r="A636" s="418"/>
      <c r="B636" s="424"/>
      <c r="C636" s="423"/>
      <c r="D636" s="423"/>
      <c r="E636" s="426"/>
      <c r="F636" s="355" t="s">
        <v>21</v>
      </c>
    </row>
    <row r="637" spans="1:6">
      <c r="A637" s="418"/>
      <c r="B637" s="424"/>
      <c r="C637" s="423"/>
      <c r="D637" s="423"/>
      <c r="E637" s="425" t="s">
        <v>40</v>
      </c>
      <c r="F637" s="355" t="s">
        <v>21</v>
      </c>
    </row>
    <row r="638" spans="1:6">
      <c r="A638" s="418"/>
      <c r="B638" s="424"/>
      <c r="C638" s="423"/>
      <c r="D638" s="423"/>
      <c r="E638" s="427"/>
      <c r="F638" s="355" t="s">
        <v>21</v>
      </c>
    </row>
    <row r="639" spans="1:6">
      <c r="A639" s="418"/>
      <c r="B639" s="424"/>
      <c r="C639" s="423"/>
      <c r="D639" s="423"/>
      <c r="E639" s="425" t="s">
        <v>113</v>
      </c>
      <c r="F639" s="355" t="s">
        <v>21</v>
      </c>
    </row>
    <row r="640" spans="1:6">
      <c r="A640" s="418"/>
      <c r="B640" s="424"/>
      <c r="C640" s="423"/>
      <c r="D640" s="423"/>
      <c r="E640" s="427"/>
      <c r="F640" s="355" t="s">
        <v>21</v>
      </c>
    </row>
    <row r="641" spans="1:6">
      <c r="A641" s="418"/>
      <c r="B641" s="424"/>
      <c r="C641" s="423"/>
      <c r="D641" s="423"/>
      <c r="E641" s="427"/>
      <c r="F641" s="355" t="s">
        <v>21</v>
      </c>
    </row>
    <row r="642" spans="1:6">
      <c r="A642" s="418"/>
      <c r="B642" s="424"/>
      <c r="C642" s="423"/>
      <c r="D642" s="423"/>
      <c r="E642" s="427"/>
      <c r="F642" s="355" t="s">
        <v>21</v>
      </c>
    </row>
    <row r="643" spans="1:6">
      <c r="A643" s="418"/>
      <c r="B643" s="424"/>
      <c r="C643" s="423"/>
      <c r="D643" s="423"/>
      <c r="E643" s="427"/>
      <c r="F643" s="355" t="s">
        <v>21</v>
      </c>
    </row>
    <row r="644" spans="1:6">
      <c r="A644" s="418"/>
      <c r="B644" s="424"/>
      <c r="C644" s="423"/>
      <c r="D644" s="423"/>
      <c r="E644" s="427"/>
      <c r="F644" s="355" t="s">
        <v>21</v>
      </c>
    </row>
    <row r="645" spans="1:6">
      <c r="A645" s="418"/>
      <c r="B645" s="424"/>
      <c r="C645" s="423"/>
      <c r="D645" s="423"/>
      <c r="E645" s="426"/>
      <c r="F645" s="355" t="s">
        <v>21</v>
      </c>
    </row>
    <row r="646" spans="1:6">
      <c r="A646" s="418"/>
      <c r="B646" s="424"/>
      <c r="C646" s="423"/>
      <c r="D646" s="423"/>
      <c r="E646" s="425" t="s">
        <v>28</v>
      </c>
      <c r="F646" s="355" t="s">
        <v>21</v>
      </c>
    </row>
    <row r="647" spans="1:6">
      <c r="A647" s="418"/>
      <c r="B647" s="424"/>
      <c r="C647" s="423"/>
      <c r="D647" s="423"/>
      <c r="E647" s="427"/>
      <c r="F647" s="355" t="s">
        <v>21</v>
      </c>
    </row>
    <row r="648" spans="1:6">
      <c r="A648" s="418"/>
      <c r="B648" s="424"/>
      <c r="C648" s="428"/>
      <c r="D648" s="428"/>
      <c r="E648" s="426"/>
      <c r="F648" s="355" t="s">
        <v>21</v>
      </c>
    </row>
    <row r="649" spans="1:6">
      <c r="A649" s="418"/>
      <c r="B649" s="424" t="s">
        <v>118</v>
      </c>
      <c r="C649" s="422" t="s">
        <v>119</v>
      </c>
      <c r="D649" s="422" t="s">
        <v>17</v>
      </c>
      <c r="E649" s="425" t="s">
        <v>18</v>
      </c>
      <c r="F649" s="360" t="s">
        <v>19</v>
      </c>
    </row>
    <row r="650" spans="1:6">
      <c r="A650" s="418"/>
      <c r="B650" s="424"/>
      <c r="C650" s="423"/>
      <c r="D650" s="423"/>
      <c r="E650" s="427"/>
      <c r="F650" s="355" t="s">
        <v>21</v>
      </c>
    </row>
    <row r="651" spans="1:6">
      <c r="A651" s="418"/>
      <c r="B651" s="424"/>
      <c r="C651" s="423"/>
      <c r="D651" s="423"/>
      <c r="E651" s="425" t="s">
        <v>20</v>
      </c>
      <c r="F651" s="355" t="s">
        <v>21</v>
      </c>
    </row>
    <row r="652" spans="1:6">
      <c r="A652" s="418"/>
      <c r="B652" s="424"/>
      <c r="C652" s="423"/>
      <c r="D652" s="423"/>
      <c r="E652" s="426"/>
      <c r="F652" s="355" t="s">
        <v>21</v>
      </c>
    </row>
    <row r="653" spans="1:6">
      <c r="A653" s="418"/>
      <c r="B653" s="424"/>
      <c r="C653" s="423"/>
      <c r="D653" s="423"/>
      <c r="E653" s="425" t="s">
        <v>22</v>
      </c>
      <c r="F653" s="355" t="s">
        <v>21</v>
      </c>
    </row>
    <row r="654" spans="1:6">
      <c r="A654" s="418"/>
      <c r="B654" s="424"/>
      <c r="C654" s="423"/>
      <c r="D654" s="423"/>
      <c r="E654" s="427"/>
      <c r="F654" s="355" t="s">
        <v>21</v>
      </c>
    </row>
    <row r="655" spans="1:6">
      <c r="A655" s="418"/>
      <c r="B655" s="424"/>
      <c r="C655" s="423"/>
      <c r="D655" s="423"/>
      <c r="E655" s="427"/>
      <c r="F655" s="355" t="s">
        <v>21</v>
      </c>
    </row>
    <row r="656" spans="1:6">
      <c r="A656" s="418"/>
      <c r="B656" s="424"/>
      <c r="C656" s="423"/>
      <c r="D656" s="423"/>
      <c r="E656" s="426"/>
      <c r="F656" s="355" t="s">
        <v>21</v>
      </c>
    </row>
    <row r="657" spans="1:6">
      <c r="A657" s="418"/>
      <c r="B657" s="424"/>
      <c r="C657" s="423"/>
      <c r="D657" s="423"/>
      <c r="E657" s="425" t="s">
        <v>23</v>
      </c>
      <c r="F657" s="355" t="s">
        <v>120</v>
      </c>
    </row>
    <row r="658" spans="1:6">
      <c r="A658" s="418"/>
      <c r="B658" s="424"/>
      <c r="C658" s="423"/>
      <c r="D658" s="423"/>
      <c r="E658" s="426"/>
      <c r="F658" s="355" t="s">
        <v>120</v>
      </c>
    </row>
    <row r="659" spans="1:6">
      <c r="A659" s="418"/>
      <c r="B659" s="424"/>
      <c r="C659" s="423"/>
      <c r="D659" s="423"/>
      <c r="E659" s="425" t="s">
        <v>121</v>
      </c>
      <c r="F659" s="355" t="s">
        <v>120</v>
      </c>
    </row>
    <row r="660" spans="1:6">
      <c r="A660" s="418"/>
      <c r="B660" s="424"/>
      <c r="C660" s="423"/>
      <c r="D660" s="423"/>
      <c r="E660" s="426"/>
      <c r="F660" s="355" t="s">
        <v>120</v>
      </c>
    </row>
    <row r="661" spans="1:6">
      <c r="A661" s="418"/>
      <c r="B661" s="424"/>
      <c r="C661" s="423"/>
      <c r="D661" s="423"/>
      <c r="E661" s="425" t="s">
        <v>122</v>
      </c>
      <c r="F661" s="355" t="s">
        <v>120</v>
      </c>
    </row>
    <row r="662" spans="1:6">
      <c r="A662" s="418"/>
      <c r="B662" s="424"/>
      <c r="C662" s="423"/>
      <c r="D662" s="423"/>
      <c r="E662" s="427"/>
      <c r="F662" s="355" t="s">
        <v>120</v>
      </c>
    </row>
    <row r="663" spans="1:6">
      <c r="A663" s="418"/>
      <c r="B663" s="424"/>
      <c r="C663" s="423"/>
      <c r="D663" s="423"/>
      <c r="E663" s="427"/>
      <c r="F663" s="355" t="s">
        <v>120</v>
      </c>
    </row>
    <row r="664" spans="1:6">
      <c r="A664" s="418"/>
      <c r="B664" s="424"/>
      <c r="C664" s="423"/>
      <c r="D664" s="423"/>
      <c r="E664" s="426"/>
      <c r="F664" s="355" t="s">
        <v>120</v>
      </c>
    </row>
    <row r="665" spans="1:6">
      <c r="A665" s="418"/>
      <c r="B665" s="424"/>
      <c r="C665" s="423"/>
      <c r="D665" s="423"/>
      <c r="E665" s="425" t="s">
        <v>123</v>
      </c>
      <c r="F665" s="355" t="s">
        <v>120</v>
      </c>
    </row>
    <row r="666" spans="1:6">
      <c r="A666" s="418"/>
      <c r="B666" s="424"/>
      <c r="C666" s="423"/>
      <c r="D666" s="423"/>
      <c r="E666" s="427"/>
      <c r="F666" s="355" t="s">
        <v>120</v>
      </c>
    </row>
    <row r="667" spans="1:6">
      <c r="A667" s="418"/>
      <c r="B667" s="424"/>
      <c r="C667" s="423"/>
      <c r="D667" s="423"/>
      <c r="E667" s="426"/>
      <c r="F667" s="355" t="s">
        <v>120</v>
      </c>
    </row>
    <row r="668" spans="1:6">
      <c r="A668" s="418"/>
      <c r="B668" s="424"/>
      <c r="C668" s="423"/>
      <c r="D668" s="423"/>
      <c r="E668" s="425" t="s">
        <v>124</v>
      </c>
      <c r="F668" s="355" t="s">
        <v>120</v>
      </c>
    </row>
    <row r="669" spans="1:6">
      <c r="A669" s="418"/>
      <c r="B669" s="424"/>
      <c r="C669" s="423"/>
      <c r="D669" s="423"/>
      <c r="E669" s="427"/>
      <c r="F669" s="355" t="s">
        <v>120</v>
      </c>
    </row>
    <row r="670" spans="1:6">
      <c r="A670" s="418"/>
      <c r="B670" s="424"/>
      <c r="C670" s="423"/>
      <c r="D670" s="423"/>
      <c r="E670" s="426"/>
      <c r="F670" s="355" t="s">
        <v>120</v>
      </c>
    </row>
    <row r="671" spans="1:6">
      <c r="A671" s="418"/>
      <c r="B671" s="424"/>
      <c r="C671" s="423"/>
      <c r="D671" s="423"/>
      <c r="E671" s="425" t="s">
        <v>125</v>
      </c>
      <c r="F671" s="355" t="s">
        <v>120</v>
      </c>
    </row>
    <row r="672" spans="1:6">
      <c r="A672" s="418"/>
      <c r="B672" s="424"/>
      <c r="C672" s="423"/>
      <c r="D672" s="423"/>
      <c r="E672" s="427"/>
      <c r="F672" s="355" t="s">
        <v>120</v>
      </c>
    </row>
    <row r="673" spans="1:6">
      <c r="A673" s="418"/>
      <c r="B673" s="424"/>
      <c r="C673" s="423"/>
      <c r="D673" s="423"/>
      <c r="E673" s="426"/>
      <c r="F673" s="355" t="s">
        <v>120</v>
      </c>
    </row>
    <row r="674" spans="1:6">
      <c r="A674" s="418"/>
      <c r="B674" s="424"/>
      <c r="C674" s="423"/>
      <c r="D674" s="423"/>
      <c r="E674" s="425" t="s">
        <v>126</v>
      </c>
      <c r="F674" s="355" t="s">
        <v>120</v>
      </c>
    </row>
    <row r="675" spans="1:6">
      <c r="A675" s="418"/>
      <c r="B675" s="424"/>
      <c r="C675" s="423"/>
      <c r="D675" s="423"/>
      <c r="E675" s="427"/>
      <c r="F675" s="355" t="s">
        <v>120</v>
      </c>
    </row>
    <row r="676" spans="1:6">
      <c r="A676" s="418"/>
      <c r="B676" s="424"/>
      <c r="C676" s="423"/>
      <c r="D676" s="423"/>
      <c r="E676" s="426"/>
      <c r="F676" s="355" t="s">
        <v>120</v>
      </c>
    </row>
    <row r="677" spans="1:6">
      <c r="A677" s="418"/>
      <c r="B677" s="424"/>
      <c r="C677" s="423"/>
      <c r="D677" s="423"/>
      <c r="E677" s="425" t="s">
        <v>127</v>
      </c>
      <c r="F677" s="355" t="s">
        <v>120</v>
      </c>
    </row>
    <row r="678" spans="1:6">
      <c r="A678" s="418"/>
      <c r="B678" s="424"/>
      <c r="C678" s="423"/>
      <c r="D678" s="423"/>
      <c r="E678" s="426"/>
      <c r="F678" s="355" t="s">
        <v>120</v>
      </c>
    </row>
    <row r="679" spans="1:6">
      <c r="A679" s="418"/>
      <c r="B679" s="424"/>
      <c r="C679" s="423"/>
      <c r="D679" s="423"/>
      <c r="E679" s="425" t="s">
        <v>128</v>
      </c>
      <c r="F679" s="355" t="s">
        <v>120</v>
      </c>
    </row>
    <row r="680" spans="1:6">
      <c r="A680" s="418"/>
      <c r="B680" s="424"/>
      <c r="C680" s="423"/>
      <c r="D680" s="423"/>
      <c r="E680" s="427"/>
      <c r="F680" s="355" t="s">
        <v>120</v>
      </c>
    </row>
    <row r="681" spans="1:6">
      <c r="A681" s="418"/>
      <c r="B681" s="424"/>
      <c r="C681" s="423"/>
      <c r="D681" s="423"/>
      <c r="E681" s="426"/>
      <c r="F681" s="355" t="s">
        <v>120</v>
      </c>
    </row>
    <row r="682" spans="1:6">
      <c r="A682" s="418"/>
      <c r="B682" s="424"/>
      <c r="C682" s="423"/>
      <c r="D682" s="423"/>
      <c r="E682" s="425" t="s">
        <v>129</v>
      </c>
      <c r="F682" s="355" t="s">
        <v>120</v>
      </c>
    </row>
    <row r="683" spans="1:6">
      <c r="A683" s="418"/>
      <c r="B683" s="424"/>
      <c r="C683" s="423"/>
      <c r="D683" s="423"/>
      <c r="E683" s="427"/>
      <c r="F683" s="355" t="s">
        <v>120</v>
      </c>
    </row>
    <row r="684" spans="1:6">
      <c r="A684" s="418"/>
      <c r="B684" s="424"/>
      <c r="C684" s="423"/>
      <c r="D684" s="423"/>
      <c r="E684" s="425" t="s">
        <v>113</v>
      </c>
      <c r="F684" s="355" t="s">
        <v>120</v>
      </c>
    </row>
    <row r="685" spans="1:6">
      <c r="A685" s="418"/>
      <c r="B685" s="424"/>
      <c r="C685" s="423"/>
      <c r="D685" s="423"/>
      <c r="E685" s="427"/>
      <c r="F685" s="355" t="s">
        <v>120</v>
      </c>
    </row>
    <row r="686" spans="1:6">
      <c r="A686" s="418"/>
      <c r="B686" s="424"/>
      <c r="C686" s="423"/>
      <c r="D686" s="423"/>
      <c r="E686" s="427"/>
      <c r="F686" s="355" t="s">
        <v>120</v>
      </c>
    </row>
    <row r="687" spans="1:6">
      <c r="A687" s="418"/>
      <c r="B687" s="424"/>
      <c r="C687" s="423"/>
      <c r="D687" s="423"/>
      <c r="E687" s="427"/>
      <c r="F687" s="355" t="s">
        <v>120</v>
      </c>
    </row>
    <row r="688" spans="1:6">
      <c r="A688" s="418"/>
      <c r="B688" s="424"/>
      <c r="C688" s="423"/>
      <c r="D688" s="423"/>
      <c r="E688" s="427"/>
      <c r="F688" s="355" t="s">
        <v>120</v>
      </c>
    </row>
    <row r="689" spans="1:6">
      <c r="A689" s="418"/>
      <c r="B689" s="424"/>
      <c r="C689" s="423"/>
      <c r="D689" s="423"/>
      <c r="E689" s="427"/>
      <c r="F689" s="355" t="s">
        <v>120</v>
      </c>
    </row>
    <row r="690" spans="1:6">
      <c r="A690" s="418"/>
      <c r="B690" s="424"/>
      <c r="C690" s="423"/>
      <c r="D690" s="423"/>
      <c r="E690" s="426"/>
      <c r="F690" s="355" t="s">
        <v>120</v>
      </c>
    </row>
    <row r="691" spans="1:6">
      <c r="A691" s="418"/>
      <c r="B691" s="424"/>
      <c r="C691" s="423"/>
      <c r="D691" s="423"/>
      <c r="E691" s="425" t="s">
        <v>28</v>
      </c>
      <c r="F691" s="355" t="s">
        <v>120</v>
      </c>
    </row>
    <row r="692" spans="1:6">
      <c r="A692" s="418"/>
      <c r="B692" s="424"/>
      <c r="C692" s="423"/>
      <c r="D692" s="423"/>
      <c r="E692" s="427"/>
      <c r="F692" s="355" t="s">
        <v>120</v>
      </c>
    </row>
    <row r="693" spans="1:6">
      <c r="A693" s="418"/>
      <c r="B693" s="424"/>
      <c r="C693" s="423"/>
      <c r="D693" s="428"/>
      <c r="E693" s="427"/>
      <c r="F693" s="355" t="s">
        <v>120</v>
      </c>
    </row>
    <row r="694" spans="1:6">
      <c r="A694" s="418"/>
      <c r="B694" s="424"/>
      <c r="C694" s="422" t="s">
        <v>130</v>
      </c>
      <c r="D694" s="422" t="s">
        <v>17</v>
      </c>
      <c r="E694" s="425" t="s">
        <v>18</v>
      </c>
      <c r="F694" s="360" t="s">
        <v>19</v>
      </c>
    </row>
    <row r="695" spans="1:6">
      <c r="A695" s="418"/>
      <c r="B695" s="424"/>
      <c r="C695" s="423"/>
      <c r="D695" s="423"/>
      <c r="E695" s="426"/>
      <c r="F695" s="355" t="s">
        <v>21</v>
      </c>
    </row>
    <row r="696" spans="1:6">
      <c r="A696" s="418"/>
      <c r="B696" s="424"/>
      <c r="C696" s="423"/>
      <c r="D696" s="423"/>
      <c r="E696" s="425" t="s">
        <v>20</v>
      </c>
      <c r="F696" s="355" t="s">
        <v>21</v>
      </c>
    </row>
    <row r="697" spans="1:6">
      <c r="A697" s="418"/>
      <c r="B697" s="424"/>
      <c r="C697" s="423"/>
      <c r="D697" s="423"/>
      <c r="E697" s="426"/>
      <c r="F697" s="355" t="s">
        <v>21</v>
      </c>
    </row>
    <row r="698" spans="1:6">
      <c r="A698" s="418"/>
      <c r="B698" s="424"/>
      <c r="C698" s="423"/>
      <c r="D698" s="423"/>
      <c r="E698" s="425" t="s">
        <v>22</v>
      </c>
      <c r="F698" s="355" t="s">
        <v>21</v>
      </c>
    </row>
    <row r="699" spans="1:6">
      <c r="A699" s="418"/>
      <c r="B699" s="424"/>
      <c r="C699" s="423"/>
      <c r="D699" s="423"/>
      <c r="E699" s="427"/>
      <c r="F699" s="355" t="s">
        <v>21</v>
      </c>
    </row>
    <row r="700" spans="1:6">
      <c r="A700" s="418"/>
      <c r="B700" s="424"/>
      <c r="C700" s="423"/>
      <c r="D700" s="423"/>
      <c r="E700" s="427"/>
      <c r="F700" s="355" t="s">
        <v>21</v>
      </c>
    </row>
    <row r="701" spans="1:6">
      <c r="A701" s="418"/>
      <c r="B701" s="424"/>
      <c r="C701" s="423"/>
      <c r="D701" s="423"/>
      <c r="E701" s="357" t="s">
        <v>131</v>
      </c>
      <c r="F701" s="355" t="s">
        <v>21</v>
      </c>
    </row>
    <row r="702" spans="1:6">
      <c r="A702" s="418"/>
      <c r="B702" s="424"/>
      <c r="C702" s="423"/>
      <c r="D702" s="423"/>
      <c r="E702" s="425" t="s">
        <v>132</v>
      </c>
      <c r="F702" s="355" t="s">
        <v>21</v>
      </c>
    </row>
    <row r="703" spans="1:6">
      <c r="A703" s="418"/>
      <c r="B703" s="424"/>
      <c r="C703" s="423"/>
      <c r="D703" s="423"/>
      <c r="E703" s="427"/>
      <c r="F703" s="355" t="s">
        <v>21</v>
      </c>
    </row>
    <row r="704" spans="1:6">
      <c r="A704" s="418"/>
      <c r="B704" s="424"/>
      <c r="C704" s="423"/>
      <c r="D704" s="423"/>
      <c r="E704" s="427"/>
      <c r="F704" s="355" t="s">
        <v>21</v>
      </c>
    </row>
    <row r="705" spans="1:6">
      <c r="A705" s="418"/>
      <c r="B705" s="424"/>
      <c r="C705" s="423"/>
      <c r="D705" s="423"/>
      <c r="E705" s="426"/>
      <c r="F705" s="355" t="s">
        <v>21</v>
      </c>
    </row>
    <row r="706" spans="1:6">
      <c r="A706" s="418"/>
      <c r="B706" s="424"/>
      <c r="C706" s="423"/>
      <c r="D706" s="423"/>
      <c r="E706" s="425" t="s">
        <v>133</v>
      </c>
      <c r="F706" s="355" t="s">
        <v>21</v>
      </c>
    </row>
    <row r="707" spans="1:6">
      <c r="A707" s="418"/>
      <c r="B707" s="424"/>
      <c r="C707" s="423"/>
      <c r="D707" s="423"/>
      <c r="E707" s="427"/>
      <c r="F707" s="355" t="s">
        <v>21</v>
      </c>
    </row>
    <row r="708" spans="1:6">
      <c r="A708" s="418"/>
      <c r="B708" s="424"/>
      <c r="C708" s="423"/>
      <c r="D708" s="423"/>
      <c r="E708" s="427"/>
      <c r="F708" s="355" t="s">
        <v>21</v>
      </c>
    </row>
    <row r="709" spans="1:6">
      <c r="A709" s="418"/>
      <c r="B709" s="424"/>
      <c r="C709" s="423"/>
      <c r="D709" s="423"/>
      <c r="E709" s="427"/>
      <c r="F709" s="355" t="s">
        <v>21</v>
      </c>
    </row>
    <row r="710" spans="1:6">
      <c r="A710" s="418"/>
      <c r="B710" s="424"/>
      <c r="C710" s="423"/>
      <c r="D710" s="423"/>
      <c r="E710" s="427"/>
      <c r="F710" s="355" t="s">
        <v>21</v>
      </c>
    </row>
    <row r="711" spans="1:6">
      <c r="A711" s="418"/>
      <c r="B711" s="424"/>
      <c r="C711" s="423"/>
      <c r="D711" s="423"/>
      <c r="E711" s="425" t="s">
        <v>124</v>
      </c>
      <c r="F711" s="355" t="s">
        <v>120</v>
      </c>
    </row>
    <row r="712" spans="1:6">
      <c r="A712" s="418"/>
      <c r="B712" s="424"/>
      <c r="C712" s="423"/>
      <c r="D712" s="423"/>
      <c r="E712" s="427"/>
      <c r="F712" s="355" t="s">
        <v>120</v>
      </c>
    </row>
    <row r="713" spans="1:6">
      <c r="A713" s="418"/>
      <c r="B713" s="424"/>
      <c r="C713" s="423"/>
      <c r="D713" s="423"/>
      <c r="E713" s="426"/>
      <c r="F713" s="355" t="s">
        <v>120</v>
      </c>
    </row>
    <row r="714" spans="1:6">
      <c r="A714" s="418"/>
      <c r="B714" s="424"/>
      <c r="C714" s="423"/>
      <c r="D714" s="423"/>
      <c r="E714" s="425" t="s">
        <v>126</v>
      </c>
      <c r="F714" s="355" t="s">
        <v>120</v>
      </c>
    </row>
    <row r="715" spans="1:6">
      <c r="A715" s="418"/>
      <c r="B715" s="424"/>
      <c r="C715" s="423"/>
      <c r="D715" s="423"/>
      <c r="E715" s="427"/>
      <c r="F715" s="355" t="s">
        <v>120</v>
      </c>
    </row>
    <row r="716" spans="1:6">
      <c r="A716" s="418"/>
      <c r="B716" s="424"/>
      <c r="C716" s="423"/>
      <c r="D716" s="423"/>
      <c r="E716" s="426"/>
      <c r="F716" s="355" t="s">
        <v>120</v>
      </c>
    </row>
    <row r="717" spans="1:6">
      <c r="A717" s="418"/>
      <c r="B717" s="424"/>
      <c r="C717" s="423"/>
      <c r="D717" s="423"/>
      <c r="E717" s="425" t="s">
        <v>127</v>
      </c>
      <c r="F717" s="355" t="s">
        <v>120</v>
      </c>
    </row>
    <row r="718" spans="1:6">
      <c r="A718" s="418"/>
      <c r="B718" s="424"/>
      <c r="C718" s="423"/>
      <c r="D718" s="423"/>
      <c r="E718" s="426"/>
      <c r="F718" s="355" t="s">
        <v>120</v>
      </c>
    </row>
    <row r="719" spans="1:6">
      <c r="A719" s="418"/>
      <c r="B719" s="424"/>
      <c r="C719" s="423"/>
      <c r="D719" s="423"/>
      <c r="E719" s="425" t="s">
        <v>128</v>
      </c>
      <c r="F719" s="355" t="s">
        <v>120</v>
      </c>
    </row>
    <row r="720" spans="1:6">
      <c r="A720" s="418"/>
      <c r="B720" s="424"/>
      <c r="C720" s="423"/>
      <c r="D720" s="423"/>
      <c r="E720" s="427"/>
      <c r="F720" s="355" t="s">
        <v>120</v>
      </c>
    </row>
    <row r="721" spans="1:6">
      <c r="A721" s="418"/>
      <c r="B721" s="424"/>
      <c r="C721" s="423"/>
      <c r="D721" s="423"/>
      <c r="E721" s="426"/>
      <c r="F721" s="355" t="s">
        <v>120</v>
      </c>
    </row>
    <row r="722" spans="1:6">
      <c r="A722" s="418"/>
      <c r="B722" s="424"/>
      <c r="C722" s="423"/>
      <c r="D722" s="423"/>
      <c r="E722" s="356" t="s">
        <v>25</v>
      </c>
      <c r="F722" s="355" t="s">
        <v>120</v>
      </c>
    </row>
    <row r="723" spans="1:6">
      <c r="A723" s="418"/>
      <c r="B723" s="424"/>
      <c r="C723" s="423"/>
      <c r="D723" s="423"/>
      <c r="E723" s="425" t="s">
        <v>113</v>
      </c>
      <c r="F723" s="355" t="s">
        <v>120</v>
      </c>
    </row>
    <row r="724" spans="1:6">
      <c r="A724" s="418"/>
      <c r="B724" s="424"/>
      <c r="C724" s="423"/>
      <c r="D724" s="423"/>
      <c r="E724" s="427"/>
      <c r="F724" s="355" t="s">
        <v>120</v>
      </c>
    </row>
    <row r="725" spans="1:6">
      <c r="A725" s="418"/>
      <c r="B725" s="424"/>
      <c r="C725" s="423"/>
      <c r="D725" s="423"/>
      <c r="E725" s="427"/>
      <c r="F725" s="355" t="s">
        <v>120</v>
      </c>
    </row>
    <row r="726" spans="1:6">
      <c r="A726" s="418"/>
      <c r="B726" s="424"/>
      <c r="C726" s="423"/>
      <c r="D726" s="423"/>
      <c r="E726" s="427"/>
      <c r="F726" s="355" t="s">
        <v>120</v>
      </c>
    </row>
    <row r="727" spans="1:6">
      <c r="A727" s="418"/>
      <c r="B727" s="424"/>
      <c r="C727" s="423"/>
      <c r="D727" s="423"/>
      <c r="E727" s="427"/>
      <c r="F727" s="355" t="s">
        <v>120</v>
      </c>
    </row>
    <row r="728" spans="1:6">
      <c r="A728" s="418"/>
      <c r="B728" s="424"/>
      <c r="C728" s="423"/>
      <c r="D728" s="423"/>
      <c r="E728" s="427"/>
      <c r="F728" s="355" t="s">
        <v>120</v>
      </c>
    </row>
    <row r="729" spans="1:6">
      <c r="A729" s="418"/>
      <c r="B729" s="424"/>
      <c r="C729" s="423"/>
      <c r="D729" s="423"/>
      <c r="E729" s="426"/>
      <c r="F729" s="355" t="s">
        <v>120</v>
      </c>
    </row>
    <row r="730" spans="1:6">
      <c r="A730" s="418"/>
      <c r="B730" s="424"/>
      <c r="C730" s="423"/>
      <c r="D730" s="423"/>
      <c r="E730" s="425" t="s">
        <v>28</v>
      </c>
      <c r="F730" s="355" t="s">
        <v>120</v>
      </c>
    </row>
    <row r="731" spans="1:6">
      <c r="A731" s="418"/>
      <c r="B731" s="424"/>
      <c r="C731" s="423"/>
      <c r="D731" s="423"/>
      <c r="E731" s="427"/>
      <c r="F731" s="355" t="s">
        <v>120</v>
      </c>
    </row>
    <row r="732" spans="1:6">
      <c r="A732" s="418"/>
      <c r="B732" s="424"/>
      <c r="C732" s="428"/>
      <c r="D732" s="428"/>
      <c r="E732" s="426"/>
      <c r="F732" s="355" t="s">
        <v>120</v>
      </c>
    </row>
    <row r="733" spans="1:6">
      <c r="A733" s="418"/>
      <c r="B733" s="424"/>
      <c r="C733" s="422" t="s">
        <v>134</v>
      </c>
      <c r="D733" s="422" t="s">
        <v>17</v>
      </c>
      <c r="E733" s="425" t="s">
        <v>18</v>
      </c>
      <c r="F733" s="360" t="s">
        <v>19</v>
      </c>
    </row>
    <row r="734" spans="1:6">
      <c r="A734" s="418"/>
      <c r="B734" s="424"/>
      <c r="C734" s="423"/>
      <c r="D734" s="423"/>
      <c r="E734" s="426"/>
      <c r="F734" s="355" t="s">
        <v>120</v>
      </c>
    </row>
    <row r="735" spans="1:6">
      <c r="A735" s="418"/>
      <c r="B735" s="424"/>
      <c r="C735" s="423"/>
      <c r="D735" s="423"/>
      <c r="E735" s="425" t="s">
        <v>20</v>
      </c>
      <c r="F735" s="355" t="s">
        <v>120</v>
      </c>
    </row>
    <row r="736" spans="1:6">
      <c r="A736" s="418"/>
      <c r="B736" s="424"/>
      <c r="C736" s="423"/>
      <c r="D736" s="423"/>
      <c r="E736" s="426"/>
      <c r="F736" s="355" t="s">
        <v>120</v>
      </c>
    </row>
    <row r="737" spans="1:6">
      <c r="A737" s="418"/>
      <c r="B737" s="424"/>
      <c r="C737" s="423"/>
      <c r="D737" s="423"/>
      <c r="E737" s="425" t="s">
        <v>22</v>
      </c>
      <c r="F737" s="355" t="s">
        <v>120</v>
      </c>
    </row>
    <row r="738" spans="1:6">
      <c r="A738" s="418"/>
      <c r="B738" s="424"/>
      <c r="C738" s="423"/>
      <c r="D738" s="423"/>
      <c r="E738" s="427"/>
      <c r="F738" s="355" t="s">
        <v>120</v>
      </c>
    </row>
    <row r="739" spans="1:6">
      <c r="A739" s="418"/>
      <c r="B739" s="424"/>
      <c r="C739" s="423"/>
      <c r="D739" s="423"/>
      <c r="E739" s="427"/>
      <c r="F739" s="355" t="s">
        <v>120</v>
      </c>
    </row>
    <row r="740" spans="1:6">
      <c r="A740" s="418"/>
      <c r="B740" s="424"/>
      <c r="C740" s="423"/>
      <c r="D740" s="423"/>
      <c r="E740" s="357" t="s">
        <v>131</v>
      </c>
      <c r="F740" s="355" t="s">
        <v>120</v>
      </c>
    </row>
    <row r="741" spans="1:6">
      <c r="A741" s="418"/>
      <c r="B741" s="424"/>
      <c r="C741" s="423"/>
      <c r="D741" s="423"/>
      <c r="E741" s="425" t="s">
        <v>133</v>
      </c>
      <c r="F741" s="355" t="s">
        <v>120</v>
      </c>
    </row>
    <row r="742" spans="1:6">
      <c r="A742" s="418"/>
      <c r="B742" s="424"/>
      <c r="C742" s="423"/>
      <c r="D742" s="423"/>
      <c r="E742" s="427"/>
      <c r="F742" s="355" t="s">
        <v>120</v>
      </c>
    </row>
    <row r="743" spans="1:6">
      <c r="A743" s="418"/>
      <c r="B743" s="424"/>
      <c r="C743" s="423"/>
      <c r="D743" s="423"/>
      <c r="E743" s="427"/>
      <c r="F743" s="355" t="s">
        <v>120</v>
      </c>
    </row>
    <row r="744" spans="1:6">
      <c r="A744" s="418"/>
      <c r="B744" s="424"/>
      <c r="C744" s="423"/>
      <c r="D744" s="423"/>
      <c r="E744" s="426"/>
      <c r="F744" s="355" t="s">
        <v>120</v>
      </c>
    </row>
    <row r="745" spans="1:6">
      <c r="A745" s="418"/>
      <c r="B745" s="424"/>
      <c r="C745" s="423"/>
      <c r="D745" s="423"/>
      <c r="E745" s="425" t="s">
        <v>135</v>
      </c>
      <c r="F745" s="355" t="s">
        <v>120</v>
      </c>
    </row>
    <row r="746" spans="1:6">
      <c r="A746" s="418"/>
      <c r="B746" s="424"/>
      <c r="C746" s="423"/>
      <c r="D746" s="423"/>
      <c r="E746" s="426"/>
      <c r="F746" s="355" t="s">
        <v>120</v>
      </c>
    </row>
    <row r="747" spans="1:6">
      <c r="A747" s="418"/>
      <c r="B747" s="424"/>
      <c r="C747" s="423"/>
      <c r="D747" s="423"/>
      <c r="E747" s="425" t="s">
        <v>136</v>
      </c>
      <c r="F747" s="355" t="s">
        <v>120</v>
      </c>
    </row>
    <row r="748" spans="1:6">
      <c r="A748" s="418"/>
      <c r="B748" s="424"/>
      <c r="C748" s="423"/>
      <c r="D748" s="423"/>
      <c r="E748" s="427"/>
      <c r="F748" s="355" t="s">
        <v>120</v>
      </c>
    </row>
    <row r="749" spans="1:6">
      <c r="A749" s="418"/>
      <c r="B749" s="424"/>
      <c r="C749" s="423"/>
      <c r="D749" s="423"/>
      <c r="E749" s="426"/>
      <c r="F749" s="355" t="s">
        <v>120</v>
      </c>
    </row>
    <row r="750" spans="1:6">
      <c r="A750" s="418"/>
      <c r="B750" s="424"/>
      <c r="C750" s="423"/>
      <c r="D750" s="423"/>
      <c r="E750" s="425" t="s">
        <v>137</v>
      </c>
      <c r="F750" s="355" t="s">
        <v>120</v>
      </c>
    </row>
    <row r="751" spans="1:6">
      <c r="A751" s="418"/>
      <c r="B751" s="424"/>
      <c r="C751" s="423"/>
      <c r="D751" s="423"/>
      <c r="E751" s="427"/>
      <c r="F751" s="355" t="s">
        <v>120</v>
      </c>
    </row>
    <row r="752" spans="1:6">
      <c r="A752" s="418"/>
      <c r="B752" s="424"/>
      <c r="C752" s="423"/>
      <c r="D752" s="423"/>
      <c r="E752" s="426"/>
      <c r="F752" s="355" t="s">
        <v>120</v>
      </c>
    </row>
    <row r="753" spans="1:6">
      <c r="A753" s="418"/>
      <c r="B753" s="424"/>
      <c r="C753" s="423"/>
      <c r="D753" s="423"/>
      <c r="E753" s="425" t="s">
        <v>138</v>
      </c>
      <c r="F753" s="355" t="s">
        <v>120</v>
      </c>
    </row>
    <row r="754" spans="1:6">
      <c r="A754" s="418"/>
      <c r="B754" s="424"/>
      <c r="C754" s="423"/>
      <c r="D754" s="423"/>
      <c r="E754" s="427"/>
      <c r="F754" s="355" t="s">
        <v>120</v>
      </c>
    </row>
    <row r="755" spans="1:6">
      <c r="A755" s="418"/>
      <c r="B755" s="424"/>
      <c r="C755" s="423"/>
      <c r="D755" s="423"/>
      <c r="E755" s="426"/>
      <c r="F755" s="355" t="s">
        <v>120</v>
      </c>
    </row>
    <row r="756" spans="1:6">
      <c r="A756" s="418"/>
      <c r="B756" s="424"/>
      <c r="C756" s="423"/>
      <c r="D756" s="423"/>
      <c r="E756" s="425" t="s">
        <v>139</v>
      </c>
      <c r="F756" s="355" t="s">
        <v>120</v>
      </c>
    </row>
    <row r="757" spans="1:6">
      <c r="A757" s="418"/>
      <c r="B757" s="424"/>
      <c r="C757" s="423"/>
      <c r="D757" s="423"/>
      <c r="E757" s="427"/>
      <c r="F757" s="355" t="s">
        <v>120</v>
      </c>
    </row>
    <row r="758" spans="1:6">
      <c r="A758" s="418"/>
      <c r="B758" s="424"/>
      <c r="C758" s="423"/>
      <c r="D758" s="423"/>
      <c r="E758" s="426"/>
      <c r="F758" s="355" t="s">
        <v>120</v>
      </c>
    </row>
    <row r="759" spans="1:6">
      <c r="A759" s="418"/>
      <c r="B759" s="424"/>
      <c r="C759" s="423"/>
      <c r="D759" s="423"/>
      <c r="E759" s="425" t="s">
        <v>113</v>
      </c>
      <c r="F759" s="355" t="s">
        <v>21</v>
      </c>
    </row>
    <row r="760" spans="1:6">
      <c r="A760" s="418"/>
      <c r="B760" s="424"/>
      <c r="C760" s="423"/>
      <c r="D760" s="423"/>
      <c r="E760" s="427"/>
      <c r="F760" s="355" t="s">
        <v>21</v>
      </c>
    </row>
    <row r="761" spans="1:6">
      <c r="A761" s="418"/>
      <c r="B761" s="424"/>
      <c r="C761" s="423"/>
      <c r="D761" s="423"/>
      <c r="E761" s="427"/>
      <c r="F761" s="355" t="s">
        <v>21</v>
      </c>
    </row>
    <row r="762" spans="1:6">
      <c r="A762" s="418"/>
      <c r="B762" s="424"/>
      <c r="C762" s="423"/>
      <c r="D762" s="423"/>
      <c r="E762" s="427"/>
      <c r="F762" s="355" t="s">
        <v>21</v>
      </c>
    </row>
    <row r="763" spans="1:6">
      <c r="A763" s="418"/>
      <c r="B763" s="424"/>
      <c r="C763" s="423"/>
      <c r="D763" s="423"/>
      <c r="E763" s="427"/>
      <c r="F763" s="355" t="s">
        <v>21</v>
      </c>
    </row>
    <row r="764" spans="1:6">
      <c r="A764" s="418"/>
      <c r="B764" s="424"/>
      <c r="C764" s="423"/>
      <c r="D764" s="423"/>
      <c r="E764" s="427"/>
      <c r="F764" s="355" t="s">
        <v>21</v>
      </c>
    </row>
    <row r="765" spans="1:6">
      <c r="A765" s="418"/>
      <c r="B765" s="424"/>
      <c r="C765" s="423"/>
      <c r="D765" s="423"/>
      <c r="E765" s="426"/>
      <c r="F765" s="355" t="s">
        <v>21</v>
      </c>
    </row>
    <row r="766" spans="1:6">
      <c r="A766" s="418"/>
      <c r="B766" s="424"/>
      <c r="C766" s="423"/>
      <c r="D766" s="423"/>
      <c r="E766" s="425" t="s">
        <v>28</v>
      </c>
      <c r="F766" s="355" t="s">
        <v>21</v>
      </c>
    </row>
    <row r="767" spans="1:6">
      <c r="A767" s="418"/>
      <c r="B767" s="424"/>
      <c r="C767" s="423"/>
      <c r="D767" s="423"/>
      <c r="E767" s="427"/>
      <c r="F767" s="355" t="s">
        <v>21</v>
      </c>
    </row>
    <row r="768" spans="1:6">
      <c r="A768" s="418"/>
      <c r="B768" s="424"/>
      <c r="C768" s="428"/>
      <c r="D768" s="428"/>
      <c r="E768" s="426"/>
      <c r="F768" s="355" t="s">
        <v>21</v>
      </c>
    </row>
    <row r="769" spans="1:6" ht="45" customHeight="1">
      <c r="A769" s="418"/>
      <c r="B769" s="402" t="s">
        <v>140</v>
      </c>
      <c r="C769" s="422" t="s">
        <v>141</v>
      </c>
      <c r="D769" s="422" t="s">
        <v>17</v>
      </c>
      <c r="E769" s="425" t="s">
        <v>18</v>
      </c>
      <c r="F769" s="360" t="s">
        <v>19</v>
      </c>
    </row>
    <row r="770" spans="1:6">
      <c r="A770" s="418"/>
      <c r="B770" s="403"/>
      <c r="C770" s="423"/>
      <c r="D770" s="423"/>
      <c r="E770" s="426"/>
      <c r="F770" s="355" t="s">
        <v>21</v>
      </c>
    </row>
    <row r="771" spans="1:6">
      <c r="A771" s="418"/>
      <c r="B771" s="403"/>
      <c r="C771" s="423"/>
      <c r="D771" s="423"/>
      <c r="E771" s="425" t="s">
        <v>142</v>
      </c>
      <c r="F771" s="355" t="s">
        <v>21</v>
      </c>
    </row>
    <row r="772" spans="1:6">
      <c r="A772" s="418"/>
      <c r="B772" s="403"/>
      <c r="C772" s="423"/>
      <c r="D772" s="423"/>
      <c r="E772" s="426"/>
      <c r="F772" s="355" t="s">
        <v>21</v>
      </c>
    </row>
    <row r="773" spans="1:6">
      <c r="A773" s="418"/>
      <c r="B773" s="403"/>
      <c r="C773" s="423"/>
      <c r="D773" s="423"/>
      <c r="E773" s="425" t="s">
        <v>22</v>
      </c>
      <c r="F773" s="355" t="s">
        <v>21</v>
      </c>
    </row>
    <row r="774" spans="1:6">
      <c r="A774" s="418"/>
      <c r="B774" s="403"/>
      <c r="C774" s="423"/>
      <c r="D774" s="423"/>
      <c r="E774" s="427"/>
      <c r="F774" s="355" t="s">
        <v>21</v>
      </c>
    </row>
    <row r="775" spans="1:6">
      <c r="A775" s="418"/>
      <c r="B775" s="403"/>
      <c r="C775" s="423"/>
      <c r="D775" s="423"/>
      <c r="E775" s="426"/>
      <c r="F775" s="355" t="s">
        <v>21</v>
      </c>
    </row>
    <row r="776" spans="1:6">
      <c r="A776" s="418"/>
      <c r="B776" s="403"/>
      <c r="C776" s="423"/>
      <c r="D776" s="423"/>
      <c r="E776" s="425" t="s">
        <v>143</v>
      </c>
      <c r="F776" s="355" t="s">
        <v>21</v>
      </c>
    </row>
    <row r="777" spans="1:6">
      <c r="A777" s="418"/>
      <c r="B777" s="403"/>
      <c r="C777" s="423"/>
      <c r="D777" s="423"/>
      <c r="E777" s="426"/>
      <c r="F777" s="355" t="s">
        <v>21</v>
      </c>
    </row>
    <row r="778" spans="1:6">
      <c r="A778" s="418"/>
      <c r="B778" s="403"/>
      <c r="C778" s="423"/>
      <c r="D778" s="423"/>
      <c r="E778" s="354" t="s">
        <v>144</v>
      </c>
      <c r="F778" s="355" t="s">
        <v>21</v>
      </c>
    </row>
    <row r="779" spans="1:6">
      <c r="A779" s="418"/>
      <c r="B779" s="403"/>
      <c r="C779" s="423"/>
      <c r="D779" s="423"/>
      <c r="E779" s="425" t="s">
        <v>145</v>
      </c>
      <c r="F779" s="355" t="s">
        <v>21</v>
      </c>
    </row>
    <row r="780" spans="1:6">
      <c r="A780" s="418"/>
      <c r="B780" s="403"/>
      <c r="C780" s="423"/>
      <c r="D780" s="423"/>
      <c r="E780" s="427"/>
      <c r="F780" s="355" t="s">
        <v>21</v>
      </c>
    </row>
    <row r="781" spans="1:6">
      <c r="A781" s="418"/>
      <c r="B781" s="403"/>
      <c r="C781" s="423"/>
      <c r="D781" s="423"/>
      <c r="E781" s="427"/>
      <c r="F781" s="355" t="s">
        <v>21</v>
      </c>
    </row>
    <row r="782" spans="1:6">
      <c r="A782" s="418"/>
      <c r="B782" s="403"/>
      <c r="C782" s="423"/>
      <c r="D782" s="423"/>
      <c r="E782" s="427"/>
      <c r="F782" s="355" t="s">
        <v>21</v>
      </c>
    </row>
    <row r="783" spans="1:6">
      <c r="A783" s="418"/>
      <c r="B783" s="403"/>
      <c r="C783" s="423"/>
      <c r="D783" s="423"/>
      <c r="E783" s="427"/>
      <c r="F783" s="355" t="s">
        <v>21</v>
      </c>
    </row>
    <row r="784" spans="1:6">
      <c r="A784" s="418"/>
      <c r="B784" s="403"/>
      <c r="C784" s="423"/>
      <c r="D784" s="423"/>
      <c r="E784" s="427"/>
      <c r="F784" s="355" t="s">
        <v>21</v>
      </c>
    </row>
    <row r="785" spans="1:6">
      <c r="A785" s="418"/>
      <c r="B785" s="403"/>
      <c r="C785" s="423"/>
      <c r="D785" s="423"/>
      <c r="E785" s="427"/>
      <c r="F785" s="355" t="s">
        <v>21</v>
      </c>
    </row>
    <row r="786" spans="1:6">
      <c r="A786" s="418"/>
      <c r="B786" s="403"/>
      <c r="C786" s="423"/>
      <c r="D786" s="423"/>
      <c r="E786" s="426"/>
      <c r="F786" s="355" t="s">
        <v>21</v>
      </c>
    </row>
    <row r="787" spans="1:6">
      <c r="A787" s="418"/>
      <c r="B787" s="403"/>
      <c r="C787" s="423"/>
      <c r="D787" s="423"/>
      <c r="E787" s="425" t="s">
        <v>146</v>
      </c>
      <c r="F787" s="355" t="s">
        <v>21</v>
      </c>
    </row>
    <row r="788" spans="1:6">
      <c r="A788" s="418"/>
      <c r="B788" s="403"/>
      <c r="C788" s="423"/>
      <c r="D788" s="423"/>
      <c r="E788" s="427"/>
      <c r="F788" s="355" t="s">
        <v>21</v>
      </c>
    </row>
    <row r="789" spans="1:6">
      <c r="A789" s="418"/>
      <c r="B789" s="403"/>
      <c r="C789" s="423"/>
      <c r="D789" s="423"/>
      <c r="E789" s="427"/>
      <c r="F789" s="355" t="s">
        <v>21</v>
      </c>
    </row>
    <row r="790" spans="1:6">
      <c r="A790" s="418"/>
      <c r="B790" s="403"/>
      <c r="C790" s="423"/>
      <c r="D790" s="423"/>
      <c r="E790" s="427"/>
      <c r="F790" s="355" t="s">
        <v>21</v>
      </c>
    </row>
    <row r="791" spans="1:6">
      <c r="A791" s="418"/>
      <c r="B791" s="403"/>
      <c r="C791" s="423"/>
      <c r="D791" s="423"/>
      <c r="E791" s="425" t="s">
        <v>147</v>
      </c>
      <c r="F791" s="355" t="s">
        <v>21</v>
      </c>
    </row>
    <row r="792" spans="1:6">
      <c r="A792" s="418"/>
      <c r="B792" s="403"/>
      <c r="C792" s="423"/>
      <c r="D792" s="423"/>
      <c r="E792" s="427"/>
      <c r="F792" s="355" t="s">
        <v>21</v>
      </c>
    </row>
    <row r="793" spans="1:6">
      <c r="A793" s="418"/>
      <c r="B793" s="403"/>
      <c r="C793" s="423"/>
      <c r="D793" s="423"/>
      <c r="E793" s="427"/>
      <c r="F793" s="355" t="s">
        <v>21</v>
      </c>
    </row>
    <row r="794" spans="1:6">
      <c r="A794" s="418"/>
      <c r="B794" s="403"/>
      <c r="C794" s="423"/>
      <c r="D794" s="423"/>
      <c r="E794" s="427"/>
      <c r="F794" s="355" t="s">
        <v>21</v>
      </c>
    </row>
    <row r="795" spans="1:6">
      <c r="A795" s="418"/>
      <c r="B795" s="403"/>
      <c r="C795" s="423"/>
      <c r="D795" s="423"/>
      <c r="E795" s="427"/>
      <c r="F795" s="355" t="s">
        <v>21</v>
      </c>
    </row>
    <row r="796" spans="1:6">
      <c r="A796" s="418"/>
      <c r="B796" s="403"/>
      <c r="C796" s="423"/>
      <c r="D796" s="423"/>
      <c r="E796" s="427"/>
      <c r="F796" s="355" t="s">
        <v>21</v>
      </c>
    </row>
    <row r="797" spans="1:6">
      <c r="A797" s="418"/>
      <c r="B797" s="403"/>
      <c r="C797" s="423"/>
      <c r="D797" s="423"/>
      <c r="E797" s="427"/>
      <c r="F797" s="355" t="s">
        <v>21</v>
      </c>
    </row>
    <row r="798" spans="1:6">
      <c r="A798" s="418"/>
      <c r="B798" s="403"/>
      <c r="C798" s="423"/>
      <c r="D798" s="423"/>
      <c r="E798" s="426"/>
      <c r="F798" s="355" t="s">
        <v>21</v>
      </c>
    </row>
    <row r="799" spans="1:6">
      <c r="A799" s="418"/>
      <c r="B799" s="403"/>
      <c r="C799" s="423"/>
      <c r="D799" s="423"/>
      <c r="E799" s="356" t="s">
        <v>25</v>
      </c>
      <c r="F799" s="355" t="s">
        <v>21</v>
      </c>
    </row>
    <row r="800" spans="1:6">
      <c r="A800" s="418"/>
      <c r="B800" s="403"/>
      <c r="C800" s="423"/>
      <c r="D800" s="423"/>
      <c r="E800" s="425" t="s">
        <v>113</v>
      </c>
      <c r="F800" s="355" t="s">
        <v>21</v>
      </c>
    </row>
    <row r="801" spans="1:6">
      <c r="A801" s="418"/>
      <c r="B801" s="403"/>
      <c r="C801" s="423"/>
      <c r="D801" s="423"/>
      <c r="E801" s="427"/>
      <c r="F801" s="355" t="s">
        <v>21</v>
      </c>
    </row>
    <row r="802" spans="1:6">
      <c r="A802" s="418"/>
      <c r="B802" s="403"/>
      <c r="C802" s="423"/>
      <c r="D802" s="423"/>
      <c r="E802" s="427"/>
      <c r="F802" s="355" t="s">
        <v>21</v>
      </c>
    </row>
    <row r="803" spans="1:6">
      <c r="A803" s="418"/>
      <c r="B803" s="403"/>
      <c r="C803" s="423"/>
      <c r="D803" s="423"/>
      <c r="E803" s="427"/>
      <c r="F803" s="355" t="s">
        <v>21</v>
      </c>
    </row>
    <row r="804" spans="1:6">
      <c r="A804" s="418"/>
      <c r="B804" s="403"/>
      <c r="C804" s="423"/>
      <c r="D804" s="423"/>
      <c r="E804" s="427"/>
      <c r="F804" s="355" t="s">
        <v>21</v>
      </c>
    </row>
    <row r="805" spans="1:6">
      <c r="A805" s="418"/>
      <c r="B805" s="403"/>
      <c r="C805" s="423"/>
      <c r="D805" s="423"/>
      <c r="E805" s="427"/>
      <c r="F805" s="355" t="s">
        <v>21</v>
      </c>
    </row>
    <row r="806" spans="1:6">
      <c r="A806" s="418"/>
      <c r="B806" s="403"/>
      <c r="C806" s="423"/>
      <c r="D806" s="423"/>
      <c r="E806" s="426"/>
      <c r="F806" s="355" t="s">
        <v>21</v>
      </c>
    </row>
    <row r="807" spans="1:6">
      <c r="A807" s="418"/>
      <c r="B807" s="403"/>
      <c r="C807" s="423"/>
      <c r="D807" s="423"/>
      <c r="E807" s="425" t="s">
        <v>28</v>
      </c>
      <c r="F807" s="355" t="s">
        <v>21</v>
      </c>
    </row>
    <row r="808" spans="1:6">
      <c r="A808" s="418"/>
      <c r="B808" s="403"/>
      <c r="C808" s="423"/>
      <c r="D808" s="423"/>
      <c r="E808" s="427"/>
      <c r="F808" s="355" t="s">
        <v>21</v>
      </c>
    </row>
    <row r="809" spans="1:6">
      <c r="A809" s="418"/>
      <c r="B809" s="403"/>
      <c r="C809" s="428"/>
      <c r="D809" s="428"/>
      <c r="E809" s="426"/>
      <c r="F809" s="355" t="s">
        <v>21</v>
      </c>
    </row>
    <row r="810" spans="1:6">
      <c r="A810" s="418"/>
      <c r="B810" s="403"/>
      <c r="C810" s="422" t="s">
        <v>148</v>
      </c>
      <c r="D810" s="422" t="s">
        <v>17</v>
      </c>
      <c r="E810" s="425" t="s">
        <v>18</v>
      </c>
      <c r="F810" s="360" t="s">
        <v>19</v>
      </c>
    </row>
    <row r="811" spans="1:6">
      <c r="A811" s="418"/>
      <c r="B811" s="403"/>
      <c r="C811" s="423"/>
      <c r="D811" s="423"/>
      <c r="E811" s="426"/>
      <c r="F811" s="355" t="s">
        <v>21</v>
      </c>
    </row>
    <row r="812" spans="1:6">
      <c r="A812" s="418"/>
      <c r="B812" s="403"/>
      <c r="C812" s="423"/>
      <c r="D812" s="423"/>
      <c r="E812" s="425" t="s">
        <v>142</v>
      </c>
      <c r="F812" s="355" t="s">
        <v>21</v>
      </c>
    </row>
    <row r="813" spans="1:6">
      <c r="A813" s="418"/>
      <c r="B813" s="403"/>
      <c r="C813" s="423"/>
      <c r="D813" s="423"/>
      <c r="E813" s="426"/>
      <c r="F813" s="355" t="s">
        <v>21</v>
      </c>
    </row>
    <row r="814" spans="1:6">
      <c r="A814" s="418"/>
      <c r="B814" s="403"/>
      <c r="C814" s="423"/>
      <c r="D814" s="423"/>
      <c r="E814" s="425" t="s">
        <v>22</v>
      </c>
      <c r="F814" s="355" t="s">
        <v>21</v>
      </c>
    </row>
    <row r="815" spans="1:6">
      <c r="A815" s="418"/>
      <c r="B815" s="403"/>
      <c r="C815" s="423"/>
      <c r="D815" s="423"/>
      <c r="E815" s="427"/>
      <c r="F815" s="355" t="s">
        <v>21</v>
      </c>
    </row>
    <row r="816" spans="1:6">
      <c r="A816" s="418"/>
      <c r="B816" s="403"/>
      <c r="C816" s="423"/>
      <c r="D816" s="423"/>
      <c r="E816" s="427"/>
      <c r="F816" s="355" t="s">
        <v>21</v>
      </c>
    </row>
    <row r="817" spans="1:6">
      <c r="A817" s="418"/>
      <c r="B817" s="403"/>
      <c r="C817" s="423"/>
      <c r="D817" s="423"/>
      <c r="E817" s="425" t="s">
        <v>143</v>
      </c>
      <c r="F817" s="355" t="s">
        <v>21</v>
      </c>
    </row>
    <row r="818" spans="1:6">
      <c r="A818" s="418"/>
      <c r="B818" s="403"/>
      <c r="C818" s="423"/>
      <c r="D818" s="423"/>
      <c r="E818" s="426"/>
      <c r="F818" s="355" t="s">
        <v>21</v>
      </c>
    </row>
    <row r="819" spans="1:6">
      <c r="A819" s="418"/>
      <c r="B819" s="403"/>
      <c r="C819" s="423"/>
      <c r="D819" s="423"/>
      <c r="E819" s="354" t="s">
        <v>144</v>
      </c>
      <c r="F819" s="355" t="s">
        <v>21</v>
      </c>
    </row>
    <row r="820" spans="1:6">
      <c r="A820" s="418"/>
      <c r="B820" s="403"/>
      <c r="C820" s="423"/>
      <c r="D820" s="423"/>
      <c r="E820" s="425" t="s">
        <v>145</v>
      </c>
      <c r="F820" s="355" t="s">
        <v>21</v>
      </c>
    </row>
    <row r="821" spans="1:6">
      <c r="A821" s="418"/>
      <c r="B821" s="403"/>
      <c r="C821" s="423"/>
      <c r="D821" s="423"/>
      <c r="E821" s="427"/>
      <c r="F821" s="355" t="s">
        <v>21</v>
      </c>
    </row>
    <row r="822" spans="1:6">
      <c r="A822" s="418"/>
      <c r="B822" s="403"/>
      <c r="C822" s="423"/>
      <c r="D822" s="423"/>
      <c r="E822" s="427"/>
      <c r="F822" s="355" t="s">
        <v>21</v>
      </c>
    </row>
    <row r="823" spans="1:6">
      <c r="A823" s="418"/>
      <c r="B823" s="403"/>
      <c r="C823" s="423"/>
      <c r="D823" s="423"/>
      <c r="E823" s="427"/>
      <c r="F823" s="355" t="s">
        <v>21</v>
      </c>
    </row>
    <row r="824" spans="1:6">
      <c r="A824" s="418"/>
      <c r="B824" s="403"/>
      <c r="C824" s="423"/>
      <c r="D824" s="423"/>
      <c r="E824" s="427"/>
      <c r="F824" s="355" t="s">
        <v>21</v>
      </c>
    </row>
    <row r="825" spans="1:6">
      <c r="A825" s="418"/>
      <c r="B825" s="403"/>
      <c r="C825" s="423"/>
      <c r="D825" s="423"/>
      <c r="E825" s="427"/>
      <c r="F825" s="355" t="s">
        <v>21</v>
      </c>
    </row>
    <row r="826" spans="1:6">
      <c r="A826" s="418"/>
      <c r="B826" s="403"/>
      <c r="C826" s="423"/>
      <c r="D826" s="423"/>
      <c r="E826" s="427"/>
      <c r="F826" s="355" t="s">
        <v>21</v>
      </c>
    </row>
    <row r="827" spans="1:6">
      <c r="A827" s="418"/>
      <c r="B827" s="403"/>
      <c r="C827" s="423"/>
      <c r="D827" s="423"/>
      <c r="E827" s="427"/>
      <c r="F827" s="355" t="s">
        <v>21</v>
      </c>
    </row>
    <row r="828" spans="1:6">
      <c r="A828" s="418"/>
      <c r="B828" s="403"/>
      <c r="C828" s="423"/>
      <c r="D828" s="423"/>
      <c r="E828" s="426"/>
      <c r="F828" s="355" t="s">
        <v>21</v>
      </c>
    </row>
    <row r="829" spans="1:6">
      <c r="A829" s="418"/>
      <c r="B829" s="403"/>
      <c r="C829" s="423"/>
      <c r="D829" s="423"/>
      <c r="E829" s="425" t="s">
        <v>146</v>
      </c>
      <c r="F829" s="355" t="s">
        <v>21</v>
      </c>
    </row>
    <row r="830" spans="1:6">
      <c r="A830" s="418"/>
      <c r="B830" s="403"/>
      <c r="C830" s="423"/>
      <c r="D830" s="423"/>
      <c r="E830" s="427"/>
      <c r="F830" s="355" t="s">
        <v>21</v>
      </c>
    </row>
    <row r="831" spans="1:6">
      <c r="A831" s="418"/>
      <c r="B831" s="403"/>
      <c r="C831" s="423"/>
      <c r="D831" s="423"/>
      <c r="E831" s="427"/>
      <c r="F831" s="355" t="s">
        <v>21</v>
      </c>
    </row>
    <row r="832" spans="1:6">
      <c r="A832" s="418"/>
      <c r="B832" s="403"/>
      <c r="C832" s="423"/>
      <c r="D832" s="423"/>
      <c r="E832" s="427"/>
      <c r="F832" s="355" t="s">
        <v>21</v>
      </c>
    </row>
    <row r="833" spans="1:6">
      <c r="A833" s="418"/>
      <c r="B833" s="403"/>
      <c r="C833" s="423"/>
      <c r="D833" s="423"/>
      <c r="E833" s="425" t="s">
        <v>147</v>
      </c>
      <c r="F833" s="355" t="s">
        <v>21</v>
      </c>
    </row>
    <row r="834" spans="1:6">
      <c r="A834" s="418"/>
      <c r="B834" s="403"/>
      <c r="C834" s="423"/>
      <c r="D834" s="423"/>
      <c r="E834" s="427"/>
      <c r="F834" s="355" t="s">
        <v>21</v>
      </c>
    </row>
    <row r="835" spans="1:6">
      <c r="A835" s="418"/>
      <c r="B835" s="403"/>
      <c r="C835" s="423"/>
      <c r="D835" s="423"/>
      <c r="E835" s="427"/>
      <c r="F835" s="355" t="s">
        <v>21</v>
      </c>
    </row>
    <row r="836" spans="1:6">
      <c r="A836" s="418"/>
      <c r="B836" s="403"/>
      <c r="C836" s="423"/>
      <c r="D836" s="423"/>
      <c r="E836" s="427"/>
      <c r="F836" s="355" t="s">
        <v>21</v>
      </c>
    </row>
    <row r="837" spans="1:6">
      <c r="A837" s="418"/>
      <c r="B837" s="403"/>
      <c r="C837" s="423"/>
      <c r="D837" s="423"/>
      <c r="E837" s="427"/>
      <c r="F837" s="355" t="s">
        <v>21</v>
      </c>
    </row>
    <row r="838" spans="1:6">
      <c r="A838" s="418"/>
      <c r="B838" s="403"/>
      <c r="C838" s="423"/>
      <c r="D838" s="423"/>
      <c r="E838" s="427"/>
      <c r="F838" s="355" t="s">
        <v>21</v>
      </c>
    </row>
    <row r="839" spans="1:6">
      <c r="A839" s="418"/>
      <c r="B839" s="403"/>
      <c r="C839" s="423"/>
      <c r="D839" s="423"/>
      <c r="E839" s="427"/>
      <c r="F839" s="355" t="s">
        <v>21</v>
      </c>
    </row>
    <row r="840" spans="1:6">
      <c r="A840" s="418"/>
      <c r="B840" s="403"/>
      <c r="C840" s="423"/>
      <c r="D840" s="423"/>
      <c r="E840" s="426"/>
      <c r="F840" s="355" t="s">
        <v>21</v>
      </c>
    </row>
    <row r="841" spans="1:6">
      <c r="A841" s="418"/>
      <c r="B841" s="403"/>
      <c r="C841" s="423"/>
      <c r="D841" s="423"/>
      <c r="E841" s="356" t="s">
        <v>25</v>
      </c>
      <c r="F841" s="355" t="s">
        <v>21</v>
      </c>
    </row>
    <row r="842" spans="1:6">
      <c r="A842" s="418"/>
      <c r="B842" s="403"/>
      <c r="C842" s="423"/>
      <c r="D842" s="423"/>
      <c r="E842" s="425" t="s">
        <v>113</v>
      </c>
      <c r="F842" s="355" t="s">
        <v>21</v>
      </c>
    </row>
    <row r="843" spans="1:6">
      <c r="A843" s="418"/>
      <c r="B843" s="403"/>
      <c r="C843" s="423"/>
      <c r="D843" s="423"/>
      <c r="E843" s="427"/>
      <c r="F843" s="355" t="s">
        <v>21</v>
      </c>
    </row>
    <row r="844" spans="1:6">
      <c r="A844" s="418"/>
      <c r="B844" s="403"/>
      <c r="C844" s="423"/>
      <c r="D844" s="423"/>
      <c r="E844" s="427"/>
      <c r="F844" s="355" t="s">
        <v>21</v>
      </c>
    </row>
    <row r="845" spans="1:6">
      <c r="A845" s="418"/>
      <c r="B845" s="403"/>
      <c r="C845" s="423"/>
      <c r="D845" s="423"/>
      <c r="E845" s="427"/>
      <c r="F845" s="355" t="s">
        <v>21</v>
      </c>
    </row>
    <row r="846" spans="1:6">
      <c r="A846" s="418"/>
      <c r="B846" s="403"/>
      <c r="C846" s="423"/>
      <c r="D846" s="423"/>
      <c r="E846" s="427"/>
      <c r="F846" s="355" t="s">
        <v>21</v>
      </c>
    </row>
    <row r="847" spans="1:6">
      <c r="A847" s="418"/>
      <c r="B847" s="403"/>
      <c r="C847" s="423"/>
      <c r="D847" s="423"/>
      <c r="E847" s="427"/>
      <c r="F847" s="355" t="s">
        <v>21</v>
      </c>
    </row>
    <row r="848" spans="1:6">
      <c r="A848" s="418"/>
      <c r="B848" s="403"/>
      <c r="C848" s="423"/>
      <c r="D848" s="423"/>
      <c r="E848" s="426"/>
      <c r="F848" s="355" t="s">
        <v>21</v>
      </c>
    </row>
    <row r="849" spans="1:6">
      <c r="A849" s="418"/>
      <c r="B849" s="403"/>
      <c r="C849" s="423"/>
      <c r="D849" s="423"/>
      <c r="E849" s="425" t="s">
        <v>28</v>
      </c>
      <c r="F849" s="355" t="s">
        <v>21</v>
      </c>
    </row>
    <row r="850" spans="1:6">
      <c r="A850" s="418"/>
      <c r="B850" s="403"/>
      <c r="C850" s="423"/>
      <c r="D850" s="423"/>
      <c r="E850" s="427"/>
      <c r="F850" s="355" t="s">
        <v>21</v>
      </c>
    </row>
    <row r="851" spans="1:6">
      <c r="A851" s="418"/>
      <c r="B851" s="403"/>
      <c r="C851" s="428"/>
      <c r="D851" s="428"/>
      <c r="E851" s="426"/>
      <c r="F851" s="355" t="s">
        <v>21</v>
      </c>
    </row>
    <row r="852" spans="1:6">
      <c r="A852" s="418"/>
      <c r="B852" s="403"/>
      <c r="C852" s="422" t="s">
        <v>149</v>
      </c>
      <c r="D852" s="422" t="s">
        <v>17</v>
      </c>
      <c r="E852" s="425" t="s">
        <v>18</v>
      </c>
      <c r="F852" s="360" t="s">
        <v>19</v>
      </c>
    </row>
    <row r="853" spans="1:6">
      <c r="A853" s="418"/>
      <c r="B853" s="403"/>
      <c r="C853" s="423"/>
      <c r="D853" s="423"/>
      <c r="E853" s="426"/>
      <c r="F853" s="355" t="s">
        <v>21</v>
      </c>
    </row>
    <row r="854" spans="1:6">
      <c r="A854" s="418"/>
      <c r="B854" s="403"/>
      <c r="C854" s="423"/>
      <c r="D854" s="423"/>
      <c r="E854" s="425" t="s">
        <v>142</v>
      </c>
      <c r="F854" s="355" t="s">
        <v>21</v>
      </c>
    </row>
    <row r="855" spans="1:6">
      <c r="A855" s="418"/>
      <c r="B855" s="403"/>
      <c r="C855" s="423"/>
      <c r="D855" s="423"/>
      <c r="E855" s="426"/>
      <c r="F855" s="355" t="s">
        <v>21</v>
      </c>
    </row>
    <row r="856" spans="1:6">
      <c r="A856" s="418"/>
      <c r="B856" s="403"/>
      <c r="C856" s="423"/>
      <c r="D856" s="423"/>
      <c r="E856" s="425" t="s">
        <v>22</v>
      </c>
      <c r="F856" s="355" t="s">
        <v>21</v>
      </c>
    </row>
    <row r="857" spans="1:6">
      <c r="A857" s="418"/>
      <c r="B857" s="403"/>
      <c r="C857" s="423"/>
      <c r="D857" s="423"/>
      <c r="E857" s="427"/>
      <c r="F857" s="355" t="s">
        <v>21</v>
      </c>
    </row>
    <row r="858" spans="1:6">
      <c r="A858" s="418"/>
      <c r="B858" s="403"/>
      <c r="C858" s="423"/>
      <c r="D858" s="423"/>
      <c r="E858" s="427"/>
      <c r="F858" s="355" t="s">
        <v>21</v>
      </c>
    </row>
    <row r="859" spans="1:6">
      <c r="A859" s="418"/>
      <c r="B859" s="403"/>
      <c r="C859" s="423"/>
      <c r="D859" s="423"/>
      <c r="E859" s="425" t="s">
        <v>143</v>
      </c>
      <c r="F859" s="355" t="s">
        <v>21</v>
      </c>
    </row>
    <row r="860" spans="1:6">
      <c r="A860" s="418"/>
      <c r="B860" s="403"/>
      <c r="C860" s="423"/>
      <c r="D860" s="423"/>
      <c r="E860" s="426"/>
      <c r="F860" s="355" t="s">
        <v>21</v>
      </c>
    </row>
    <row r="861" spans="1:6">
      <c r="A861" s="418"/>
      <c r="B861" s="403"/>
      <c r="C861" s="423"/>
      <c r="D861" s="423"/>
      <c r="E861" s="354" t="s">
        <v>144</v>
      </c>
      <c r="F861" s="355" t="s">
        <v>21</v>
      </c>
    </row>
    <row r="862" spans="1:6">
      <c r="A862" s="418"/>
      <c r="B862" s="403"/>
      <c r="C862" s="423"/>
      <c r="D862" s="423"/>
      <c r="E862" s="425" t="s">
        <v>145</v>
      </c>
      <c r="F862" s="355" t="s">
        <v>21</v>
      </c>
    </row>
    <row r="863" spans="1:6">
      <c r="A863" s="418"/>
      <c r="B863" s="403"/>
      <c r="C863" s="423"/>
      <c r="D863" s="423"/>
      <c r="E863" s="427"/>
      <c r="F863" s="355" t="s">
        <v>21</v>
      </c>
    </row>
    <row r="864" spans="1:6">
      <c r="A864" s="418"/>
      <c r="B864" s="403"/>
      <c r="C864" s="423"/>
      <c r="D864" s="423"/>
      <c r="E864" s="427"/>
      <c r="F864" s="355" t="s">
        <v>21</v>
      </c>
    </row>
    <row r="865" spans="1:6">
      <c r="A865" s="418"/>
      <c r="B865" s="403"/>
      <c r="C865" s="423"/>
      <c r="D865" s="423"/>
      <c r="E865" s="427"/>
      <c r="F865" s="355" t="s">
        <v>21</v>
      </c>
    </row>
    <row r="866" spans="1:6">
      <c r="A866" s="418"/>
      <c r="B866" s="403"/>
      <c r="C866" s="423"/>
      <c r="D866" s="423"/>
      <c r="E866" s="427"/>
      <c r="F866" s="355" t="s">
        <v>21</v>
      </c>
    </row>
    <row r="867" spans="1:6">
      <c r="A867" s="418"/>
      <c r="B867" s="403"/>
      <c r="C867" s="423"/>
      <c r="D867" s="423"/>
      <c r="E867" s="427"/>
      <c r="F867" s="355" t="s">
        <v>21</v>
      </c>
    </row>
    <row r="868" spans="1:6">
      <c r="A868" s="418"/>
      <c r="B868" s="403"/>
      <c r="C868" s="423"/>
      <c r="D868" s="423"/>
      <c r="E868" s="427"/>
      <c r="F868" s="355" t="s">
        <v>21</v>
      </c>
    </row>
    <row r="869" spans="1:6">
      <c r="A869" s="418"/>
      <c r="B869" s="403"/>
      <c r="C869" s="423"/>
      <c r="D869" s="423"/>
      <c r="E869" s="427"/>
      <c r="F869" s="355" t="s">
        <v>21</v>
      </c>
    </row>
    <row r="870" spans="1:6">
      <c r="A870" s="418"/>
      <c r="B870" s="403"/>
      <c r="C870" s="423"/>
      <c r="D870" s="423"/>
      <c r="E870" s="426"/>
      <c r="F870" s="355" t="s">
        <v>21</v>
      </c>
    </row>
    <row r="871" spans="1:6">
      <c r="A871" s="418"/>
      <c r="B871" s="403"/>
      <c r="C871" s="423"/>
      <c r="D871" s="423"/>
      <c r="E871" s="425" t="s">
        <v>146</v>
      </c>
      <c r="F871" s="355" t="s">
        <v>21</v>
      </c>
    </row>
    <row r="872" spans="1:6">
      <c r="A872" s="418"/>
      <c r="B872" s="403"/>
      <c r="C872" s="423"/>
      <c r="D872" s="423"/>
      <c r="E872" s="427"/>
      <c r="F872" s="355" t="s">
        <v>21</v>
      </c>
    </row>
    <row r="873" spans="1:6">
      <c r="A873" s="418"/>
      <c r="B873" s="403"/>
      <c r="C873" s="423"/>
      <c r="D873" s="423"/>
      <c r="E873" s="427"/>
      <c r="F873" s="355" t="s">
        <v>21</v>
      </c>
    </row>
    <row r="874" spans="1:6">
      <c r="A874" s="418"/>
      <c r="B874" s="403"/>
      <c r="C874" s="423"/>
      <c r="D874" s="423"/>
      <c r="E874" s="427"/>
      <c r="F874" s="355" t="s">
        <v>21</v>
      </c>
    </row>
    <row r="875" spans="1:6">
      <c r="A875" s="418"/>
      <c r="B875" s="403"/>
      <c r="C875" s="423"/>
      <c r="D875" s="423"/>
      <c r="E875" s="425" t="s">
        <v>147</v>
      </c>
      <c r="F875" s="355" t="s">
        <v>21</v>
      </c>
    </row>
    <row r="876" spans="1:6">
      <c r="A876" s="418"/>
      <c r="B876" s="403"/>
      <c r="C876" s="423"/>
      <c r="D876" s="423"/>
      <c r="E876" s="427"/>
      <c r="F876" s="355" t="s">
        <v>21</v>
      </c>
    </row>
    <row r="877" spans="1:6">
      <c r="A877" s="418"/>
      <c r="B877" s="403"/>
      <c r="C877" s="423"/>
      <c r="D877" s="423"/>
      <c r="E877" s="427"/>
      <c r="F877" s="355" t="s">
        <v>21</v>
      </c>
    </row>
    <row r="878" spans="1:6">
      <c r="A878" s="418"/>
      <c r="B878" s="403"/>
      <c r="C878" s="423"/>
      <c r="D878" s="423"/>
      <c r="E878" s="427"/>
      <c r="F878" s="355" t="s">
        <v>21</v>
      </c>
    </row>
    <row r="879" spans="1:6">
      <c r="A879" s="418"/>
      <c r="B879" s="403"/>
      <c r="C879" s="423"/>
      <c r="D879" s="423"/>
      <c r="E879" s="427"/>
      <c r="F879" s="355" t="s">
        <v>21</v>
      </c>
    </row>
    <row r="880" spans="1:6">
      <c r="A880" s="418"/>
      <c r="B880" s="403"/>
      <c r="C880" s="423"/>
      <c r="D880" s="423"/>
      <c r="E880" s="427"/>
      <c r="F880" s="355" t="s">
        <v>21</v>
      </c>
    </row>
    <row r="881" spans="1:6">
      <c r="A881" s="418"/>
      <c r="B881" s="403"/>
      <c r="C881" s="423"/>
      <c r="D881" s="423"/>
      <c r="E881" s="427"/>
      <c r="F881" s="355" t="s">
        <v>21</v>
      </c>
    </row>
    <row r="882" spans="1:6">
      <c r="A882" s="418"/>
      <c r="B882" s="403"/>
      <c r="C882" s="423"/>
      <c r="D882" s="423"/>
      <c r="E882" s="427"/>
      <c r="F882" s="355" t="s">
        <v>21</v>
      </c>
    </row>
    <row r="883" spans="1:6">
      <c r="A883" s="418"/>
      <c r="B883" s="403"/>
      <c r="C883" s="423"/>
      <c r="D883" s="423"/>
      <c r="E883" s="426"/>
      <c r="F883" s="355" t="s">
        <v>21</v>
      </c>
    </row>
    <row r="884" spans="1:6">
      <c r="A884" s="418"/>
      <c r="B884" s="403"/>
      <c r="C884" s="423"/>
      <c r="D884" s="423"/>
      <c r="E884" s="356" t="s">
        <v>25</v>
      </c>
      <c r="F884" s="355" t="s">
        <v>21</v>
      </c>
    </row>
    <row r="885" spans="1:6">
      <c r="A885" s="418"/>
      <c r="B885" s="403"/>
      <c r="C885" s="423"/>
      <c r="D885" s="423"/>
      <c r="E885" s="425" t="s">
        <v>113</v>
      </c>
      <c r="F885" s="355" t="s">
        <v>21</v>
      </c>
    </row>
    <row r="886" spans="1:6">
      <c r="A886" s="418"/>
      <c r="B886" s="403"/>
      <c r="C886" s="423"/>
      <c r="D886" s="423"/>
      <c r="E886" s="427"/>
      <c r="F886" s="355" t="s">
        <v>21</v>
      </c>
    </row>
    <row r="887" spans="1:6">
      <c r="A887" s="418"/>
      <c r="B887" s="403"/>
      <c r="C887" s="423"/>
      <c r="D887" s="423"/>
      <c r="E887" s="427"/>
      <c r="F887" s="355" t="s">
        <v>21</v>
      </c>
    </row>
    <row r="888" spans="1:6">
      <c r="A888" s="418"/>
      <c r="B888" s="403"/>
      <c r="C888" s="423"/>
      <c r="D888" s="423"/>
      <c r="E888" s="427"/>
      <c r="F888" s="355" t="s">
        <v>21</v>
      </c>
    </row>
    <row r="889" spans="1:6">
      <c r="A889" s="418"/>
      <c r="B889" s="403"/>
      <c r="C889" s="423"/>
      <c r="D889" s="423"/>
      <c r="E889" s="427"/>
      <c r="F889" s="355" t="s">
        <v>21</v>
      </c>
    </row>
    <row r="890" spans="1:6">
      <c r="A890" s="418"/>
      <c r="B890" s="403"/>
      <c r="C890" s="423"/>
      <c r="D890" s="423"/>
      <c r="E890" s="427"/>
      <c r="F890" s="355" t="s">
        <v>21</v>
      </c>
    </row>
    <row r="891" spans="1:6">
      <c r="A891" s="418"/>
      <c r="B891" s="403"/>
      <c r="C891" s="423"/>
      <c r="D891" s="423"/>
      <c r="E891" s="426"/>
      <c r="F891" s="355" t="s">
        <v>21</v>
      </c>
    </row>
    <row r="892" spans="1:6">
      <c r="A892" s="418"/>
      <c r="B892" s="403"/>
      <c r="C892" s="423"/>
      <c r="D892" s="423"/>
      <c r="E892" s="425" t="s">
        <v>28</v>
      </c>
      <c r="F892" s="355" t="s">
        <v>21</v>
      </c>
    </row>
    <row r="893" spans="1:6">
      <c r="A893" s="418"/>
      <c r="B893" s="403"/>
      <c r="C893" s="423"/>
      <c r="D893" s="423"/>
      <c r="E893" s="427"/>
      <c r="F893" s="355" t="s">
        <v>21</v>
      </c>
    </row>
    <row r="894" spans="1:6">
      <c r="A894" s="418"/>
      <c r="B894" s="403"/>
      <c r="C894" s="428"/>
      <c r="D894" s="428"/>
      <c r="E894" s="426"/>
      <c r="F894" s="355" t="s">
        <v>21</v>
      </c>
    </row>
    <row r="895" spans="1:6">
      <c r="A895" s="418"/>
      <c r="B895" s="403"/>
      <c r="C895" s="422" t="s">
        <v>150</v>
      </c>
      <c r="D895" s="422" t="s">
        <v>17</v>
      </c>
      <c r="E895" s="425" t="s">
        <v>18</v>
      </c>
      <c r="F895" s="360" t="s">
        <v>19</v>
      </c>
    </row>
    <row r="896" spans="1:6">
      <c r="A896" s="418"/>
      <c r="B896" s="403"/>
      <c r="C896" s="423"/>
      <c r="D896" s="423"/>
      <c r="E896" s="426"/>
      <c r="F896" s="355" t="s">
        <v>21</v>
      </c>
    </row>
    <row r="897" spans="1:6">
      <c r="A897" s="418"/>
      <c r="B897" s="403"/>
      <c r="C897" s="423"/>
      <c r="D897" s="423"/>
      <c r="E897" s="425" t="s">
        <v>142</v>
      </c>
      <c r="F897" s="355" t="s">
        <v>21</v>
      </c>
    </row>
    <row r="898" spans="1:6">
      <c r="A898" s="418"/>
      <c r="B898" s="403"/>
      <c r="C898" s="423"/>
      <c r="D898" s="423"/>
      <c r="E898" s="426"/>
      <c r="F898" s="355" t="s">
        <v>21</v>
      </c>
    </row>
    <row r="899" spans="1:6">
      <c r="A899" s="418"/>
      <c r="B899" s="403"/>
      <c r="C899" s="423"/>
      <c r="D899" s="423"/>
      <c r="E899" s="425" t="s">
        <v>22</v>
      </c>
      <c r="F899" s="355" t="s">
        <v>21</v>
      </c>
    </row>
    <row r="900" spans="1:6">
      <c r="A900" s="418"/>
      <c r="B900" s="403"/>
      <c r="C900" s="423"/>
      <c r="D900" s="423"/>
      <c r="E900" s="427"/>
      <c r="F900" s="355" t="s">
        <v>21</v>
      </c>
    </row>
    <row r="901" spans="1:6">
      <c r="A901" s="418"/>
      <c r="B901" s="403"/>
      <c r="C901" s="423"/>
      <c r="D901" s="423"/>
      <c r="E901" s="427"/>
      <c r="F901" s="355" t="s">
        <v>21</v>
      </c>
    </row>
    <row r="902" spans="1:6">
      <c r="A902" s="418"/>
      <c r="B902" s="403"/>
      <c r="C902" s="423"/>
      <c r="D902" s="423"/>
      <c r="E902" s="425" t="s">
        <v>143</v>
      </c>
      <c r="F902" s="355" t="s">
        <v>21</v>
      </c>
    </row>
    <row r="903" spans="1:6">
      <c r="A903" s="418"/>
      <c r="B903" s="403"/>
      <c r="C903" s="423"/>
      <c r="D903" s="423"/>
      <c r="E903" s="426"/>
      <c r="F903" s="355" t="s">
        <v>21</v>
      </c>
    </row>
    <row r="904" spans="1:6">
      <c r="A904" s="418"/>
      <c r="B904" s="403"/>
      <c r="C904" s="423"/>
      <c r="D904" s="423"/>
      <c r="E904" s="354" t="s">
        <v>144</v>
      </c>
      <c r="F904" s="355" t="s">
        <v>21</v>
      </c>
    </row>
    <row r="905" spans="1:6">
      <c r="A905" s="418"/>
      <c r="B905" s="403"/>
      <c r="C905" s="423"/>
      <c r="D905" s="423"/>
      <c r="E905" s="425" t="s">
        <v>145</v>
      </c>
      <c r="F905" s="355" t="s">
        <v>21</v>
      </c>
    </row>
    <row r="906" spans="1:6">
      <c r="A906" s="418"/>
      <c r="B906" s="403"/>
      <c r="C906" s="423"/>
      <c r="D906" s="423"/>
      <c r="E906" s="427"/>
      <c r="F906" s="355" t="s">
        <v>21</v>
      </c>
    </row>
    <row r="907" spans="1:6">
      <c r="A907" s="418"/>
      <c r="B907" s="403"/>
      <c r="C907" s="423"/>
      <c r="D907" s="423"/>
      <c r="E907" s="427"/>
      <c r="F907" s="355" t="s">
        <v>21</v>
      </c>
    </row>
    <row r="908" spans="1:6">
      <c r="A908" s="418"/>
      <c r="B908" s="403"/>
      <c r="C908" s="423"/>
      <c r="D908" s="423"/>
      <c r="E908" s="427"/>
      <c r="F908" s="355" t="s">
        <v>21</v>
      </c>
    </row>
    <row r="909" spans="1:6">
      <c r="A909" s="418"/>
      <c r="B909" s="403"/>
      <c r="C909" s="423"/>
      <c r="D909" s="423"/>
      <c r="E909" s="427"/>
      <c r="F909" s="355" t="s">
        <v>21</v>
      </c>
    </row>
    <row r="910" spans="1:6">
      <c r="A910" s="418"/>
      <c r="B910" s="403"/>
      <c r="C910" s="423"/>
      <c r="D910" s="423"/>
      <c r="E910" s="427"/>
      <c r="F910" s="355" t="s">
        <v>21</v>
      </c>
    </row>
    <row r="911" spans="1:6">
      <c r="A911" s="418"/>
      <c r="B911" s="403"/>
      <c r="C911" s="423"/>
      <c r="D911" s="423"/>
      <c r="E911" s="427"/>
      <c r="F911" s="355" t="s">
        <v>21</v>
      </c>
    </row>
    <row r="912" spans="1:6">
      <c r="A912" s="418"/>
      <c r="B912" s="403"/>
      <c r="C912" s="423"/>
      <c r="D912" s="423"/>
      <c r="E912" s="427"/>
      <c r="F912" s="355" t="s">
        <v>21</v>
      </c>
    </row>
    <row r="913" spans="1:6">
      <c r="A913" s="418"/>
      <c r="B913" s="403"/>
      <c r="C913" s="423"/>
      <c r="D913" s="423"/>
      <c r="E913" s="426"/>
      <c r="F913" s="355" t="s">
        <v>21</v>
      </c>
    </row>
    <row r="914" spans="1:6">
      <c r="A914" s="418"/>
      <c r="B914" s="403"/>
      <c r="C914" s="423"/>
      <c r="D914" s="423"/>
      <c r="E914" s="425" t="s">
        <v>146</v>
      </c>
      <c r="F914" s="355" t="s">
        <v>21</v>
      </c>
    </row>
    <row r="915" spans="1:6">
      <c r="A915" s="418"/>
      <c r="B915" s="403"/>
      <c r="C915" s="423"/>
      <c r="D915" s="423"/>
      <c r="E915" s="427"/>
      <c r="F915" s="355" t="s">
        <v>21</v>
      </c>
    </row>
    <row r="916" spans="1:6">
      <c r="A916" s="418"/>
      <c r="B916" s="403"/>
      <c r="C916" s="423"/>
      <c r="D916" s="423"/>
      <c r="E916" s="427"/>
      <c r="F916" s="355" t="s">
        <v>21</v>
      </c>
    </row>
    <row r="917" spans="1:6">
      <c r="A917" s="418"/>
      <c r="B917" s="403"/>
      <c r="C917" s="423"/>
      <c r="D917" s="423"/>
      <c r="E917" s="427"/>
      <c r="F917" s="355" t="s">
        <v>21</v>
      </c>
    </row>
    <row r="918" spans="1:6">
      <c r="A918" s="418"/>
      <c r="B918" s="403"/>
      <c r="C918" s="423"/>
      <c r="D918" s="423"/>
      <c r="E918" s="427"/>
      <c r="F918" s="355" t="s">
        <v>21</v>
      </c>
    </row>
    <row r="919" spans="1:6">
      <c r="A919" s="418"/>
      <c r="B919" s="403"/>
      <c r="C919" s="423"/>
      <c r="D919" s="423"/>
      <c r="E919" s="426"/>
      <c r="F919" s="355" t="s">
        <v>21</v>
      </c>
    </row>
    <row r="920" spans="1:6">
      <c r="A920" s="418"/>
      <c r="B920" s="403"/>
      <c r="C920" s="423"/>
      <c r="D920" s="423"/>
      <c r="E920" s="425" t="s">
        <v>147</v>
      </c>
      <c r="F920" s="355" t="s">
        <v>21</v>
      </c>
    </row>
    <row r="921" spans="1:6">
      <c r="A921" s="418"/>
      <c r="B921" s="403"/>
      <c r="C921" s="423"/>
      <c r="D921" s="423"/>
      <c r="E921" s="427"/>
      <c r="F921" s="355" t="s">
        <v>21</v>
      </c>
    </row>
    <row r="922" spans="1:6">
      <c r="A922" s="418"/>
      <c r="B922" s="403"/>
      <c r="C922" s="423"/>
      <c r="D922" s="423"/>
      <c r="E922" s="427"/>
      <c r="F922" s="355" t="s">
        <v>21</v>
      </c>
    </row>
    <row r="923" spans="1:6">
      <c r="A923" s="418"/>
      <c r="B923" s="403"/>
      <c r="C923" s="423"/>
      <c r="D923" s="423"/>
      <c r="E923" s="427"/>
      <c r="F923" s="355" t="s">
        <v>21</v>
      </c>
    </row>
    <row r="924" spans="1:6">
      <c r="A924" s="418"/>
      <c r="B924" s="403"/>
      <c r="C924" s="423"/>
      <c r="D924" s="423"/>
      <c r="E924" s="427"/>
      <c r="F924" s="355" t="s">
        <v>21</v>
      </c>
    </row>
    <row r="925" spans="1:6">
      <c r="A925" s="418"/>
      <c r="B925" s="403"/>
      <c r="C925" s="423"/>
      <c r="D925" s="423"/>
      <c r="E925" s="427"/>
      <c r="F925" s="355" t="s">
        <v>21</v>
      </c>
    </row>
    <row r="926" spans="1:6">
      <c r="A926" s="418"/>
      <c r="B926" s="403"/>
      <c r="C926" s="423"/>
      <c r="D926" s="423"/>
      <c r="E926" s="427"/>
      <c r="F926" s="355" t="s">
        <v>21</v>
      </c>
    </row>
    <row r="927" spans="1:6">
      <c r="A927" s="418"/>
      <c r="B927" s="403"/>
      <c r="C927" s="423"/>
      <c r="D927" s="423"/>
      <c r="E927" s="427"/>
      <c r="F927" s="355" t="s">
        <v>21</v>
      </c>
    </row>
    <row r="928" spans="1:6">
      <c r="A928" s="418"/>
      <c r="B928" s="403"/>
      <c r="C928" s="423"/>
      <c r="D928" s="423"/>
      <c r="E928" s="426"/>
      <c r="F928" s="355" t="s">
        <v>21</v>
      </c>
    </row>
    <row r="929" spans="1:6">
      <c r="A929" s="418"/>
      <c r="B929" s="403"/>
      <c r="C929" s="423"/>
      <c r="D929" s="423"/>
      <c r="E929" s="356" t="s">
        <v>25</v>
      </c>
      <c r="F929" s="355" t="s">
        <v>21</v>
      </c>
    </row>
    <row r="930" spans="1:6">
      <c r="A930" s="418"/>
      <c r="B930" s="403"/>
      <c r="C930" s="423"/>
      <c r="D930" s="423"/>
      <c r="E930" s="425" t="s">
        <v>113</v>
      </c>
      <c r="F930" s="355" t="s">
        <v>21</v>
      </c>
    </row>
    <row r="931" spans="1:6">
      <c r="A931" s="418"/>
      <c r="B931" s="403"/>
      <c r="C931" s="423"/>
      <c r="D931" s="423"/>
      <c r="E931" s="427"/>
      <c r="F931" s="355" t="s">
        <v>21</v>
      </c>
    </row>
    <row r="932" spans="1:6">
      <c r="A932" s="418"/>
      <c r="B932" s="403"/>
      <c r="C932" s="423"/>
      <c r="D932" s="423"/>
      <c r="E932" s="427"/>
      <c r="F932" s="355" t="s">
        <v>21</v>
      </c>
    </row>
    <row r="933" spans="1:6">
      <c r="A933" s="418"/>
      <c r="B933" s="403"/>
      <c r="C933" s="423"/>
      <c r="D933" s="423"/>
      <c r="E933" s="427"/>
      <c r="F933" s="355" t="s">
        <v>21</v>
      </c>
    </row>
    <row r="934" spans="1:6">
      <c r="A934" s="418"/>
      <c r="B934" s="403"/>
      <c r="C934" s="423"/>
      <c r="D934" s="423"/>
      <c r="E934" s="427"/>
      <c r="F934" s="355" t="s">
        <v>21</v>
      </c>
    </row>
    <row r="935" spans="1:6">
      <c r="A935" s="418"/>
      <c r="B935" s="403"/>
      <c r="C935" s="423"/>
      <c r="D935" s="423"/>
      <c r="E935" s="427"/>
      <c r="F935" s="355" t="s">
        <v>21</v>
      </c>
    </row>
    <row r="936" spans="1:6">
      <c r="A936" s="418"/>
      <c r="B936" s="403"/>
      <c r="C936" s="423"/>
      <c r="D936" s="423"/>
      <c r="E936" s="426"/>
      <c r="F936" s="355" t="s">
        <v>21</v>
      </c>
    </row>
    <row r="937" spans="1:6">
      <c r="A937" s="418"/>
      <c r="B937" s="403"/>
      <c r="C937" s="423"/>
      <c r="D937" s="423"/>
      <c r="E937" s="425" t="s">
        <v>28</v>
      </c>
      <c r="F937" s="355" t="s">
        <v>21</v>
      </c>
    </row>
    <row r="938" spans="1:6">
      <c r="A938" s="418"/>
      <c r="B938" s="403"/>
      <c r="C938" s="423"/>
      <c r="D938" s="423"/>
      <c r="E938" s="427"/>
      <c r="F938" s="355" t="s">
        <v>21</v>
      </c>
    </row>
    <row r="939" spans="1:6">
      <c r="A939" s="418"/>
      <c r="B939" s="403"/>
      <c r="C939" s="428"/>
      <c r="D939" s="428"/>
      <c r="E939" s="426"/>
      <c r="F939" s="355" t="s">
        <v>21</v>
      </c>
    </row>
    <row r="940" spans="1:6">
      <c r="A940" s="418"/>
      <c r="B940" s="403"/>
      <c r="C940" s="422" t="s">
        <v>151</v>
      </c>
      <c r="D940" s="422" t="s">
        <v>17</v>
      </c>
      <c r="E940" s="425" t="s">
        <v>18</v>
      </c>
      <c r="F940" s="360" t="s">
        <v>19</v>
      </c>
    </row>
    <row r="941" spans="1:6">
      <c r="A941" s="418"/>
      <c r="B941" s="403"/>
      <c r="C941" s="423"/>
      <c r="D941" s="423"/>
      <c r="E941" s="426"/>
      <c r="F941" s="355" t="s">
        <v>21</v>
      </c>
    </row>
    <row r="942" spans="1:6">
      <c r="A942" s="418"/>
      <c r="B942" s="403"/>
      <c r="C942" s="423"/>
      <c r="D942" s="423"/>
      <c r="E942" s="425" t="s">
        <v>142</v>
      </c>
      <c r="F942" s="355" t="s">
        <v>21</v>
      </c>
    </row>
    <row r="943" spans="1:6">
      <c r="A943" s="418"/>
      <c r="B943" s="403"/>
      <c r="C943" s="423"/>
      <c r="D943" s="423"/>
      <c r="E943" s="426"/>
      <c r="F943" s="355" t="s">
        <v>21</v>
      </c>
    </row>
    <row r="944" spans="1:6">
      <c r="A944" s="418"/>
      <c r="B944" s="403"/>
      <c r="C944" s="423"/>
      <c r="D944" s="423"/>
      <c r="E944" s="425" t="s">
        <v>22</v>
      </c>
      <c r="F944" s="355" t="s">
        <v>21</v>
      </c>
    </row>
    <row r="945" spans="1:6">
      <c r="A945" s="418"/>
      <c r="B945" s="403"/>
      <c r="C945" s="423"/>
      <c r="D945" s="423"/>
      <c r="E945" s="427"/>
      <c r="F945" s="355" t="s">
        <v>21</v>
      </c>
    </row>
    <row r="946" spans="1:6">
      <c r="A946" s="418"/>
      <c r="B946" s="403"/>
      <c r="C946" s="423"/>
      <c r="D946" s="423"/>
      <c r="E946" s="427"/>
      <c r="F946" s="355" t="s">
        <v>21</v>
      </c>
    </row>
    <row r="947" spans="1:6">
      <c r="A947" s="418"/>
      <c r="B947" s="403"/>
      <c r="C947" s="423"/>
      <c r="D947" s="423"/>
      <c r="E947" s="425" t="s">
        <v>143</v>
      </c>
      <c r="F947" s="355" t="s">
        <v>21</v>
      </c>
    </row>
    <row r="948" spans="1:6">
      <c r="A948" s="418"/>
      <c r="B948" s="403"/>
      <c r="C948" s="423"/>
      <c r="D948" s="423"/>
      <c r="E948" s="426"/>
      <c r="F948" s="355" t="s">
        <v>21</v>
      </c>
    </row>
    <row r="949" spans="1:6">
      <c r="A949" s="418"/>
      <c r="B949" s="403"/>
      <c r="C949" s="423"/>
      <c r="D949" s="423"/>
      <c r="E949" s="354" t="s">
        <v>144</v>
      </c>
      <c r="F949" s="355" t="s">
        <v>21</v>
      </c>
    </row>
    <row r="950" spans="1:6">
      <c r="A950" s="418"/>
      <c r="B950" s="403"/>
      <c r="C950" s="423"/>
      <c r="D950" s="423"/>
      <c r="E950" s="425" t="s">
        <v>145</v>
      </c>
      <c r="F950" s="355" t="s">
        <v>21</v>
      </c>
    </row>
    <row r="951" spans="1:6">
      <c r="A951" s="418"/>
      <c r="B951" s="403"/>
      <c r="C951" s="423"/>
      <c r="D951" s="423"/>
      <c r="E951" s="427"/>
      <c r="F951" s="355" t="s">
        <v>21</v>
      </c>
    </row>
    <row r="952" spans="1:6">
      <c r="A952" s="418"/>
      <c r="B952" s="403"/>
      <c r="C952" s="423"/>
      <c r="D952" s="423"/>
      <c r="E952" s="427"/>
      <c r="F952" s="355" t="s">
        <v>21</v>
      </c>
    </row>
    <row r="953" spans="1:6">
      <c r="A953" s="418"/>
      <c r="B953" s="403"/>
      <c r="C953" s="423"/>
      <c r="D953" s="423"/>
      <c r="E953" s="427"/>
      <c r="F953" s="355" t="s">
        <v>21</v>
      </c>
    </row>
    <row r="954" spans="1:6">
      <c r="A954" s="418"/>
      <c r="B954" s="403"/>
      <c r="C954" s="423"/>
      <c r="D954" s="423"/>
      <c r="E954" s="427"/>
      <c r="F954" s="355" t="s">
        <v>21</v>
      </c>
    </row>
    <row r="955" spans="1:6">
      <c r="A955" s="418"/>
      <c r="B955" s="403"/>
      <c r="C955" s="423"/>
      <c r="D955" s="423"/>
      <c r="E955" s="427"/>
      <c r="F955" s="355" t="s">
        <v>21</v>
      </c>
    </row>
    <row r="956" spans="1:6">
      <c r="A956" s="418"/>
      <c r="B956" s="403"/>
      <c r="C956" s="423"/>
      <c r="D956" s="423"/>
      <c r="E956" s="427"/>
      <c r="F956" s="355" t="s">
        <v>21</v>
      </c>
    </row>
    <row r="957" spans="1:6">
      <c r="A957" s="418"/>
      <c r="B957" s="403"/>
      <c r="C957" s="423"/>
      <c r="D957" s="423"/>
      <c r="E957" s="427"/>
      <c r="F957" s="355" t="s">
        <v>21</v>
      </c>
    </row>
    <row r="958" spans="1:6">
      <c r="A958" s="418"/>
      <c r="B958" s="403"/>
      <c r="C958" s="423"/>
      <c r="D958" s="423"/>
      <c r="E958" s="426"/>
      <c r="F958" s="355" t="s">
        <v>21</v>
      </c>
    </row>
    <row r="959" spans="1:6">
      <c r="A959" s="418"/>
      <c r="B959" s="403"/>
      <c r="C959" s="423"/>
      <c r="D959" s="423"/>
      <c r="E959" s="425" t="s">
        <v>146</v>
      </c>
      <c r="F959" s="355" t="s">
        <v>21</v>
      </c>
    </row>
    <row r="960" spans="1:6">
      <c r="A960" s="418"/>
      <c r="B960" s="403"/>
      <c r="C960" s="423"/>
      <c r="D960" s="423"/>
      <c r="E960" s="427"/>
      <c r="F960" s="355" t="s">
        <v>21</v>
      </c>
    </row>
    <row r="961" spans="1:6">
      <c r="A961" s="418"/>
      <c r="B961" s="403"/>
      <c r="C961" s="423"/>
      <c r="D961" s="423"/>
      <c r="E961" s="427"/>
      <c r="F961" s="355" t="s">
        <v>21</v>
      </c>
    </row>
    <row r="962" spans="1:6">
      <c r="A962" s="418"/>
      <c r="B962" s="403"/>
      <c r="C962" s="423"/>
      <c r="D962" s="423"/>
      <c r="E962" s="427"/>
      <c r="F962" s="355" t="s">
        <v>21</v>
      </c>
    </row>
    <row r="963" spans="1:6">
      <c r="A963" s="418"/>
      <c r="B963" s="403"/>
      <c r="C963" s="423"/>
      <c r="D963" s="423"/>
      <c r="E963" s="425" t="s">
        <v>147</v>
      </c>
      <c r="F963" s="355" t="s">
        <v>21</v>
      </c>
    </row>
    <row r="964" spans="1:6">
      <c r="A964" s="418"/>
      <c r="B964" s="403"/>
      <c r="C964" s="423"/>
      <c r="D964" s="423"/>
      <c r="E964" s="427"/>
      <c r="F964" s="355" t="s">
        <v>21</v>
      </c>
    </row>
    <row r="965" spans="1:6">
      <c r="A965" s="418"/>
      <c r="B965" s="403"/>
      <c r="C965" s="423"/>
      <c r="D965" s="423"/>
      <c r="E965" s="427"/>
      <c r="F965" s="355" t="s">
        <v>21</v>
      </c>
    </row>
    <row r="966" spans="1:6">
      <c r="A966" s="418"/>
      <c r="B966" s="403"/>
      <c r="C966" s="423"/>
      <c r="D966" s="423"/>
      <c r="E966" s="427"/>
      <c r="F966" s="355" t="s">
        <v>21</v>
      </c>
    </row>
    <row r="967" spans="1:6">
      <c r="A967" s="418"/>
      <c r="B967" s="403"/>
      <c r="C967" s="423"/>
      <c r="D967" s="423"/>
      <c r="E967" s="427"/>
      <c r="F967" s="355" t="s">
        <v>21</v>
      </c>
    </row>
    <row r="968" spans="1:6">
      <c r="A968" s="418"/>
      <c r="B968" s="403"/>
      <c r="C968" s="423"/>
      <c r="D968" s="423"/>
      <c r="E968" s="427"/>
      <c r="F968" s="355" t="s">
        <v>21</v>
      </c>
    </row>
    <row r="969" spans="1:6">
      <c r="A969" s="418"/>
      <c r="B969" s="403"/>
      <c r="C969" s="423"/>
      <c r="D969" s="423"/>
      <c r="E969" s="427"/>
      <c r="F969" s="355" t="s">
        <v>21</v>
      </c>
    </row>
    <row r="970" spans="1:6">
      <c r="A970" s="418"/>
      <c r="B970" s="403"/>
      <c r="C970" s="423"/>
      <c r="D970" s="423"/>
      <c r="E970" s="427"/>
      <c r="F970" s="355" t="s">
        <v>21</v>
      </c>
    </row>
    <row r="971" spans="1:6">
      <c r="A971" s="418"/>
      <c r="B971" s="403"/>
      <c r="C971" s="423"/>
      <c r="D971" s="423"/>
      <c r="E971" s="426"/>
      <c r="F971" s="355" t="s">
        <v>21</v>
      </c>
    </row>
    <row r="972" spans="1:6">
      <c r="A972" s="418"/>
      <c r="B972" s="403"/>
      <c r="C972" s="423"/>
      <c r="D972" s="423"/>
      <c r="E972" s="356" t="s">
        <v>25</v>
      </c>
      <c r="F972" s="355" t="s">
        <v>21</v>
      </c>
    </row>
    <row r="973" spans="1:6">
      <c r="A973" s="418"/>
      <c r="B973" s="403"/>
      <c r="C973" s="423"/>
      <c r="D973" s="423"/>
      <c r="E973" s="425" t="s">
        <v>113</v>
      </c>
      <c r="F973" s="355" t="s">
        <v>21</v>
      </c>
    </row>
    <row r="974" spans="1:6">
      <c r="A974" s="418"/>
      <c r="B974" s="403"/>
      <c r="C974" s="423"/>
      <c r="D974" s="423"/>
      <c r="E974" s="427"/>
      <c r="F974" s="355" t="s">
        <v>21</v>
      </c>
    </row>
    <row r="975" spans="1:6">
      <c r="A975" s="418"/>
      <c r="B975" s="403"/>
      <c r="C975" s="423"/>
      <c r="D975" s="423"/>
      <c r="E975" s="427"/>
      <c r="F975" s="355" t="s">
        <v>21</v>
      </c>
    </row>
    <row r="976" spans="1:6">
      <c r="A976" s="418"/>
      <c r="B976" s="403"/>
      <c r="C976" s="423"/>
      <c r="D976" s="423"/>
      <c r="E976" s="427"/>
      <c r="F976" s="355" t="s">
        <v>21</v>
      </c>
    </row>
    <row r="977" spans="1:6">
      <c r="A977" s="418"/>
      <c r="B977" s="403"/>
      <c r="C977" s="423"/>
      <c r="D977" s="423"/>
      <c r="E977" s="427"/>
      <c r="F977" s="355" t="s">
        <v>21</v>
      </c>
    </row>
    <row r="978" spans="1:6">
      <c r="A978" s="418"/>
      <c r="B978" s="403"/>
      <c r="C978" s="423"/>
      <c r="D978" s="423"/>
      <c r="E978" s="427"/>
      <c r="F978" s="355" t="s">
        <v>21</v>
      </c>
    </row>
    <row r="979" spans="1:6">
      <c r="A979" s="418"/>
      <c r="B979" s="403"/>
      <c r="C979" s="423"/>
      <c r="D979" s="423"/>
      <c r="E979" s="426"/>
      <c r="F979" s="355" t="s">
        <v>21</v>
      </c>
    </row>
    <row r="980" spans="1:6">
      <c r="A980" s="418"/>
      <c r="B980" s="403"/>
      <c r="C980" s="423"/>
      <c r="D980" s="423"/>
      <c r="E980" s="425" t="s">
        <v>28</v>
      </c>
      <c r="F980" s="355" t="s">
        <v>21</v>
      </c>
    </row>
    <row r="981" spans="1:6">
      <c r="A981" s="418"/>
      <c r="B981" s="403"/>
      <c r="C981" s="423"/>
      <c r="D981" s="423"/>
      <c r="E981" s="427"/>
      <c r="F981" s="355" t="s">
        <v>21</v>
      </c>
    </row>
    <row r="982" spans="1:6">
      <c r="A982" s="418"/>
      <c r="B982" s="403"/>
      <c r="C982" s="428"/>
      <c r="D982" s="428"/>
      <c r="E982" s="426"/>
      <c r="F982" s="355" t="s">
        <v>21</v>
      </c>
    </row>
    <row r="983" spans="1:6">
      <c r="A983" s="418"/>
      <c r="B983" s="403"/>
      <c r="C983" s="422" t="s">
        <v>152</v>
      </c>
      <c r="D983" s="422" t="s">
        <v>17</v>
      </c>
      <c r="E983" s="425" t="s">
        <v>18</v>
      </c>
      <c r="F983" s="360" t="s">
        <v>19</v>
      </c>
    </row>
    <row r="984" spans="1:6">
      <c r="A984" s="418"/>
      <c r="B984" s="403"/>
      <c r="C984" s="423"/>
      <c r="D984" s="423"/>
      <c r="E984" s="426"/>
      <c r="F984" s="355" t="s">
        <v>21</v>
      </c>
    </row>
    <row r="985" spans="1:6">
      <c r="A985" s="418"/>
      <c r="B985" s="403"/>
      <c r="C985" s="423"/>
      <c r="D985" s="423"/>
      <c r="E985" s="425" t="s">
        <v>142</v>
      </c>
      <c r="F985" s="355" t="s">
        <v>21</v>
      </c>
    </row>
    <row r="986" spans="1:6">
      <c r="A986" s="418"/>
      <c r="B986" s="403"/>
      <c r="C986" s="423"/>
      <c r="D986" s="423"/>
      <c r="E986" s="426"/>
      <c r="F986" s="355" t="s">
        <v>21</v>
      </c>
    </row>
    <row r="987" spans="1:6">
      <c r="A987" s="418"/>
      <c r="B987" s="403"/>
      <c r="C987" s="423"/>
      <c r="D987" s="423"/>
      <c r="E987" s="425" t="s">
        <v>22</v>
      </c>
      <c r="F987" s="355" t="s">
        <v>21</v>
      </c>
    </row>
    <row r="988" spans="1:6">
      <c r="A988" s="418"/>
      <c r="B988" s="403"/>
      <c r="C988" s="423"/>
      <c r="D988" s="423"/>
      <c r="E988" s="427"/>
      <c r="F988" s="355" t="s">
        <v>21</v>
      </c>
    </row>
    <row r="989" spans="1:6">
      <c r="A989" s="418"/>
      <c r="B989" s="403"/>
      <c r="C989" s="423"/>
      <c r="D989" s="423"/>
      <c r="E989" s="427"/>
      <c r="F989" s="355" t="s">
        <v>21</v>
      </c>
    </row>
    <row r="990" spans="1:6">
      <c r="A990" s="418"/>
      <c r="B990" s="403"/>
      <c r="C990" s="423"/>
      <c r="D990" s="423"/>
      <c r="E990" s="425" t="s">
        <v>143</v>
      </c>
      <c r="F990" s="355" t="s">
        <v>21</v>
      </c>
    </row>
    <row r="991" spans="1:6">
      <c r="A991" s="418"/>
      <c r="B991" s="403"/>
      <c r="C991" s="423"/>
      <c r="D991" s="423"/>
      <c r="E991" s="426"/>
      <c r="F991" s="355" t="s">
        <v>21</v>
      </c>
    </row>
    <row r="992" spans="1:6">
      <c r="A992" s="418"/>
      <c r="B992" s="403"/>
      <c r="C992" s="423"/>
      <c r="D992" s="423"/>
      <c r="E992" s="354" t="s">
        <v>144</v>
      </c>
      <c r="F992" s="355" t="s">
        <v>21</v>
      </c>
    </row>
    <row r="993" spans="1:6">
      <c r="A993" s="418"/>
      <c r="B993" s="403"/>
      <c r="C993" s="423"/>
      <c r="D993" s="423"/>
      <c r="E993" s="425" t="s">
        <v>145</v>
      </c>
      <c r="F993" s="355" t="s">
        <v>21</v>
      </c>
    </row>
    <row r="994" spans="1:6">
      <c r="A994" s="418"/>
      <c r="B994" s="403"/>
      <c r="C994" s="423"/>
      <c r="D994" s="423"/>
      <c r="E994" s="427"/>
      <c r="F994" s="355" t="s">
        <v>21</v>
      </c>
    </row>
    <row r="995" spans="1:6">
      <c r="A995" s="418"/>
      <c r="B995" s="403"/>
      <c r="C995" s="423"/>
      <c r="D995" s="423"/>
      <c r="E995" s="427"/>
      <c r="F995" s="355" t="s">
        <v>21</v>
      </c>
    </row>
    <row r="996" spans="1:6">
      <c r="A996" s="418"/>
      <c r="B996" s="403"/>
      <c r="C996" s="423"/>
      <c r="D996" s="423"/>
      <c r="E996" s="427"/>
      <c r="F996" s="355" t="s">
        <v>21</v>
      </c>
    </row>
    <row r="997" spans="1:6">
      <c r="A997" s="418"/>
      <c r="B997" s="403"/>
      <c r="C997" s="423"/>
      <c r="D997" s="423"/>
      <c r="E997" s="427"/>
      <c r="F997" s="355" t="s">
        <v>21</v>
      </c>
    </row>
    <row r="998" spans="1:6">
      <c r="A998" s="418"/>
      <c r="B998" s="403"/>
      <c r="C998" s="423"/>
      <c r="D998" s="423"/>
      <c r="E998" s="427"/>
      <c r="F998" s="355" t="s">
        <v>21</v>
      </c>
    </row>
    <row r="999" spans="1:6">
      <c r="A999" s="418"/>
      <c r="B999" s="403"/>
      <c r="C999" s="423"/>
      <c r="D999" s="423"/>
      <c r="E999" s="427"/>
      <c r="F999" s="355" t="s">
        <v>21</v>
      </c>
    </row>
    <row r="1000" spans="1:6">
      <c r="A1000" s="418"/>
      <c r="B1000" s="403"/>
      <c r="C1000" s="423"/>
      <c r="D1000" s="423"/>
      <c r="E1000" s="426"/>
      <c r="F1000" s="355" t="s">
        <v>21</v>
      </c>
    </row>
    <row r="1001" spans="1:6">
      <c r="A1001" s="418"/>
      <c r="B1001" s="403"/>
      <c r="C1001" s="423"/>
      <c r="D1001" s="423"/>
      <c r="E1001" s="425" t="s">
        <v>146</v>
      </c>
      <c r="F1001" s="355" t="s">
        <v>21</v>
      </c>
    </row>
    <row r="1002" spans="1:6">
      <c r="A1002" s="418"/>
      <c r="B1002" s="403"/>
      <c r="C1002" s="423"/>
      <c r="D1002" s="423"/>
      <c r="E1002" s="427"/>
      <c r="F1002" s="355" t="s">
        <v>21</v>
      </c>
    </row>
    <row r="1003" spans="1:6">
      <c r="A1003" s="418"/>
      <c r="B1003" s="403"/>
      <c r="C1003" s="423"/>
      <c r="D1003" s="423"/>
      <c r="E1003" s="427"/>
      <c r="F1003" s="355" t="s">
        <v>21</v>
      </c>
    </row>
    <row r="1004" spans="1:6">
      <c r="A1004" s="418"/>
      <c r="B1004" s="403"/>
      <c r="C1004" s="423"/>
      <c r="D1004" s="423"/>
      <c r="E1004" s="427"/>
      <c r="F1004" s="355" t="s">
        <v>21</v>
      </c>
    </row>
    <row r="1005" spans="1:6">
      <c r="A1005" s="418"/>
      <c r="B1005" s="403"/>
      <c r="C1005" s="423"/>
      <c r="D1005" s="423"/>
      <c r="E1005" s="425" t="s">
        <v>147</v>
      </c>
      <c r="F1005" s="355" t="s">
        <v>21</v>
      </c>
    </row>
    <row r="1006" spans="1:6">
      <c r="A1006" s="418"/>
      <c r="B1006" s="403"/>
      <c r="C1006" s="423"/>
      <c r="D1006" s="423"/>
      <c r="E1006" s="427"/>
      <c r="F1006" s="355" t="s">
        <v>21</v>
      </c>
    </row>
    <row r="1007" spans="1:6">
      <c r="A1007" s="418"/>
      <c r="B1007" s="403"/>
      <c r="C1007" s="423"/>
      <c r="D1007" s="423"/>
      <c r="E1007" s="427"/>
      <c r="F1007" s="355" t="s">
        <v>21</v>
      </c>
    </row>
    <row r="1008" spans="1:6">
      <c r="A1008" s="418"/>
      <c r="B1008" s="403"/>
      <c r="C1008" s="423"/>
      <c r="D1008" s="423"/>
      <c r="E1008" s="427"/>
      <c r="F1008" s="355" t="s">
        <v>21</v>
      </c>
    </row>
    <row r="1009" spans="1:6">
      <c r="A1009" s="418"/>
      <c r="B1009" s="403"/>
      <c r="C1009" s="423"/>
      <c r="D1009" s="423"/>
      <c r="E1009" s="427"/>
      <c r="F1009" s="355" t="s">
        <v>21</v>
      </c>
    </row>
    <row r="1010" spans="1:6">
      <c r="A1010" s="418"/>
      <c r="B1010" s="403"/>
      <c r="C1010" s="423"/>
      <c r="D1010" s="423"/>
      <c r="E1010" s="427"/>
      <c r="F1010" s="355" t="s">
        <v>21</v>
      </c>
    </row>
    <row r="1011" spans="1:6">
      <c r="A1011" s="418"/>
      <c r="B1011" s="403"/>
      <c r="C1011" s="423"/>
      <c r="D1011" s="423"/>
      <c r="E1011" s="427"/>
      <c r="F1011" s="355" t="s">
        <v>21</v>
      </c>
    </row>
    <row r="1012" spans="1:6">
      <c r="A1012" s="418"/>
      <c r="B1012" s="403"/>
      <c r="C1012" s="423"/>
      <c r="D1012" s="423"/>
      <c r="E1012" s="427"/>
      <c r="F1012" s="355" t="s">
        <v>21</v>
      </c>
    </row>
    <row r="1013" spans="1:6">
      <c r="A1013" s="418"/>
      <c r="B1013" s="403"/>
      <c r="C1013" s="423"/>
      <c r="D1013" s="423"/>
      <c r="E1013" s="426"/>
      <c r="F1013" s="355" t="s">
        <v>21</v>
      </c>
    </row>
    <row r="1014" spans="1:6">
      <c r="A1014" s="418"/>
      <c r="B1014" s="403"/>
      <c r="C1014" s="423"/>
      <c r="D1014" s="423"/>
      <c r="E1014" s="356" t="s">
        <v>25</v>
      </c>
      <c r="F1014" s="355" t="s">
        <v>21</v>
      </c>
    </row>
    <row r="1015" spans="1:6">
      <c r="A1015" s="418"/>
      <c r="B1015" s="403"/>
      <c r="C1015" s="423"/>
      <c r="D1015" s="423"/>
      <c r="E1015" s="425" t="s">
        <v>113</v>
      </c>
      <c r="F1015" s="355" t="s">
        <v>21</v>
      </c>
    </row>
    <row r="1016" spans="1:6">
      <c r="A1016" s="418"/>
      <c r="B1016" s="403"/>
      <c r="C1016" s="423"/>
      <c r="D1016" s="423"/>
      <c r="E1016" s="427"/>
      <c r="F1016" s="355" t="s">
        <v>21</v>
      </c>
    </row>
    <row r="1017" spans="1:6">
      <c r="A1017" s="418"/>
      <c r="B1017" s="403"/>
      <c r="C1017" s="423"/>
      <c r="D1017" s="423"/>
      <c r="E1017" s="427"/>
      <c r="F1017" s="355" t="s">
        <v>21</v>
      </c>
    </row>
    <row r="1018" spans="1:6">
      <c r="A1018" s="418"/>
      <c r="B1018" s="403"/>
      <c r="C1018" s="423"/>
      <c r="D1018" s="423"/>
      <c r="E1018" s="427"/>
      <c r="F1018" s="355" t="s">
        <v>21</v>
      </c>
    </row>
    <row r="1019" spans="1:6">
      <c r="A1019" s="418"/>
      <c r="B1019" s="403"/>
      <c r="C1019" s="423"/>
      <c r="D1019" s="423"/>
      <c r="E1019" s="427"/>
      <c r="F1019" s="355" t="s">
        <v>21</v>
      </c>
    </row>
    <row r="1020" spans="1:6">
      <c r="A1020" s="418"/>
      <c r="B1020" s="403"/>
      <c r="C1020" s="423"/>
      <c r="D1020" s="423"/>
      <c r="E1020" s="427"/>
      <c r="F1020" s="355" t="s">
        <v>21</v>
      </c>
    </row>
    <row r="1021" spans="1:6">
      <c r="A1021" s="418"/>
      <c r="B1021" s="403"/>
      <c r="C1021" s="423"/>
      <c r="D1021" s="423"/>
      <c r="E1021" s="426"/>
      <c r="F1021" s="355" t="s">
        <v>21</v>
      </c>
    </row>
    <row r="1022" spans="1:6">
      <c r="A1022" s="418"/>
      <c r="B1022" s="403"/>
      <c r="C1022" s="423"/>
      <c r="D1022" s="423"/>
      <c r="E1022" s="425" t="s">
        <v>28</v>
      </c>
      <c r="F1022" s="355" t="s">
        <v>21</v>
      </c>
    </row>
    <row r="1023" spans="1:6">
      <c r="A1023" s="418"/>
      <c r="B1023" s="403"/>
      <c r="C1023" s="423"/>
      <c r="D1023" s="423"/>
      <c r="E1023" s="427"/>
      <c r="F1023" s="355" t="s">
        <v>21</v>
      </c>
    </row>
    <row r="1024" spans="1:6">
      <c r="A1024" s="418"/>
      <c r="B1024" s="403"/>
      <c r="C1024" s="428"/>
      <c r="D1024" s="428"/>
      <c r="E1024" s="426"/>
      <c r="F1024" s="355" t="s">
        <v>21</v>
      </c>
    </row>
    <row r="1025" spans="1:6" ht="45" customHeight="1">
      <c r="A1025" s="418"/>
      <c r="B1025" s="403"/>
      <c r="C1025" s="422" t="s">
        <v>153</v>
      </c>
      <c r="D1025" s="422" t="s">
        <v>17</v>
      </c>
      <c r="E1025" s="425" t="s">
        <v>18</v>
      </c>
      <c r="F1025" s="360" t="s">
        <v>19</v>
      </c>
    </row>
    <row r="1026" spans="1:6">
      <c r="A1026" s="418"/>
      <c r="B1026" s="403"/>
      <c r="C1026" s="423"/>
      <c r="D1026" s="423"/>
      <c r="E1026" s="426"/>
      <c r="F1026" s="355" t="s">
        <v>21</v>
      </c>
    </row>
    <row r="1027" spans="1:6">
      <c r="A1027" s="418"/>
      <c r="B1027" s="403"/>
      <c r="C1027" s="423"/>
      <c r="D1027" s="423"/>
      <c r="E1027" s="425" t="s">
        <v>142</v>
      </c>
      <c r="F1027" s="355" t="s">
        <v>21</v>
      </c>
    </row>
    <row r="1028" spans="1:6">
      <c r="A1028" s="418"/>
      <c r="B1028" s="403"/>
      <c r="C1028" s="423"/>
      <c r="D1028" s="423"/>
      <c r="E1028" s="426"/>
      <c r="F1028" s="355" t="s">
        <v>21</v>
      </c>
    </row>
    <row r="1029" spans="1:6">
      <c r="A1029" s="418"/>
      <c r="B1029" s="403"/>
      <c r="C1029" s="423"/>
      <c r="D1029" s="423"/>
      <c r="E1029" s="425" t="s">
        <v>22</v>
      </c>
      <c r="F1029" s="355" t="s">
        <v>21</v>
      </c>
    </row>
    <row r="1030" spans="1:6">
      <c r="A1030" s="418"/>
      <c r="B1030" s="403"/>
      <c r="C1030" s="423"/>
      <c r="D1030" s="423"/>
      <c r="E1030" s="427"/>
      <c r="F1030" s="355" t="s">
        <v>21</v>
      </c>
    </row>
    <row r="1031" spans="1:6">
      <c r="A1031" s="418"/>
      <c r="B1031" s="403"/>
      <c r="C1031" s="423"/>
      <c r="D1031" s="423"/>
      <c r="E1031" s="427"/>
      <c r="F1031" s="355" t="s">
        <v>21</v>
      </c>
    </row>
    <row r="1032" spans="1:6">
      <c r="A1032" s="418"/>
      <c r="B1032" s="403"/>
      <c r="C1032" s="423"/>
      <c r="D1032" s="423"/>
      <c r="E1032" s="425" t="s">
        <v>143</v>
      </c>
      <c r="F1032" s="355" t="s">
        <v>21</v>
      </c>
    </row>
    <row r="1033" spans="1:6">
      <c r="A1033" s="418"/>
      <c r="B1033" s="403"/>
      <c r="C1033" s="423"/>
      <c r="D1033" s="423"/>
      <c r="E1033" s="426"/>
      <c r="F1033" s="355" t="s">
        <v>21</v>
      </c>
    </row>
    <row r="1034" spans="1:6">
      <c r="A1034" s="418"/>
      <c r="B1034" s="403"/>
      <c r="C1034" s="423"/>
      <c r="D1034" s="423"/>
      <c r="E1034" s="354" t="s">
        <v>144</v>
      </c>
      <c r="F1034" s="355" t="s">
        <v>21</v>
      </c>
    </row>
    <row r="1035" spans="1:6">
      <c r="A1035" s="418"/>
      <c r="B1035" s="403"/>
      <c r="C1035" s="423"/>
      <c r="D1035" s="423"/>
      <c r="E1035" s="427" t="s">
        <v>154</v>
      </c>
      <c r="F1035" s="355" t="s">
        <v>21</v>
      </c>
    </row>
    <row r="1036" spans="1:6">
      <c r="A1036" s="418"/>
      <c r="B1036" s="403"/>
      <c r="C1036" s="423"/>
      <c r="D1036" s="423"/>
      <c r="E1036" s="427"/>
      <c r="F1036" s="355" t="s">
        <v>21</v>
      </c>
    </row>
    <row r="1037" spans="1:6">
      <c r="A1037" s="418"/>
      <c r="B1037" s="403"/>
      <c r="C1037" s="423"/>
      <c r="D1037" s="423"/>
      <c r="E1037" s="427"/>
      <c r="F1037" s="355" t="s">
        <v>21</v>
      </c>
    </row>
    <row r="1038" spans="1:6">
      <c r="A1038" s="418"/>
      <c r="B1038" s="403"/>
      <c r="C1038" s="423"/>
      <c r="D1038" s="423"/>
      <c r="E1038" s="427"/>
      <c r="F1038" s="355" t="s">
        <v>21</v>
      </c>
    </row>
    <row r="1039" spans="1:6">
      <c r="A1039" s="418"/>
      <c r="B1039" s="403"/>
      <c r="C1039" s="423"/>
      <c r="D1039" s="423"/>
      <c r="E1039" s="427"/>
      <c r="F1039" s="355" t="s">
        <v>21</v>
      </c>
    </row>
    <row r="1040" spans="1:6">
      <c r="A1040" s="418"/>
      <c r="B1040" s="403"/>
      <c r="C1040" s="423"/>
      <c r="D1040" s="423"/>
      <c r="E1040" s="427"/>
      <c r="F1040" s="355" t="s">
        <v>21</v>
      </c>
    </row>
    <row r="1041" spans="1:6">
      <c r="A1041" s="418"/>
      <c r="B1041" s="403"/>
      <c r="C1041" s="423"/>
      <c r="D1041" s="423"/>
      <c r="E1041" s="427"/>
      <c r="F1041" s="355" t="s">
        <v>21</v>
      </c>
    </row>
    <row r="1042" spans="1:6">
      <c r="A1042" s="418"/>
      <c r="B1042" s="403"/>
      <c r="C1042" s="423"/>
      <c r="D1042" s="423"/>
      <c r="E1042" s="427"/>
      <c r="F1042" s="355" t="s">
        <v>21</v>
      </c>
    </row>
    <row r="1043" spans="1:6">
      <c r="A1043" s="418"/>
      <c r="B1043" s="403"/>
      <c r="C1043" s="423"/>
      <c r="D1043" s="423"/>
      <c r="E1043" s="427"/>
      <c r="F1043" s="355" t="s">
        <v>21</v>
      </c>
    </row>
    <row r="1044" spans="1:6">
      <c r="A1044" s="418"/>
      <c r="B1044" s="403"/>
      <c r="C1044" s="423"/>
      <c r="D1044" s="423"/>
      <c r="E1044" s="426"/>
      <c r="F1044" s="355" t="s">
        <v>21</v>
      </c>
    </row>
    <row r="1045" spans="1:6">
      <c r="A1045" s="418"/>
      <c r="B1045" s="403"/>
      <c r="C1045" s="423"/>
      <c r="D1045" s="423"/>
      <c r="E1045" s="425" t="s">
        <v>155</v>
      </c>
      <c r="F1045" s="355" t="s">
        <v>21</v>
      </c>
    </row>
    <row r="1046" spans="1:6">
      <c r="A1046" s="418"/>
      <c r="B1046" s="403"/>
      <c r="C1046" s="423"/>
      <c r="D1046" s="423"/>
      <c r="E1046" s="427"/>
      <c r="F1046" s="355" t="s">
        <v>21</v>
      </c>
    </row>
    <row r="1047" spans="1:6">
      <c r="A1047" s="418"/>
      <c r="B1047" s="403"/>
      <c r="C1047" s="423"/>
      <c r="D1047" s="423"/>
      <c r="E1047" s="427"/>
      <c r="F1047" s="355" t="s">
        <v>21</v>
      </c>
    </row>
    <row r="1048" spans="1:6">
      <c r="A1048" s="418"/>
      <c r="B1048" s="403"/>
      <c r="C1048" s="423"/>
      <c r="D1048" s="423"/>
      <c r="E1048" s="427"/>
      <c r="F1048" s="355" t="s">
        <v>21</v>
      </c>
    </row>
    <row r="1049" spans="1:6">
      <c r="A1049" s="418"/>
      <c r="B1049" s="403"/>
      <c r="C1049" s="423"/>
      <c r="D1049" s="423"/>
      <c r="E1049" s="425" t="s">
        <v>156</v>
      </c>
      <c r="F1049" s="355" t="s">
        <v>21</v>
      </c>
    </row>
    <row r="1050" spans="1:6">
      <c r="A1050" s="418"/>
      <c r="B1050" s="403"/>
      <c r="C1050" s="423"/>
      <c r="D1050" s="423"/>
      <c r="E1050" s="427"/>
      <c r="F1050" s="355" t="s">
        <v>21</v>
      </c>
    </row>
    <row r="1051" spans="1:6">
      <c r="A1051" s="418"/>
      <c r="B1051" s="403"/>
      <c r="C1051" s="423"/>
      <c r="D1051" s="423"/>
      <c r="E1051" s="427"/>
      <c r="F1051" s="355" t="s">
        <v>21</v>
      </c>
    </row>
    <row r="1052" spans="1:6">
      <c r="A1052" s="418"/>
      <c r="B1052" s="403"/>
      <c r="C1052" s="423"/>
      <c r="D1052" s="423"/>
      <c r="E1052" s="427"/>
      <c r="F1052" s="355" t="s">
        <v>21</v>
      </c>
    </row>
    <row r="1053" spans="1:6">
      <c r="A1053" s="418"/>
      <c r="B1053" s="403"/>
      <c r="C1053" s="423"/>
      <c r="D1053" s="423"/>
      <c r="E1053" s="427"/>
      <c r="F1053" s="355" t="s">
        <v>21</v>
      </c>
    </row>
    <row r="1054" spans="1:6">
      <c r="A1054" s="418"/>
      <c r="B1054" s="403"/>
      <c r="C1054" s="423"/>
      <c r="D1054" s="423"/>
      <c r="E1054" s="427"/>
      <c r="F1054" s="355" t="s">
        <v>21</v>
      </c>
    </row>
    <row r="1055" spans="1:6">
      <c r="A1055" s="418"/>
      <c r="B1055" s="403"/>
      <c r="C1055" s="423"/>
      <c r="D1055" s="423"/>
      <c r="E1055" s="427"/>
      <c r="F1055" s="355" t="s">
        <v>21</v>
      </c>
    </row>
    <row r="1056" spans="1:6">
      <c r="A1056" s="418"/>
      <c r="B1056" s="403"/>
      <c r="C1056" s="423"/>
      <c r="D1056" s="423"/>
      <c r="E1056" s="427"/>
      <c r="F1056" s="355" t="s">
        <v>21</v>
      </c>
    </row>
    <row r="1057" spans="1:6">
      <c r="A1057" s="418"/>
      <c r="B1057" s="403"/>
      <c r="C1057" s="423"/>
      <c r="D1057" s="423"/>
      <c r="E1057" s="426"/>
      <c r="F1057" s="355" t="s">
        <v>21</v>
      </c>
    </row>
    <row r="1058" spans="1:6">
      <c r="A1058" s="418"/>
      <c r="B1058" s="403"/>
      <c r="C1058" s="423"/>
      <c r="D1058" s="423"/>
      <c r="E1058" s="356" t="s">
        <v>25</v>
      </c>
      <c r="F1058" s="355" t="s">
        <v>21</v>
      </c>
    </row>
    <row r="1059" spans="1:6">
      <c r="A1059" s="418"/>
      <c r="B1059" s="403"/>
      <c r="C1059" s="423"/>
      <c r="D1059" s="423"/>
      <c r="E1059" s="425" t="s">
        <v>113</v>
      </c>
      <c r="F1059" s="355" t="s">
        <v>21</v>
      </c>
    </row>
    <row r="1060" spans="1:6">
      <c r="A1060" s="418"/>
      <c r="B1060" s="403"/>
      <c r="C1060" s="423"/>
      <c r="D1060" s="423"/>
      <c r="E1060" s="427"/>
      <c r="F1060" s="355" t="s">
        <v>21</v>
      </c>
    </row>
    <row r="1061" spans="1:6">
      <c r="A1061" s="418"/>
      <c r="B1061" s="403"/>
      <c r="C1061" s="423"/>
      <c r="D1061" s="423"/>
      <c r="E1061" s="427"/>
      <c r="F1061" s="355" t="s">
        <v>21</v>
      </c>
    </row>
    <row r="1062" spans="1:6">
      <c r="A1062" s="418"/>
      <c r="B1062" s="403"/>
      <c r="C1062" s="423"/>
      <c r="D1062" s="423"/>
      <c r="E1062" s="427"/>
      <c r="F1062" s="355" t="s">
        <v>21</v>
      </c>
    </row>
    <row r="1063" spans="1:6">
      <c r="A1063" s="418"/>
      <c r="B1063" s="403"/>
      <c r="C1063" s="423"/>
      <c r="D1063" s="423"/>
      <c r="E1063" s="427"/>
      <c r="F1063" s="355" t="s">
        <v>21</v>
      </c>
    </row>
    <row r="1064" spans="1:6">
      <c r="A1064" s="418"/>
      <c r="B1064" s="403"/>
      <c r="C1064" s="423"/>
      <c r="D1064" s="423"/>
      <c r="E1064" s="427"/>
      <c r="F1064" s="355" t="s">
        <v>21</v>
      </c>
    </row>
    <row r="1065" spans="1:6">
      <c r="A1065" s="418"/>
      <c r="B1065" s="403"/>
      <c r="C1065" s="423"/>
      <c r="D1065" s="423"/>
      <c r="E1065" s="426"/>
      <c r="F1065" s="355" t="s">
        <v>21</v>
      </c>
    </row>
    <row r="1066" spans="1:6">
      <c r="A1066" s="418"/>
      <c r="B1066" s="403"/>
      <c r="C1066" s="423"/>
      <c r="D1066" s="423"/>
      <c r="E1066" s="425" t="s">
        <v>28</v>
      </c>
      <c r="F1066" s="355" t="s">
        <v>21</v>
      </c>
    </row>
    <row r="1067" spans="1:6">
      <c r="A1067" s="418"/>
      <c r="B1067" s="403"/>
      <c r="C1067" s="423"/>
      <c r="D1067" s="423"/>
      <c r="E1067" s="427"/>
      <c r="F1067" s="355" t="s">
        <v>21</v>
      </c>
    </row>
    <row r="1068" spans="1:6">
      <c r="A1068" s="418"/>
      <c r="B1068" s="403"/>
      <c r="C1068" s="428"/>
      <c r="D1068" s="428"/>
      <c r="E1068" s="426"/>
      <c r="F1068" s="355" t="s">
        <v>21</v>
      </c>
    </row>
    <row r="1069" spans="1:6">
      <c r="A1069" s="418"/>
      <c r="B1069" s="403"/>
      <c r="C1069" s="422" t="s">
        <v>157</v>
      </c>
      <c r="D1069" s="422" t="s">
        <v>17</v>
      </c>
      <c r="E1069" s="425" t="s">
        <v>18</v>
      </c>
      <c r="F1069" s="360" t="s">
        <v>19</v>
      </c>
    </row>
    <row r="1070" spans="1:6">
      <c r="A1070" s="418"/>
      <c r="B1070" s="403"/>
      <c r="C1070" s="423"/>
      <c r="D1070" s="423"/>
      <c r="E1070" s="426"/>
      <c r="F1070" s="355" t="s">
        <v>21</v>
      </c>
    </row>
    <row r="1071" spans="1:6">
      <c r="A1071" s="418"/>
      <c r="B1071" s="403"/>
      <c r="C1071" s="423"/>
      <c r="D1071" s="423"/>
      <c r="E1071" s="425" t="s">
        <v>142</v>
      </c>
      <c r="F1071" s="355" t="s">
        <v>21</v>
      </c>
    </row>
    <row r="1072" spans="1:6">
      <c r="A1072" s="418"/>
      <c r="B1072" s="403"/>
      <c r="C1072" s="423"/>
      <c r="D1072" s="423"/>
      <c r="E1072" s="426"/>
      <c r="F1072" s="355" t="s">
        <v>21</v>
      </c>
    </row>
    <row r="1073" spans="1:6">
      <c r="A1073" s="418"/>
      <c r="B1073" s="403"/>
      <c r="C1073" s="423"/>
      <c r="D1073" s="423"/>
      <c r="E1073" s="425" t="s">
        <v>22</v>
      </c>
      <c r="F1073" s="355" t="s">
        <v>21</v>
      </c>
    </row>
    <row r="1074" spans="1:6">
      <c r="A1074" s="418"/>
      <c r="B1074" s="403"/>
      <c r="C1074" s="423"/>
      <c r="D1074" s="423"/>
      <c r="E1074" s="427"/>
      <c r="F1074" s="355" t="s">
        <v>21</v>
      </c>
    </row>
    <row r="1075" spans="1:6">
      <c r="A1075" s="418"/>
      <c r="B1075" s="403"/>
      <c r="C1075" s="423"/>
      <c r="D1075" s="423"/>
      <c r="E1075" s="427"/>
      <c r="F1075" s="355" t="s">
        <v>21</v>
      </c>
    </row>
    <row r="1076" spans="1:6">
      <c r="A1076" s="418"/>
      <c r="B1076" s="403"/>
      <c r="C1076" s="423"/>
      <c r="D1076" s="423"/>
      <c r="E1076" s="425" t="s">
        <v>143</v>
      </c>
      <c r="F1076" s="355" t="s">
        <v>21</v>
      </c>
    </row>
    <row r="1077" spans="1:6">
      <c r="A1077" s="418"/>
      <c r="B1077" s="403"/>
      <c r="C1077" s="423"/>
      <c r="D1077" s="423"/>
      <c r="E1077" s="426"/>
      <c r="F1077" s="355" t="s">
        <v>21</v>
      </c>
    </row>
    <row r="1078" spans="1:6">
      <c r="A1078" s="418"/>
      <c r="B1078" s="403"/>
      <c r="C1078" s="423"/>
      <c r="D1078" s="423"/>
      <c r="E1078" s="354" t="s">
        <v>144</v>
      </c>
      <c r="F1078" s="355" t="s">
        <v>21</v>
      </c>
    </row>
    <row r="1079" spans="1:6">
      <c r="A1079" s="418"/>
      <c r="B1079" s="403"/>
      <c r="C1079" s="423"/>
      <c r="D1079" s="423"/>
      <c r="E1079" s="425" t="s">
        <v>158</v>
      </c>
      <c r="F1079" s="355" t="s">
        <v>21</v>
      </c>
    </row>
    <row r="1080" spans="1:6">
      <c r="A1080" s="418"/>
      <c r="B1080" s="403"/>
      <c r="C1080" s="423"/>
      <c r="D1080" s="423"/>
      <c r="E1080" s="427"/>
      <c r="F1080" s="355" t="s">
        <v>21</v>
      </c>
    </row>
    <row r="1081" spans="1:6">
      <c r="A1081" s="418"/>
      <c r="B1081" s="403"/>
      <c r="C1081" s="423"/>
      <c r="D1081" s="423"/>
      <c r="E1081" s="427"/>
      <c r="F1081" s="355" t="s">
        <v>21</v>
      </c>
    </row>
    <row r="1082" spans="1:6">
      <c r="A1082" s="418"/>
      <c r="B1082" s="403"/>
      <c r="C1082" s="423"/>
      <c r="D1082" s="423"/>
      <c r="E1082" s="427"/>
      <c r="F1082" s="355" t="s">
        <v>21</v>
      </c>
    </row>
    <row r="1083" spans="1:6">
      <c r="A1083" s="418"/>
      <c r="B1083" s="403"/>
      <c r="C1083" s="423"/>
      <c r="D1083" s="423"/>
      <c r="E1083" s="427"/>
      <c r="F1083" s="355" t="s">
        <v>21</v>
      </c>
    </row>
    <row r="1084" spans="1:6">
      <c r="A1084" s="418"/>
      <c r="B1084" s="403"/>
      <c r="C1084" s="423"/>
      <c r="D1084" s="423"/>
      <c r="E1084" s="427"/>
      <c r="F1084" s="355" t="s">
        <v>21</v>
      </c>
    </row>
    <row r="1085" spans="1:6">
      <c r="A1085" s="418"/>
      <c r="B1085" s="403"/>
      <c r="C1085" s="423"/>
      <c r="D1085" s="423"/>
      <c r="E1085" s="427"/>
      <c r="F1085" s="355" t="s">
        <v>21</v>
      </c>
    </row>
    <row r="1086" spans="1:6">
      <c r="A1086" s="418"/>
      <c r="B1086" s="403"/>
      <c r="C1086" s="423"/>
      <c r="D1086" s="423"/>
      <c r="E1086" s="427"/>
      <c r="F1086" s="355" t="s">
        <v>21</v>
      </c>
    </row>
    <row r="1087" spans="1:6">
      <c r="A1087" s="418"/>
      <c r="B1087" s="403"/>
      <c r="C1087" s="423"/>
      <c r="D1087" s="423"/>
      <c r="E1087" s="426"/>
      <c r="F1087" s="355" t="s">
        <v>21</v>
      </c>
    </row>
    <row r="1088" spans="1:6">
      <c r="A1088" s="418"/>
      <c r="B1088" s="403"/>
      <c r="C1088" s="423"/>
      <c r="D1088" s="423"/>
      <c r="E1088" s="425" t="s">
        <v>159</v>
      </c>
      <c r="F1088" s="355" t="s">
        <v>21</v>
      </c>
    </row>
    <row r="1089" spans="1:6">
      <c r="A1089" s="418"/>
      <c r="B1089" s="403"/>
      <c r="C1089" s="423"/>
      <c r="D1089" s="423"/>
      <c r="E1089" s="427"/>
      <c r="F1089" s="355" t="s">
        <v>21</v>
      </c>
    </row>
    <row r="1090" spans="1:6">
      <c r="A1090" s="418"/>
      <c r="B1090" s="403"/>
      <c r="C1090" s="423"/>
      <c r="D1090" s="423"/>
      <c r="E1090" s="427"/>
      <c r="F1090" s="355" t="s">
        <v>21</v>
      </c>
    </row>
    <row r="1091" spans="1:6">
      <c r="A1091" s="418"/>
      <c r="B1091" s="403"/>
      <c r="C1091" s="423"/>
      <c r="D1091" s="423"/>
      <c r="E1091" s="427"/>
      <c r="F1091" s="355" t="s">
        <v>21</v>
      </c>
    </row>
    <row r="1092" spans="1:6">
      <c r="A1092" s="418"/>
      <c r="B1092" s="403"/>
      <c r="C1092" s="423"/>
      <c r="D1092" s="423"/>
      <c r="E1092" s="425" t="s">
        <v>160</v>
      </c>
      <c r="F1092" s="355" t="s">
        <v>21</v>
      </c>
    </row>
    <row r="1093" spans="1:6">
      <c r="A1093" s="418"/>
      <c r="B1093" s="403"/>
      <c r="C1093" s="423"/>
      <c r="D1093" s="423"/>
      <c r="E1093" s="427"/>
      <c r="F1093" s="355" t="s">
        <v>21</v>
      </c>
    </row>
    <row r="1094" spans="1:6">
      <c r="A1094" s="418"/>
      <c r="B1094" s="403"/>
      <c r="C1094" s="423"/>
      <c r="D1094" s="423"/>
      <c r="E1094" s="427"/>
      <c r="F1094" s="355" t="s">
        <v>21</v>
      </c>
    </row>
    <row r="1095" spans="1:6">
      <c r="A1095" s="418"/>
      <c r="B1095" s="403"/>
      <c r="C1095" s="423"/>
      <c r="D1095" s="423"/>
      <c r="E1095" s="427"/>
      <c r="F1095" s="355" t="s">
        <v>21</v>
      </c>
    </row>
    <row r="1096" spans="1:6">
      <c r="A1096" s="418"/>
      <c r="B1096" s="403"/>
      <c r="C1096" s="423"/>
      <c r="D1096" s="423"/>
      <c r="E1096" s="427"/>
      <c r="F1096" s="355" t="s">
        <v>21</v>
      </c>
    </row>
    <row r="1097" spans="1:6">
      <c r="A1097" s="418"/>
      <c r="B1097" s="403"/>
      <c r="C1097" s="423"/>
      <c r="D1097" s="423"/>
      <c r="E1097" s="427"/>
      <c r="F1097" s="355" t="s">
        <v>21</v>
      </c>
    </row>
    <row r="1098" spans="1:6">
      <c r="A1098" s="418"/>
      <c r="B1098" s="403"/>
      <c r="C1098" s="423"/>
      <c r="D1098" s="423"/>
      <c r="E1098" s="427"/>
      <c r="F1098" s="355" t="s">
        <v>21</v>
      </c>
    </row>
    <row r="1099" spans="1:6">
      <c r="A1099" s="418"/>
      <c r="B1099" s="403"/>
      <c r="C1099" s="423"/>
      <c r="D1099" s="423"/>
      <c r="E1099" s="427"/>
      <c r="F1099" s="355" t="s">
        <v>21</v>
      </c>
    </row>
    <row r="1100" spans="1:6">
      <c r="A1100" s="418"/>
      <c r="B1100" s="403"/>
      <c r="C1100" s="423"/>
      <c r="D1100" s="423"/>
      <c r="E1100" s="426"/>
      <c r="F1100" s="355" t="s">
        <v>21</v>
      </c>
    </row>
    <row r="1101" spans="1:6">
      <c r="A1101" s="418"/>
      <c r="B1101" s="403"/>
      <c r="C1101" s="423"/>
      <c r="D1101" s="423"/>
      <c r="E1101" s="356" t="s">
        <v>25</v>
      </c>
      <c r="F1101" s="355" t="s">
        <v>21</v>
      </c>
    </row>
    <row r="1102" spans="1:6">
      <c r="A1102" s="418"/>
      <c r="B1102" s="403"/>
      <c r="C1102" s="423"/>
      <c r="D1102" s="423"/>
      <c r="E1102" s="425" t="s">
        <v>113</v>
      </c>
      <c r="F1102" s="355" t="s">
        <v>21</v>
      </c>
    </row>
    <row r="1103" spans="1:6">
      <c r="A1103" s="418"/>
      <c r="B1103" s="403"/>
      <c r="C1103" s="423"/>
      <c r="D1103" s="423"/>
      <c r="E1103" s="427"/>
      <c r="F1103" s="355" t="s">
        <v>21</v>
      </c>
    </row>
    <row r="1104" spans="1:6">
      <c r="A1104" s="418"/>
      <c r="B1104" s="403"/>
      <c r="C1104" s="423"/>
      <c r="D1104" s="423"/>
      <c r="E1104" s="427"/>
      <c r="F1104" s="355" t="s">
        <v>21</v>
      </c>
    </row>
    <row r="1105" spans="1:6">
      <c r="A1105" s="418"/>
      <c r="B1105" s="403"/>
      <c r="C1105" s="423"/>
      <c r="D1105" s="423"/>
      <c r="E1105" s="427"/>
      <c r="F1105" s="355" t="s">
        <v>21</v>
      </c>
    </row>
    <row r="1106" spans="1:6">
      <c r="A1106" s="418"/>
      <c r="B1106" s="403"/>
      <c r="C1106" s="423"/>
      <c r="D1106" s="423"/>
      <c r="E1106" s="427"/>
      <c r="F1106" s="355" t="s">
        <v>21</v>
      </c>
    </row>
    <row r="1107" spans="1:6">
      <c r="A1107" s="418"/>
      <c r="B1107" s="403"/>
      <c r="C1107" s="423"/>
      <c r="D1107" s="423"/>
      <c r="E1107" s="427"/>
      <c r="F1107" s="355" t="s">
        <v>21</v>
      </c>
    </row>
    <row r="1108" spans="1:6">
      <c r="A1108" s="418"/>
      <c r="B1108" s="403"/>
      <c r="C1108" s="423"/>
      <c r="D1108" s="423"/>
      <c r="E1108" s="426"/>
      <c r="F1108" s="355" t="s">
        <v>21</v>
      </c>
    </row>
    <row r="1109" spans="1:6">
      <c r="A1109" s="418"/>
      <c r="B1109" s="403"/>
      <c r="C1109" s="423"/>
      <c r="D1109" s="423"/>
      <c r="E1109" s="425" t="s">
        <v>28</v>
      </c>
      <c r="F1109" s="355" t="s">
        <v>21</v>
      </c>
    </row>
    <row r="1110" spans="1:6">
      <c r="A1110" s="418"/>
      <c r="B1110" s="403"/>
      <c r="C1110" s="423"/>
      <c r="D1110" s="423"/>
      <c r="E1110" s="427"/>
      <c r="F1110" s="355" t="s">
        <v>21</v>
      </c>
    </row>
    <row r="1111" spans="1:6">
      <c r="A1111" s="418"/>
      <c r="B1111" s="403"/>
      <c r="C1111" s="428"/>
      <c r="D1111" s="428"/>
      <c r="E1111" s="426"/>
      <c r="F1111" s="355" t="s">
        <v>21</v>
      </c>
    </row>
    <row r="1112" spans="1:6">
      <c r="A1112" s="418"/>
      <c r="B1112" s="403"/>
      <c r="C1112" s="422" t="s">
        <v>161</v>
      </c>
      <c r="D1112" s="422" t="s">
        <v>17</v>
      </c>
      <c r="E1112" s="425" t="s">
        <v>18</v>
      </c>
      <c r="F1112" s="360" t="s">
        <v>19</v>
      </c>
    </row>
    <row r="1113" spans="1:6">
      <c r="A1113" s="418"/>
      <c r="B1113" s="403"/>
      <c r="C1113" s="423"/>
      <c r="D1113" s="423"/>
      <c r="E1113" s="426"/>
      <c r="F1113" s="355" t="s">
        <v>21</v>
      </c>
    </row>
    <row r="1114" spans="1:6">
      <c r="A1114" s="418"/>
      <c r="B1114" s="403"/>
      <c r="C1114" s="423"/>
      <c r="D1114" s="423"/>
      <c r="E1114" s="425" t="s">
        <v>142</v>
      </c>
      <c r="F1114" s="355" t="s">
        <v>21</v>
      </c>
    </row>
    <row r="1115" spans="1:6">
      <c r="A1115" s="418"/>
      <c r="B1115" s="403"/>
      <c r="C1115" s="423"/>
      <c r="D1115" s="423"/>
      <c r="E1115" s="426"/>
      <c r="F1115" s="355" t="s">
        <v>21</v>
      </c>
    </row>
    <row r="1116" spans="1:6">
      <c r="A1116" s="418"/>
      <c r="B1116" s="403"/>
      <c r="C1116" s="423"/>
      <c r="D1116" s="423"/>
      <c r="E1116" s="425" t="s">
        <v>22</v>
      </c>
      <c r="F1116" s="355" t="s">
        <v>21</v>
      </c>
    </row>
    <row r="1117" spans="1:6">
      <c r="A1117" s="418"/>
      <c r="B1117" s="403"/>
      <c r="C1117" s="423"/>
      <c r="D1117" s="423"/>
      <c r="E1117" s="427"/>
      <c r="F1117" s="355" t="s">
        <v>21</v>
      </c>
    </row>
    <row r="1118" spans="1:6">
      <c r="A1118" s="418"/>
      <c r="B1118" s="403"/>
      <c r="C1118" s="423"/>
      <c r="D1118" s="423"/>
      <c r="E1118" s="427"/>
      <c r="F1118" s="355" t="s">
        <v>21</v>
      </c>
    </row>
    <row r="1119" spans="1:6">
      <c r="A1119" s="418"/>
      <c r="B1119" s="403"/>
      <c r="C1119" s="423"/>
      <c r="D1119" s="423"/>
      <c r="E1119" s="425" t="s">
        <v>143</v>
      </c>
      <c r="F1119" s="355" t="s">
        <v>21</v>
      </c>
    </row>
    <row r="1120" spans="1:6">
      <c r="A1120" s="418"/>
      <c r="B1120" s="403"/>
      <c r="C1120" s="423"/>
      <c r="D1120" s="423"/>
      <c r="E1120" s="426"/>
      <c r="F1120" s="355" t="s">
        <v>21</v>
      </c>
    </row>
    <row r="1121" spans="1:6">
      <c r="A1121" s="418"/>
      <c r="B1121" s="403"/>
      <c r="C1121" s="423"/>
      <c r="D1121" s="423"/>
      <c r="E1121" s="354" t="s">
        <v>144</v>
      </c>
      <c r="F1121" s="355" t="s">
        <v>21</v>
      </c>
    </row>
    <row r="1122" spans="1:6">
      <c r="A1122" s="418"/>
      <c r="B1122" s="403"/>
      <c r="C1122" s="423"/>
      <c r="D1122" s="423"/>
      <c r="E1122" s="425" t="s">
        <v>162</v>
      </c>
      <c r="F1122" s="355" t="s">
        <v>21</v>
      </c>
    </row>
    <row r="1123" spans="1:6">
      <c r="A1123" s="418"/>
      <c r="B1123" s="403"/>
      <c r="C1123" s="423"/>
      <c r="D1123" s="423"/>
      <c r="E1123" s="427"/>
      <c r="F1123" s="355" t="s">
        <v>21</v>
      </c>
    </row>
    <row r="1124" spans="1:6">
      <c r="A1124" s="418"/>
      <c r="B1124" s="403"/>
      <c r="C1124" s="423"/>
      <c r="D1124" s="423"/>
      <c r="E1124" s="427"/>
      <c r="F1124" s="355" t="s">
        <v>21</v>
      </c>
    </row>
    <row r="1125" spans="1:6">
      <c r="A1125" s="418"/>
      <c r="B1125" s="403"/>
      <c r="C1125" s="423"/>
      <c r="D1125" s="423"/>
      <c r="E1125" s="427"/>
      <c r="F1125" s="355" t="s">
        <v>21</v>
      </c>
    </row>
    <row r="1126" spans="1:6">
      <c r="A1126" s="418"/>
      <c r="B1126" s="403"/>
      <c r="C1126" s="423"/>
      <c r="D1126" s="423"/>
      <c r="E1126" s="427"/>
      <c r="F1126" s="355" t="s">
        <v>21</v>
      </c>
    </row>
    <row r="1127" spans="1:6">
      <c r="A1127" s="418"/>
      <c r="B1127" s="403"/>
      <c r="C1127" s="423"/>
      <c r="D1127" s="423"/>
      <c r="E1127" s="427"/>
      <c r="F1127" s="355" t="s">
        <v>21</v>
      </c>
    </row>
    <row r="1128" spans="1:6">
      <c r="A1128" s="418"/>
      <c r="B1128" s="403"/>
      <c r="C1128" s="423"/>
      <c r="D1128" s="423"/>
      <c r="E1128" s="427"/>
      <c r="F1128" s="355" t="s">
        <v>21</v>
      </c>
    </row>
    <row r="1129" spans="1:6">
      <c r="A1129" s="418"/>
      <c r="B1129" s="403"/>
      <c r="C1129" s="423"/>
      <c r="D1129" s="423"/>
      <c r="E1129" s="427"/>
      <c r="F1129" s="355" t="s">
        <v>21</v>
      </c>
    </row>
    <row r="1130" spans="1:6">
      <c r="A1130" s="418"/>
      <c r="B1130" s="403"/>
      <c r="C1130" s="423"/>
      <c r="D1130" s="423"/>
      <c r="E1130" s="426"/>
      <c r="F1130" s="355" t="s">
        <v>21</v>
      </c>
    </row>
    <row r="1131" spans="1:6">
      <c r="A1131" s="418"/>
      <c r="B1131" s="403"/>
      <c r="C1131" s="423"/>
      <c r="D1131" s="423"/>
      <c r="E1131" s="425" t="s">
        <v>163</v>
      </c>
      <c r="F1131" s="355" t="s">
        <v>21</v>
      </c>
    </row>
    <row r="1132" spans="1:6">
      <c r="A1132" s="418"/>
      <c r="B1132" s="403"/>
      <c r="C1132" s="423"/>
      <c r="D1132" s="423"/>
      <c r="E1132" s="427"/>
      <c r="F1132" s="355" t="s">
        <v>21</v>
      </c>
    </row>
    <row r="1133" spans="1:6">
      <c r="A1133" s="418"/>
      <c r="B1133" s="403"/>
      <c r="C1133" s="423"/>
      <c r="D1133" s="423"/>
      <c r="E1133" s="427"/>
      <c r="F1133" s="355" t="s">
        <v>21</v>
      </c>
    </row>
    <row r="1134" spans="1:6">
      <c r="A1134" s="418"/>
      <c r="B1134" s="403"/>
      <c r="C1134" s="423"/>
      <c r="D1134" s="423"/>
      <c r="E1134" s="427"/>
      <c r="F1134" s="355" t="s">
        <v>21</v>
      </c>
    </row>
    <row r="1135" spans="1:6">
      <c r="A1135" s="418"/>
      <c r="B1135" s="403"/>
      <c r="C1135" s="423"/>
      <c r="D1135" s="423"/>
      <c r="E1135" s="425" t="s">
        <v>164</v>
      </c>
      <c r="F1135" s="355" t="s">
        <v>21</v>
      </c>
    </row>
    <row r="1136" spans="1:6">
      <c r="A1136" s="418"/>
      <c r="B1136" s="403"/>
      <c r="C1136" s="423"/>
      <c r="D1136" s="423"/>
      <c r="E1136" s="427"/>
      <c r="F1136" s="355" t="s">
        <v>21</v>
      </c>
    </row>
    <row r="1137" spans="1:6">
      <c r="A1137" s="418"/>
      <c r="B1137" s="403"/>
      <c r="C1137" s="423"/>
      <c r="D1137" s="423"/>
      <c r="E1137" s="427"/>
      <c r="F1137" s="355" t="s">
        <v>21</v>
      </c>
    </row>
    <row r="1138" spans="1:6">
      <c r="A1138" s="418"/>
      <c r="B1138" s="403"/>
      <c r="C1138" s="423"/>
      <c r="D1138" s="423"/>
      <c r="E1138" s="427"/>
      <c r="F1138" s="355" t="s">
        <v>21</v>
      </c>
    </row>
    <row r="1139" spans="1:6">
      <c r="A1139" s="418"/>
      <c r="B1139" s="403"/>
      <c r="C1139" s="423"/>
      <c r="D1139" s="423"/>
      <c r="E1139" s="427"/>
      <c r="F1139" s="355" t="s">
        <v>21</v>
      </c>
    </row>
    <row r="1140" spans="1:6">
      <c r="A1140" s="418"/>
      <c r="B1140" s="403"/>
      <c r="C1140" s="423"/>
      <c r="D1140" s="423"/>
      <c r="E1140" s="427"/>
      <c r="F1140" s="355" t="s">
        <v>21</v>
      </c>
    </row>
    <row r="1141" spans="1:6">
      <c r="A1141" s="418"/>
      <c r="B1141" s="403"/>
      <c r="C1141" s="423"/>
      <c r="D1141" s="423"/>
      <c r="E1141" s="427"/>
      <c r="F1141" s="355" t="s">
        <v>21</v>
      </c>
    </row>
    <row r="1142" spans="1:6">
      <c r="A1142" s="418"/>
      <c r="B1142" s="403"/>
      <c r="C1142" s="423"/>
      <c r="D1142" s="423"/>
      <c r="E1142" s="427"/>
      <c r="F1142" s="355" t="s">
        <v>21</v>
      </c>
    </row>
    <row r="1143" spans="1:6">
      <c r="A1143" s="418"/>
      <c r="B1143" s="403"/>
      <c r="C1143" s="423"/>
      <c r="D1143" s="423"/>
      <c r="E1143" s="426"/>
      <c r="F1143" s="355" t="s">
        <v>21</v>
      </c>
    </row>
    <row r="1144" spans="1:6">
      <c r="A1144" s="418"/>
      <c r="B1144" s="403"/>
      <c r="C1144" s="423"/>
      <c r="D1144" s="423"/>
      <c r="E1144" s="356" t="s">
        <v>25</v>
      </c>
      <c r="F1144" s="355" t="s">
        <v>21</v>
      </c>
    </row>
    <row r="1145" spans="1:6">
      <c r="A1145" s="418"/>
      <c r="B1145" s="403"/>
      <c r="C1145" s="423"/>
      <c r="D1145" s="423"/>
      <c r="E1145" s="425" t="s">
        <v>113</v>
      </c>
      <c r="F1145" s="355" t="s">
        <v>21</v>
      </c>
    </row>
    <row r="1146" spans="1:6">
      <c r="A1146" s="418"/>
      <c r="B1146" s="403"/>
      <c r="C1146" s="423"/>
      <c r="D1146" s="423"/>
      <c r="E1146" s="427"/>
      <c r="F1146" s="355" t="s">
        <v>21</v>
      </c>
    </row>
    <row r="1147" spans="1:6">
      <c r="A1147" s="418"/>
      <c r="B1147" s="403"/>
      <c r="C1147" s="423"/>
      <c r="D1147" s="423"/>
      <c r="E1147" s="427"/>
      <c r="F1147" s="355" t="s">
        <v>21</v>
      </c>
    </row>
    <row r="1148" spans="1:6">
      <c r="A1148" s="418"/>
      <c r="B1148" s="403"/>
      <c r="C1148" s="423"/>
      <c r="D1148" s="423"/>
      <c r="E1148" s="427"/>
      <c r="F1148" s="355" t="s">
        <v>21</v>
      </c>
    </row>
    <row r="1149" spans="1:6">
      <c r="A1149" s="418"/>
      <c r="B1149" s="403"/>
      <c r="C1149" s="423"/>
      <c r="D1149" s="423"/>
      <c r="E1149" s="427"/>
      <c r="F1149" s="355" t="s">
        <v>21</v>
      </c>
    </row>
    <row r="1150" spans="1:6">
      <c r="A1150" s="418"/>
      <c r="B1150" s="403"/>
      <c r="C1150" s="423"/>
      <c r="D1150" s="423"/>
      <c r="E1150" s="427"/>
      <c r="F1150" s="355" t="s">
        <v>21</v>
      </c>
    </row>
    <row r="1151" spans="1:6">
      <c r="A1151" s="418"/>
      <c r="B1151" s="403"/>
      <c r="C1151" s="423"/>
      <c r="D1151" s="423"/>
      <c r="E1151" s="426"/>
      <c r="F1151" s="355" t="s">
        <v>21</v>
      </c>
    </row>
    <row r="1152" spans="1:6">
      <c r="A1152" s="418"/>
      <c r="B1152" s="403"/>
      <c r="C1152" s="423"/>
      <c r="D1152" s="423"/>
      <c r="E1152" s="425" t="s">
        <v>28</v>
      </c>
      <c r="F1152" s="355" t="s">
        <v>21</v>
      </c>
    </row>
    <row r="1153" spans="1:6">
      <c r="A1153" s="418"/>
      <c r="B1153" s="403"/>
      <c r="C1153" s="423"/>
      <c r="D1153" s="423"/>
      <c r="E1153" s="427"/>
      <c r="F1153" s="355" t="s">
        <v>21</v>
      </c>
    </row>
    <row r="1154" spans="1:6">
      <c r="A1154" s="418"/>
      <c r="B1154" s="403"/>
      <c r="C1154" s="428"/>
      <c r="D1154" s="428"/>
      <c r="E1154" s="426"/>
      <c r="F1154" s="355" t="s">
        <v>21</v>
      </c>
    </row>
    <row r="1155" spans="1:6">
      <c r="A1155" s="418"/>
      <c r="B1155" s="403"/>
      <c r="C1155" s="422" t="s">
        <v>165</v>
      </c>
      <c r="D1155" s="422" t="s">
        <v>17</v>
      </c>
      <c r="E1155" s="425" t="s">
        <v>18</v>
      </c>
      <c r="F1155" s="360" t="s">
        <v>19</v>
      </c>
    </row>
    <row r="1156" spans="1:6">
      <c r="A1156" s="418"/>
      <c r="B1156" s="403"/>
      <c r="C1156" s="423"/>
      <c r="D1156" s="423"/>
      <c r="E1156" s="426"/>
      <c r="F1156" s="355" t="s">
        <v>21</v>
      </c>
    </row>
    <row r="1157" spans="1:6">
      <c r="A1157" s="418"/>
      <c r="B1157" s="403"/>
      <c r="C1157" s="423"/>
      <c r="D1157" s="423"/>
      <c r="E1157" s="425" t="s">
        <v>142</v>
      </c>
      <c r="F1157" s="355" t="s">
        <v>21</v>
      </c>
    </row>
    <row r="1158" spans="1:6">
      <c r="A1158" s="418"/>
      <c r="B1158" s="403"/>
      <c r="C1158" s="423"/>
      <c r="D1158" s="423"/>
      <c r="E1158" s="426"/>
      <c r="F1158" s="355" t="s">
        <v>21</v>
      </c>
    </row>
    <row r="1159" spans="1:6">
      <c r="A1159" s="418"/>
      <c r="B1159" s="403"/>
      <c r="C1159" s="423"/>
      <c r="D1159" s="423"/>
      <c r="E1159" s="425" t="s">
        <v>22</v>
      </c>
      <c r="F1159" s="355" t="s">
        <v>21</v>
      </c>
    </row>
    <row r="1160" spans="1:6">
      <c r="A1160" s="418"/>
      <c r="B1160" s="403"/>
      <c r="C1160" s="423"/>
      <c r="D1160" s="423"/>
      <c r="E1160" s="427"/>
      <c r="F1160" s="355" t="s">
        <v>21</v>
      </c>
    </row>
    <row r="1161" spans="1:6">
      <c r="A1161" s="418"/>
      <c r="B1161" s="403"/>
      <c r="C1161" s="423"/>
      <c r="D1161" s="423"/>
      <c r="E1161" s="427"/>
      <c r="F1161" s="355" t="s">
        <v>21</v>
      </c>
    </row>
    <row r="1162" spans="1:6">
      <c r="A1162" s="418"/>
      <c r="B1162" s="403"/>
      <c r="C1162" s="423"/>
      <c r="D1162" s="423"/>
      <c r="E1162" s="425" t="s">
        <v>143</v>
      </c>
      <c r="F1162" s="355" t="s">
        <v>21</v>
      </c>
    </row>
    <row r="1163" spans="1:6">
      <c r="A1163" s="418"/>
      <c r="B1163" s="403"/>
      <c r="C1163" s="423"/>
      <c r="D1163" s="423"/>
      <c r="E1163" s="426"/>
      <c r="F1163" s="355" t="s">
        <v>21</v>
      </c>
    </row>
    <row r="1164" spans="1:6">
      <c r="A1164" s="418"/>
      <c r="B1164" s="403"/>
      <c r="C1164" s="423"/>
      <c r="D1164" s="423"/>
      <c r="E1164" s="354" t="s">
        <v>144</v>
      </c>
      <c r="F1164" s="355" t="s">
        <v>21</v>
      </c>
    </row>
    <row r="1165" spans="1:6">
      <c r="A1165" s="418"/>
      <c r="B1165" s="403"/>
      <c r="C1165" s="423"/>
      <c r="D1165" s="423"/>
      <c r="E1165" s="425" t="s">
        <v>166</v>
      </c>
      <c r="F1165" s="355" t="s">
        <v>21</v>
      </c>
    </row>
    <row r="1166" spans="1:6">
      <c r="A1166" s="418"/>
      <c r="B1166" s="403"/>
      <c r="C1166" s="423"/>
      <c r="D1166" s="423"/>
      <c r="E1166" s="427"/>
      <c r="F1166" s="355" t="s">
        <v>21</v>
      </c>
    </row>
    <row r="1167" spans="1:6">
      <c r="A1167" s="418"/>
      <c r="B1167" s="403"/>
      <c r="C1167" s="423"/>
      <c r="D1167" s="423"/>
      <c r="E1167" s="427"/>
      <c r="F1167" s="355" t="s">
        <v>21</v>
      </c>
    </row>
    <row r="1168" spans="1:6">
      <c r="A1168" s="418"/>
      <c r="B1168" s="403"/>
      <c r="C1168" s="423"/>
      <c r="D1168" s="423"/>
      <c r="E1168" s="427"/>
      <c r="F1168" s="355" t="s">
        <v>21</v>
      </c>
    </row>
    <row r="1169" spans="1:6">
      <c r="A1169" s="418"/>
      <c r="B1169" s="403"/>
      <c r="C1169" s="423"/>
      <c r="D1169" s="423"/>
      <c r="E1169" s="427"/>
      <c r="F1169" s="355" t="s">
        <v>21</v>
      </c>
    </row>
    <row r="1170" spans="1:6">
      <c r="A1170" s="418"/>
      <c r="B1170" s="403"/>
      <c r="C1170" s="423"/>
      <c r="D1170" s="423"/>
      <c r="E1170" s="427"/>
      <c r="F1170" s="355" t="s">
        <v>21</v>
      </c>
    </row>
    <row r="1171" spans="1:6">
      <c r="A1171" s="418"/>
      <c r="B1171" s="403"/>
      <c r="C1171" s="423"/>
      <c r="D1171" s="423"/>
      <c r="E1171" s="427"/>
      <c r="F1171" s="355" t="s">
        <v>21</v>
      </c>
    </row>
    <row r="1172" spans="1:6">
      <c r="A1172" s="418"/>
      <c r="B1172" s="403"/>
      <c r="C1172" s="423"/>
      <c r="D1172" s="423"/>
      <c r="E1172" s="427"/>
      <c r="F1172" s="355" t="s">
        <v>21</v>
      </c>
    </row>
    <row r="1173" spans="1:6">
      <c r="A1173" s="418"/>
      <c r="B1173" s="403"/>
      <c r="C1173" s="423"/>
      <c r="D1173" s="423"/>
      <c r="E1173" s="426"/>
      <c r="F1173" s="355" t="s">
        <v>21</v>
      </c>
    </row>
    <row r="1174" spans="1:6">
      <c r="A1174" s="418"/>
      <c r="B1174" s="403"/>
      <c r="C1174" s="423"/>
      <c r="D1174" s="423"/>
      <c r="E1174" s="425" t="s">
        <v>167</v>
      </c>
      <c r="F1174" s="355" t="s">
        <v>21</v>
      </c>
    </row>
    <row r="1175" spans="1:6">
      <c r="A1175" s="418"/>
      <c r="B1175" s="403"/>
      <c r="C1175" s="423"/>
      <c r="D1175" s="423"/>
      <c r="E1175" s="427"/>
      <c r="F1175" s="355" t="s">
        <v>21</v>
      </c>
    </row>
    <row r="1176" spans="1:6">
      <c r="A1176" s="418"/>
      <c r="B1176" s="403"/>
      <c r="C1176" s="423"/>
      <c r="D1176" s="423"/>
      <c r="E1176" s="427"/>
      <c r="F1176" s="355" t="s">
        <v>21</v>
      </c>
    </row>
    <row r="1177" spans="1:6">
      <c r="A1177" s="418"/>
      <c r="B1177" s="403"/>
      <c r="C1177" s="423"/>
      <c r="D1177" s="423"/>
      <c r="E1177" s="427"/>
      <c r="F1177" s="355" t="s">
        <v>21</v>
      </c>
    </row>
    <row r="1178" spans="1:6">
      <c r="A1178" s="418"/>
      <c r="B1178" s="403"/>
      <c r="C1178" s="423"/>
      <c r="D1178" s="423"/>
      <c r="E1178" s="425" t="s">
        <v>168</v>
      </c>
      <c r="F1178" s="355" t="s">
        <v>21</v>
      </c>
    </row>
    <row r="1179" spans="1:6">
      <c r="A1179" s="418"/>
      <c r="B1179" s="403"/>
      <c r="C1179" s="423"/>
      <c r="D1179" s="423"/>
      <c r="E1179" s="427"/>
      <c r="F1179" s="355" t="s">
        <v>21</v>
      </c>
    </row>
    <row r="1180" spans="1:6">
      <c r="A1180" s="418"/>
      <c r="B1180" s="403"/>
      <c r="C1180" s="423"/>
      <c r="D1180" s="423"/>
      <c r="E1180" s="427"/>
      <c r="F1180" s="355" t="s">
        <v>21</v>
      </c>
    </row>
    <row r="1181" spans="1:6">
      <c r="A1181" s="418"/>
      <c r="B1181" s="403"/>
      <c r="C1181" s="423"/>
      <c r="D1181" s="423"/>
      <c r="E1181" s="427"/>
      <c r="F1181" s="355" t="s">
        <v>21</v>
      </c>
    </row>
    <row r="1182" spans="1:6">
      <c r="A1182" s="418"/>
      <c r="B1182" s="403"/>
      <c r="C1182" s="423"/>
      <c r="D1182" s="423"/>
      <c r="E1182" s="427"/>
      <c r="F1182" s="355" t="s">
        <v>21</v>
      </c>
    </row>
    <row r="1183" spans="1:6">
      <c r="A1183" s="418"/>
      <c r="B1183" s="403"/>
      <c r="C1183" s="423"/>
      <c r="D1183" s="423"/>
      <c r="E1183" s="427"/>
      <c r="F1183" s="355" t="s">
        <v>21</v>
      </c>
    </row>
    <row r="1184" spans="1:6">
      <c r="A1184" s="418"/>
      <c r="B1184" s="403"/>
      <c r="C1184" s="423"/>
      <c r="D1184" s="423"/>
      <c r="E1184" s="427"/>
      <c r="F1184" s="355" t="s">
        <v>21</v>
      </c>
    </row>
    <row r="1185" spans="1:6">
      <c r="A1185" s="418"/>
      <c r="B1185" s="403"/>
      <c r="C1185" s="423"/>
      <c r="D1185" s="423"/>
      <c r="E1185" s="427"/>
      <c r="F1185" s="355" t="s">
        <v>21</v>
      </c>
    </row>
    <row r="1186" spans="1:6">
      <c r="A1186" s="418"/>
      <c r="B1186" s="403"/>
      <c r="C1186" s="423"/>
      <c r="D1186" s="423"/>
      <c r="E1186" s="426"/>
      <c r="F1186" s="355" t="s">
        <v>21</v>
      </c>
    </row>
    <row r="1187" spans="1:6">
      <c r="A1187" s="418"/>
      <c r="B1187" s="403"/>
      <c r="C1187" s="423"/>
      <c r="D1187" s="423"/>
      <c r="E1187" s="356" t="s">
        <v>25</v>
      </c>
      <c r="F1187" s="355" t="s">
        <v>21</v>
      </c>
    </row>
    <row r="1188" spans="1:6">
      <c r="A1188" s="418"/>
      <c r="B1188" s="403"/>
      <c r="C1188" s="423"/>
      <c r="D1188" s="423"/>
      <c r="E1188" s="425" t="s">
        <v>113</v>
      </c>
      <c r="F1188" s="355" t="s">
        <v>21</v>
      </c>
    </row>
    <row r="1189" spans="1:6">
      <c r="A1189" s="418"/>
      <c r="B1189" s="403"/>
      <c r="C1189" s="423"/>
      <c r="D1189" s="423"/>
      <c r="E1189" s="427"/>
      <c r="F1189" s="355" t="s">
        <v>21</v>
      </c>
    </row>
    <row r="1190" spans="1:6">
      <c r="A1190" s="418"/>
      <c r="B1190" s="403"/>
      <c r="C1190" s="423"/>
      <c r="D1190" s="423"/>
      <c r="E1190" s="427"/>
      <c r="F1190" s="355" t="s">
        <v>21</v>
      </c>
    </row>
    <row r="1191" spans="1:6">
      <c r="A1191" s="418"/>
      <c r="B1191" s="403"/>
      <c r="C1191" s="423"/>
      <c r="D1191" s="423"/>
      <c r="E1191" s="427"/>
      <c r="F1191" s="355" t="s">
        <v>21</v>
      </c>
    </row>
    <row r="1192" spans="1:6">
      <c r="A1192" s="418"/>
      <c r="B1192" s="403"/>
      <c r="C1192" s="423"/>
      <c r="D1192" s="423"/>
      <c r="E1192" s="427"/>
      <c r="F1192" s="355" t="s">
        <v>21</v>
      </c>
    </row>
    <row r="1193" spans="1:6">
      <c r="A1193" s="418"/>
      <c r="B1193" s="403"/>
      <c r="C1193" s="423"/>
      <c r="D1193" s="423"/>
      <c r="E1193" s="427"/>
      <c r="F1193" s="355" t="s">
        <v>21</v>
      </c>
    </row>
    <row r="1194" spans="1:6">
      <c r="A1194" s="418"/>
      <c r="B1194" s="403"/>
      <c r="C1194" s="423"/>
      <c r="D1194" s="423"/>
      <c r="E1194" s="426"/>
      <c r="F1194" s="355" t="s">
        <v>21</v>
      </c>
    </row>
    <row r="1195" spans="1:6">
      <c r="A1195" s="418"/>
      <c r="B1195" s="403"/>
      <c r="C1195" s="423"/>
      <c r="D1195" s="423"/>
      <c r="E1195" s="425" t="s">
        <v>28</v>
      </c>
      <c r="F1195" s="355" t="s">
        <v>21</v>
      </c>
    </row>
    <row r="1196" spans="1:6">
      <c r="A1196" s="418"/>
      <c r="B1196" s="403"/>
      <c r="C1196" s="423"/>
      <c r="D1196" s="423"/>
      <c r="E1196" s="427"/>
      <c r="F1196" s="355" t="s">
        <v>21</v>
      </c>
    </row>
    <row r="1197" spans="1:6">
      <c r="A1197" s="418"/>
      <c r="B1197" s="403"/>
      <c r="C1197" s="428"/>
      <c r="D1197" s="428"/>
      <c r="E1197" s="426"/>
      <c r="F1197" s="355" t="s">
        <v>21</v>
      </c>
    </row>
    <row r="1198" spans="1:6">
      <c r="A1198" s="418"/>
      <c r="B1198" s="403"/>
      <c r="C1198" s="422" t="s">
        <v>169</v>
      </c>
      <c r="D1198" s="422" t="s">
        <v>17</v>
      </c>
      <c r="E1198" s="425" t="s">
        <v>18</v>
      </c>
      <c r="F1198" s="360" t="s">
        <v>19</v>
      </c>
    </row>
    <row r="1199" spans="1:6">
      <c r="A1199" s="418"/>
      <c r="B1199" s="403"/>
      <c r="C1199" s="423"/>
      <c r="D1199" s="423"/>
      <c r="E1199" s="426"/>
      <c r="F1199" s="355" t="s">
        <v>21</v>
      </c>
    </row>
    <row r="1200" spans="1:6">
      <c r="A1200" s="418"/>
      <c r="B1200" s="403"/>
      <c r="C1200" s="423"/>
      <c r="D1200" s="423"/>
      <c r="E1200" s="425" t="s">
        <v>142</v>
      </c>
      <c r="F1200" s="355" t="s">
        <v>21</v>
      </c>
    </row>
    <row r="1201" spans="1:6">
      <c r="A1201" s="418"/>
      <c r="B1201" s="403"/>
      <c r="C1201" s="423"/>
      <c r="D1201" s="423"/>
      <c r="E1201" s="426"/>
      <c r="F1201" s="355" t="s">
        <v>21</v>
      </c>
    </row>
    <row r="1202" spans="1:6">
      <c r="A1202" s="418"/>
      <c r="B1202" s="403"/>
      <c r="C1202" s="423"/>
      <c r="D1202" s="423"/>
      <c r="E1202" s="425" t="s">
        <v>22</v>
      </c>
      <c r="F1202" s="355" t="s">
        <v>21</v>
      </c>
    </row>
    <row r="1203" spans="1:6">
      <c r="A1203" s="418"/>
      <c r="B1203" s="403"/>
      <c r="C1203" s="423"/>
      <c r="D1203" s="423"/>
      <c r="E1203" s="427"/>
      <c r="F1203" s="355" t="s">
        <v>21</v>
      </c>
    </row>
    <row r="1204" spans="1:6">
      <c r="A1204" s="418"/>
      <c r="B1204" s="403"/>
      <c r="C1204" s="423"/>
      <c r="D1204" s="423"/>
      <c r="E1204" s="427"/>
      <c r="F1204" s="355" t="s">
        <v>21</v>
      </c>
    </row>
    <row r="1205" spans="1:6">
      <c r="A1205" s="418"/>
      <c r="B1205" s="403"/>
      <c r="C1205" s="423"/>
      <c r="D1205" s="423"/>
      <c r="E1205" s="425" t="s">
        <v>143</v>
      </c>
      <c r="F1205" s="355" t="s">
        <v>21</v>
      </c>
    </row>
    <row r="1206" spans="1:6">
      <c r="A1206" s="418"/>
      <c r="B1206" s="403"/>
      <c r="C1206" s="423"/>
      <c r="D1206" s="423"/>
      <c r="E1206" s="426"/>
      <c r="F1206" s="355" t="s">
        <v>21</v>
      </c>
    </row>
    <row r="1207" spans="1:6">
      <c r="A1207" s="418"/>
      <c r="B1207" s="403"/>
      <c r="C1207" s="423"/>
      <c r="D1207" s="423"/>
      <c r="E1207" s="354" t="s">
        <v>144</v>
      </c>
      <c r="F1207" s="355" t="s">
        <v>21</v>
      </c>
    </row>
    <row r="1208" spans="1:6">
      <c r="A1208" s="418"/>
      <c r="B1208" s="403"/>
      <c r="C1208" s="423"/>
      <c r="D1208" s="423"/>
      <c r="E1208" s="425" t="s">
        <v>170</v>
      </c>
      <c r="F1208" s="355" t="s">
        <v>21</v>
      </c>
    </row>
    <row r="1209" spans="1:6">
      <c r="A1209" s="418"/>
      <c r="B1209" s="403"/>
      <c r="C1209" s="423"/>
      <c r="D1209" s="423"/>
      <c r="E1209" s="427"/>
      <c r="F1209" s="355" t="s">
        <v>21</v>
      </c>
    </row>
    <row r="1210" spans="1:6">
      <c r="A1210" s="418"/>
      <c r="B1210" s="403"/>
      <c r="C1210" s="423"/>
      <c r="D1210" s="423"/>
      <c r="E1210" s="427"/>
      <c r="F1210" s="355" t="s">
        <v>21</v>
      </c>
    </row>
    <row r="1211" spans="1:6">
      <c r="A1211" s="418"/>
      <c r="B1211" s="403"/>
      <c r="C1211" s="423"/>
      <c r="D1211" s="423"/>
      <c r="E1211" s="427"/>
      <c r="F1211" s="355" t="s">
        <v>21</v>
      </c>
    </row>
    <row r="1212" spans="1:6">
      <c r="A1212" s="418"/>
      <c r="B1212" s="403"/>
      <c r="C1212" s="423"/>
      <c r="D1212" s="423"/>
      <c r="E1212" s="427"/>
      <c r="F1212" s="355" t="s">
        <v>21</v>
      </c>
    </row>
    <row r="1213" spans="1:6">
      <c r="A1213" s="418"/>
      <c r="B1213" s="403"/>
      <c r="C1213" s="423"/>
      <c r="D1213" s="423"/>
      <c r="E1213" s="427"/>
      <c r="F1213" s="355" t="s">
        <v>21</v>
      </c>
    </row>
    <row r="1214" spans="1:6">
      <c r="A1214" s="418"/>
      <c r="B1214" s="403"/>
      <c r="C1214" s="423"/>
      <c r="D1214" s="423"/>
      <c r="E1214" s="427"/>
      <c r="F1214" s="355" t="s">
        <v>21</v>
      </c>
    </row>
    <row r="1215" spans="1:6">
      <c r="A1215" s="418"/>
      <c r="B1215" s="403"/>
      <c r="C1215" s="423"/>
      <c r="D1215" s="423"/>
      <c r="E1215" s="427"/>
      <c r="F1215" s="355" t="s">
        <v>21</v>
      </c>
    </row>
    <row r="1216" spans="1:6">
      <c r="A1216" s="418"/>
      <c r="B1216" s="403"/>
      <c r="C1216" s="423"/>
      <c r="D1216" s="423"/>
      <c r="E1216" s="426"/>
      <c r="F1216" s="355" t="s">
        <v>21</v>
      </c>
    </row>
    <row r="1217" spans="1:6">
      <c r="A1217" s="418"/>
      <c r="B1217" s="403"/>
      <c r="C1217" s="423"/>
      <c r="D1217" s="423"/>
      <c r="E1217" s="425" t="s">
        <v>171</v>
      </c>
      <c r="F1217" s="355" t="s">
        <v>21</v>
      </c>
    </row>
    <row r="1218" spans="1:6">
      <c r="A1218" s="418"/>
      <c r="B1218" s="403"/>
      <c r="C1218" s="423"/>
      <c r="D1218" s="423"/>
      <c r="E1218" s="427"/>
      <c r="F1218" s="355" t="s">
        <v>21</v>
      </c>
    </row>
    <row r="1219" spans="1:6">
      <c r="A1219" s="418"/>
      <c r="B1219" s="403"/>
      <c r="C1219" s="423"/>
      <c r="D1219" s="423"/>
      <c r="E1219" s="427"/>
      <c r="F1219" s="355" t="s">
        <v>21</v>
      </c>
    </row>
    <row r="1220" spans="1:6">
      <c r="A1220" s="418"/>
      <c r="B1220" s="403"/>
      <c r="C1220" s="423"/>
      <c r="D1220" s="423"/>
      <c r="E1220" s="427"/>
      <c r="F1220" s="355" t="s">
        <v>21</v>
      </c>
    </row>
    <row r="1221" spans="1:6">
      <c r="A1221" s="418"/>
      <c r="B1221" s="403"/>
      <c r="C1221" s="423"/>
      <c r="D1221" s="423"/>
      <c r="E1221" s="425" t="s">
        <v>172</v>
      </c>
      <c r="F1221" s="355" t="s">
        <v>21</v>
      </c>
    </row>
    <row r="1222" spans="1:6">
      <c r="A1222" s="418"/>
      <c r="B1222" s="403"/>
      <c r="C1222" s="423"/>
      <c r="D1222" s="423"/>
      <c r="E1222" s="427"/>
      <c r="F1222" s="355" t="s">
        <v>21</v>
      </c>
    </row>
    <row r="1223" spans="1:6">
      <c r="A1223" s="418"/>
      <c r="B1223" s="403"/>
      <c r="C1223" s="423"/>
      <c r="D1223" s="423"/>
      <c r="E1223" s="427"/>
      <c r="F1223" s="355" t="s">
        <v>21</v>
      </c>
    </row>
    <row r="1224" spans="1:6">
      <c r="A1224" s="418"/>
      <c r="B1224" s="403"/>
      <c r="C1224" s="423"/>
      <c r="D1224" s="423"/>
      <c r="E1224" s="427"/>
      <c r="F1224" s="355" t="s">
        <v>21</v>
      </c>
    </row>
    <row r="1225" spans="1:6">
      <c r="A1225" s="418"/>
      <c r="B1225" s="403"/>
      <c r="C1225" s="423"/>
      <c r="D1225" s="423"/>
      <c r="E1225" s="427"/>
      <c r="F1225" s="355" t="s">
        <v>21</v>
      </c>
    </row>
    <row r="1226" spans="1:6">
      <c r="A1226" s="418"/>
      <c r="B1226" s="403"/>
      <c r="C1226" s="423"/>
      <c r="D1226" s="423"/>
      <c r="E1226" s="427"/>
      <c r="F1226" s="355" t="s">
        <v>21</v>
      </c>
    </row>
    <row r="1227" spans="1:6">
      <c r="A1227" s="418"/>
      <c r="B1227" s="403"/>
      <c r="C1227" s="423"/>
      <c r="D1227" s="423"/>
      <c r="E1227" s="427"/>
      <c r="F1227" s="355" t="s">
        <v>21</v>
      </c>
    </row>
    <row r="1228" spans="1:6">
      <c r="A1228" s="418"/>
      <c r="B1228" s="403"/>
      <c r="C1228" s="423"/>
      <c r="D1228" s="423"/>
      <c r="E1228" s="427"/>
      <c r="F1228" s="355" t="s">
        <v>21</v>
      </c>
    </row>
    <row r="1229" spans="1:6">
      <c r="A1229" s="418"/>
      <c r="B1229" s="403"/>
      <c r="C1229" s="423"/>
      <c r="D1229" s="423"/>
      <c r="E1229" s="426"/>
      <c r="F1229" s="355" t="s">
        <v>21</v>
      </c>
    </row>
    <row r="1230" spans="1:6">
      <c r="A1230" s="418"/>
      <c r="B1230" s="403"/>
      <c r="C1230" s="423"/>
      <c r="D1230" s="423"/>
      <c r="E1230" s="356" t="s">
        <v>25</v>
      </c>
      <c r="F1230" s="355" t="s">
        <v>21</v>
      </c>
    </row>
    <row r="1231" spans="1:6">
      <c r="A1231" s="418"/>
      <c r="B1231" s="403"/>
      <c r="C1231" s="423"/>
      <c r="D1231" s="423"/>
      <c r="E1231" s="425" t="s">
        <v>113</v>
      </c>
      <c r="F1231" s="355" t="s">
        <v>21</v>
      </c>
    </row>
    <row r="1232" spans="1:6">
      <c r="A1232" s="418"/>
      <c r="B1232" s="403"/>
      <c r="C1232" s="423"/>
      <c r="D1232" s="423"/>
      <c r="E1232" s="427"/>
      <c r="F1232" s="355" t="s">
        <v>21</v>
      </c>
    </row>
    <row r="1233" spans="1:6">
      <c r="A1233" s="418"/>
      <c r="B1233" s="403"/>
      <c r="C1233" s="423"/>
      <c r="D1233" s="423"/>
      <c r="E1233" s="427"/>
      <c r="F1233" s="355" t="s">
        <v>21</v>
      </c>
    </row>
    <row r="1234" spans="1:6">
      <c r="A1234" s="418"/>
      <c r="B1234" s="403"/>
      <c r="C1234" s="423"/>
      <c r="D1234" s="423"/>
      <c r="E1234" s="427"/>
      <c r="F1234" s="355" t="s">
        <v>21</v>
      </c>
    </row>
    <row r="1235" spans="1:6">
      <c r="A1235" s="418"/>
      <c r="B1235" s="403"/>
      <c r="C1235" s="423"/>
      <c r="D1235" s="423"/>
      <c r="E1235" s="427"/>
      <c r="F1235" s="355" t="s">
        <v>21</v>
      </c>
    </row>
    <row r="1236" spans="1:6">
      <c r="A1236" s="418"/>
      <c r="B1236" s="403"/>
      <c r="C1236" s="423"/>
      <c r="D1236" s="423"/>
      <c r="E1236" s="427"/>
      <c r="F1236" s="355" t="s">
        <v>21</v>
      </c>
    </row>
    <row r="1237" spans="1:6">
      <c r="A1237" s="418"/>
      <c r="B1237" s="403"/>
      <c r="C1237" s="423"/>
      <c r="D1237" s="423"/>
      <c r="E1237" s="426"/>
      <c r="F1237" s="355" t="s">
        <v>21</v>
      </c>
    </row>
    <row r="1238" spans="1:6">
      <c r="A1238" s="418"/>
      <c r="B1238" s="403"/>
      <c r="C1238" s="423"/>
      <c r="D1238" s="423"/>
      <c r="E1238" s="425" t="s">
        <v>28</v>
      </c>
      <c r="F1238" s="355" t="s">
        <v>21</v>
      </c>
    </row>
    <row r="1239" spans="1:6">
      <c r="A1239" s="418"/>
      <c r="B1239" s="403"/>
      <c r="C1239" s="423"/>
      <c r="D1239" s="423"/>
      <c r="E1239" s="427"/>
      <c r="F1239" s="355" t="s">
        <v>21</v>
      </c>
    </row>
    <row r="1240" spans="1:6">
      <c r="A1240" s="418"/>
      <c r="B1240" s="403"/>
      <c r="C1240" s="428"/>
      <c r="D1240" s="428"/>
      <c r="E1240" s="426"/>
      <c r="F1240" s="355" t="s">
        <v>21</v>
      </c>
    </row>
    <row r="1241" spans="1:6">
      <c r="A1241" s="418"/>
      <c r="B1241" s="403"/>
      <c r="C1241" s="422" t="s">
        <v>173</v>
      </c>
      <c r="D1241" s="422" t="s">
        <v>17</v>
      </c>
      <c r="E1241" s="425" t="s">
        <v>18</v>
      </c>
      <c r="F1241" s="360" t="s">
        <v>19</v>
      </c>
    </row>
    <row r="1242" spans="1:6">
      <c r="A1242" s="418"/>
      <c r="B1242" s="403"/>
      <c r="C1242" s="423"/>
      <c r="D1242" s="423"/>
      <c r="E1242" s="426"/>
      <c r="F1242" s="355" t="s">
        <v>21</v>
      </c>
    </row>
    <row r="1243" spans="1:6">
      <c r="A1243" s="418"/>
      <c r="B1243" s="403"/>
      <c r="C1243" s="423"/>
      <c r="D1243" s="423"/>
      <c r="E1243" s="425" t="s">
        <v>142</v>
      </c>
      <c r="F1243" s="355" t="s">
        <v>21</v>
      </c>
    </row>
    <row r="1244" spans="1:6">
      <c r="A1244" s="418"/>
      <c r="B1244" s="403"/>
      <c r="C1244" s="423"/>
      <c r="D1244" s="423"/>
      <c r="E1244" s="426"/>
      <c r="F1244" s="355" t="s">
        <v>21</v>
      </c>
    </row>
    <row r="1245" spans="1:6">
      <c r="A1245" s="418"/>
      <c r="B1245" s="403"/>
      <c r="C1245" s="423"/>
      <c r="D1245" s="423"/>
      <c r="E1245" s="425" t="s">
        <v>22</v>
      </c>
      <c r="F1245" s="355" t="s">
        <v>21</v>
      </c>
    </row>
    <row r="1246" spans="1:6">
      <c r="A1246" s="418"/>
      <c r="B1246" s="403"/>
      <c r="C1246" s="423"/>
      <c r="D1246" s="423"/>
      <c r="E1246" s="427"/>
      <c r="F1246" s="355" t="s">
        <v>21</v>
      </c>
    </row>
    <row r="1247" spans="1:6">
      <c r="A1247" s="418"/>
      <c r="B1247" s="403"/>
      <c r="C1247" s="423"/>
      <c r="D1247" s="423"/>
      <c r="E1247" s="427"/>
      <c r="F1247" s="355" t="s">
        <v>21</v>
      </c>
    </row>
    <row r="1248" spans="1:6">
      <c r="A1248" s="418"/>
      <c r="B1248" s="403"/>
      <c r="C1248" s="423"/>
      <c r="D1248" s="423"/>
      <c r="E1248" s="425" t="s">
        <v>143</v>
      </c>
      <c r="F1248" s="355" t="s">
        <v>21</v>
      </c>
    </row>
    <row r="1249" spans="1:6">
      <c r="A1249" s="418"/>
      <c r="B1249" s="403"/>
      <c r="C1249" s="423"/>
      <c r="D1249" s="423"/>
      <c r="E1249" s="426"/>
      <c r="F1249" s="355" t="s">
        <v>21</v>
      </c>
    </row>
    <row r="1250" spans="1:6">
      <c r="A1250" s="418"/>
      <c r="B1250" s="403"/>
      <c r="C1250" s="423"/>
      <c r="D1250" s="423"/>
      <c r="E1250" s="354" t="s">
        <v>144</v>
      </c>
      <c r="F1250" s="355" t="s">
        <v>21</v>
      </c>
    </row>
    <row r="1251" spans="1:6">
      <c r="A1251" s="418"/>
      <c r="B1251" s="403"/>
      <c r="C1251" s="423"/>
      <c r="D1251" s="423"/>
      <c r="E1251" s="425" t="s">
        <v>174</v>
      </c>
      <c r="F1251" s="355" t="s">
        <v>21</v>
      </c>
    </row>
    <row r="1252" spans="1:6">
      <c r="A1252" s="418"/>
      <c r="B1252" s="403"/>
      <c r="C1252" s="423"/>
      <c r="D1252" s="423"/>
      <c r="E1252" s="427"/>
      <c r="F1252" s="355" t="s">
        <v>21</v>
      </c>
    </row>
    <row r="1253" spans="1:6">
      <c r="A1253" s="418"/>
      <c r="B1253" s="403"/>
      <c r="C1253" s="423"/>
      <c r="D1253" s="423"/>
      <c r="E1253" s="427"/>
      <c r="F1253" s="355" t="s">
        <v>21</v>
      </c>
    </row>
    <row r="1254" spans="1:6">
      <c r="A1254" s="418"/>
      <c r="B1254" s="403"/>
      <c r="C1254" s="423"/>
      <c r="D1254" s="423"/>
      <c r="E1254" s="427"/>
      <c r="F1254" s="355" t="s">
        <v>21</v>
      </c>
    </row>
    <row r="1255" spans="1:6">
      <c r="A1255" s="418"/>
      <c r="B1255" s="403"/>
      <c r="C1255" s="423"/>
      <c r="D1255" s="423"/>
      <c r="E1255" s="427"/>
      <c r="F1255" s="355" t="s">
        <v>21</v>
      </c>
    </row>
    <row r="1256" spans="1:6">
      <c r="A1256" s="418"/>
      <c r="B1256" s="403"/>
      <c r="C1256" s="423"/>
      <c r="D1256" s="423"/>
      <c r="E1256" s="427"/>
      <c r="F1256" s="355" t="s">
        <v>21</v>
      </c>
    </row>
    <row r="1257" spans="1:6">
      <c r="A1257" s="418"/>
      <c r="B1257" s="403"/>
      <c r="C1257" s="423"/>
      <c r="D1257" s="423"/>
      <c r="E1257" s="427"/>
      <c r="F1257" s="355" t="s">
        <v>21</v>
      </c>
    </row>
    <row r="1258" spans="1:6">
      <c r="A1258" s="418"/>
      <c r="B1258" s="403"/>
      <c r="C1258" s="423"/>
      <c r="D1258" s="423"/>
      <c r="E1258" s="427"/>
      <c r="F1258" s="355" t="s">
        <v>21</v>
      </c>
    </row>
    <row r="1259" spans="1:6">
      <c r="A1259" s="418"/>
      <c r="B1259" s="403"/>
      <c r="C1259" s="423"/>
      <c r="D1259" s="423"/>
      <c r="E1259" s="426"/>
      <c r="F1259" s="355" t="s">
        <v>21</v>
      </c>
    </row>
    <row r="1260" spans="1:6">
      <c r="A1260" s="418"/>
      <c r="B1260" s="403"/>
      <c r="C1260" s="423"/>
      <c r="D1260" s="423"/>
      <c r="E1260" s="425" t="s">
        <v>175</v>
      </c>
      <c r="F1260" s="355" t="s">
        <v>21</v>
      </c>
    </row>
    <row r="1261" spans="1:6">
      <c r="A1261" s="418"/>
      <c r="B1261" s="403"/>
      <c r="C1261" s="423"/>
      <c r="D1261" s="423"/>
      <c r="E1261" s="427"/>
      <c r="F1261" s="355" t="s">
        <v>21</v>
      </c>
    </row>
    <row r="1262" spans="1:6">
      <c r="A1262" s="418"/>
      <c r="B1262" s="403"/>
      <c r="C1262" s="423"/>
      <c r="D1262" s="423"/>
      <c r="E1262" s="427"/>
      <c r="F1262" s="355" t="s">
        <v>21</v>
      </c>
    </row>
    <row r="1263" spans="1:6">
      <c r="A1263" s="418"/>
      <c r="B1263" s="403"/>
      <c r="C1263" s="423"/>
      <c r="D1263" s="423"/>
      <c r="E1263" s="427"/>
      <c r="F1263" s="355" t="s">
        <v>21</v>
      </c>
    </row>
    <row r="1264" spans="1:6">
      <c r="A1264" s="418"/>
      <c r="B1264" s="403"/>
      <c r="C1264" s="423"/>
      <c r="D1264" s="423"/>
      <c r="E1264" s="425" t="s">
        <v>176</v>
      </c>
      <c r="F1264" s="355" t="s">
        <v>21</v>
      </c>
    </row>
    <row r="1265" spans="1:6">
      <c r="A1265" s="418"/>
      <c r="B1265" s="403"/>
      <c r="C1265" s="423"/>
      <c r="D1265" s="423"/>
      <c r="E1265" s="427"/>
      <c r="F1265" s="355" t="s">
        <v>21</v>
      </c>
    </row>
    <row r="1266" spans="1:6">
      <c r="A1266" s="418"/>
      <c r="B1266" s="403"/>
      <c r="C1266" s="423"/>
      <c r="D1266" s="423"/>
      <c r="E1266" s="427"/>
      <c r="F1266" s="355" t="s">
        <v>21</v>
      </c>
    </row>
    <row r="1267" spans="1:6">
      <c r="A1267" s="418"/>
      <c r="B1267" s="403"/>
      <c r="C1267" s="423"/>
      <c r="D1267" s="423"/>
      <c r="E1267" s="427"/>
      <c r="F1267" s="355" t="s">
        <v>21</v>
      </c>
    </row>
    <row r="1268" spans="1:6">
      <c r="A1268" s="418"/>
      <c r="B1268" s="403"/>
      <c r="C1268" s="423"/>
      <c r="D1268" s="423"/>
      <c r="E1268" s="427"/>
      <c r="F1268" s="355" t="s">
        <v>21</v>
      </c>
    </row>
    <row r="1269" spans="1:6">
      <c r="A1269" s="418"/>
      <c r="B1269" s="403"/>
      <c r="C1269" s="423"/>
      <c r="D1269" s="423"/>
      <c r="E1269" s="427"/>
      <c r="F1269" s="355" t="s">
        <v>21</v>
      </c>
    </row>
    <row r="1270" spans="1:6">
      <c r="A1270" s="418"/>
      <c r="B1270" s="403"/>
      <c r="C1270" s="423"/>
      <c r="D1270" s="423"/>
      <c r="E1270" s="427"/>
      <c r="F1270" s="355" t="s">
        <v>21</v>
      </c>
    </row>
    <row r="1271" spans="1:6">
      <c r="A1271" s="418"/>
      <c r="B1271" s="403"/>
      <c r="C1271" s="423"/>
      <c r="D1271" s="423"/>
      <c r="E1271" s="427"/>
      <c r="F1271" s="355" t="s">
        <v>21</v>
      </c>
    </row>
    <row r="1272" spans="1:6">
      <c r="A1272" s="418"/>
      <c r="B1272" s="403"/>
      <c r="C1272" s="423"/>
      <c r="D1272" s="423"/>
      <c r="E1272" s="426"/>
      <c r="F1272" s="355" t="s">
        <v>21</v>
      </c>
    </row>
    <row r="1273" spans="1:6">
      <c r="A1273" s="418"/>
      <c r="B1273" s="403"/>
      <c r="C1273" s="423"/>
      <c r="D1273" s="423"/>
      <c r="E1273" s="356" t="s">
        <v>25</v>
      </c>
      <c r="F1273" s="355" t="s">
        <v>21</v>
      </c>
    </row>
    <row r="1274" spans="1:6">
      <c r="A1274" s="418"/>
      <c r="B1274" s="403"/>
      <c r="C1274" s="423"/>
      <c r="D1274" s="423"/>
      <c r="E1274" s="425" t="s">
        <v>113</v>
      </c>
      <c r="F1274" s="355" t="s">
        <v>21</v>
      </c>
    </row>
    <row r="1275" spans="1:6">
      <c r="A1275" s="418"/>
      <c r="B1275" s="403"/>
      <c r="C1275" s="423"/>
      <c r="D1275" s="423"/>
      <c r="E1275" s="427"/>
      <c r="F1275" s="355" t="s">
        <v>21</v>
      </c>
    </row>
    <row r="1276" spans="1:6">
      <c r="A1276" s="418"/>
      <c r="B1276" s="403"/>
      <c r="C1276" s="423"/>
      <c r="D1276" s="423"/>
      <c r="E1276" s="427"/>
      <c r="F1276" s="355" t="s">
        <v>21</v>
      </c>
    </row>
    <row r="1277" spans="1:6">
      <c r="A1277" s="418"/>
      <c r="B1277" s="403"/>
      <c r="C1277" s="423"/>
      <c r="D1277" s="423"/>
      <c r="E1277" s="427"/>
      <c r="F1277" s="355" t="s">
        <v>21</v>
      </c>
    </row>
    <row r="1278" spans="1:6">
      <c r="A1278" s="418"/>
      <c r="B1278" s="403"/>
      <c r="C1278" s="423"/>
      <c r="D1278" s="423"/>
      <c r="E1278" s="427"/>
      <c r="F1278" s="355" t="s">
        <v>21</v>
      </c>
    </row>
    <row r="1279" spans="1:6">
      <c r="A1279" s="418"/>
      <c r="B1279" s="403"/>
      <c r="C1279" s="423"/>
      <c r="D1279" s="423"/>
      <c r="E1279" s="427"/>
      <c r="F1279" s="355" t="s">
        <v>21</v>
      </c>
    </row>
    <row r="1280" spans="1:6">
      <c r="A1280" s="418"/>
      <c r="B1280" s="403"/>
      <c r="C1280" s="423"/>
      <c r="D1280" s="423"/>
      <c r="E1280" s="426"/>
      <c r="F1280" s="355" t="s">
        <v>21</v>
      </c>
    </row>
    <row r="1281" spans="1:6">
      <c r="A1281" s="418"/>
      <c r="B1281" s="403"/>
      <c r="C1281" s="423"/>
      <c r="D1281" s="423"/>
      <c r="E1281" s="425" t="s">
        <v>28</v>
      </c>
      <c r="F1281" s="355" t="s">
        <v>21</v>
      </c>
    </row>
    <row r="1282" spans="1:6">
      <c r="A1282" s="418"/>
      <c r="B1282" s="403"/>
      <c r="C1282" s="423"/>
      <c r="D1282" s="423"/>
      <c r="E1282" s="427"/>
      <c r="F1282" s="355" t="s">
        <v>21</v>
      </c>
    </row>
    <row r="1283" spans="1:6">
      <c r="A1283" s="418"/>
      <c r="B1283" s="403"/>
      <c r="C1283" s="428"/>
      <c r="D1283" s="428"/>
      <c r="E1283" s="426"/>
      <c r="F1283" s="355" t="s">
        <v>21</v>
      </c>
    </row>
    <row r="1284" spans="1:6" ht="45" customHeight="1">
      <c r="A1284" s="418"/>
      <c r="B1284" s="403"/>
      <c r="C1284" s="422" t="s">
        <v>177</v>
      </c>
      <c r="D1284" s="422" t="s">
        <v>17</v>
      </c>
      <c r="E1284" s="425" t="s">
        <v>18</v>
      </c>
      <c r="F1284" s="360" t="s">
        <v>19</v>
      </c>
    </row>
    <row r="1285" spans="1:6">
      <c r="A1285" s="418"/>
      <c r="B1285" s="403"/>
      <c r="C1285" s="423"/>
      <c r="D1285" s="423"/>
      <c r="E1285" s="426"/>
      <c r="F1285" s="355" t="s">
        <v>21</v>
      </c>
    </row>
    <row r="1286" spans="1:6">
      <c r="A1286" s="418"/>
      <c r="B1286" s="403"/>
      <c r="C1286" s="423"/>
      <c r="D1286" s="423"/>
      <c r="E1286" s="425" t="s">
        <v>142</v>
      </c>
      <c r="F1286" s="355" t="s">
        <v>21</v>
      </c>
    </row>
    <row r="1287" spans="1:6">
      <c r="A1287" s="418"/>
      <c r="B1287" s="403"/>
      <c r="C1287" s="423"/>
      <c r="D1287" s="423"/>
      <c r="E1287" s="426"/>
      <c r="F1287" s="355" t="s">
        <v>21</v>
      </c>
    </row>
    <row r="1288" spans="1:6">
      <c r="A1288" s="418"/>
      <c r="B1288" s="403"/>
      <c r="C1288" s="423"/>
      <c r="D1288" s="423"/>
      <c r="E1288" s="425" t="s">
        <v>22</v>
      </c>
      <c r="F1288" s="355" t="s">
        <v>21</v>
      </c>
    </row>
    <row r="1289" spans="1:6">
      <c r="A1289" s="418"/>
      <c r="B1289" s="403"/>
      <c r="C1289" s="423"/>
      <c r="D1289" s="423"/>
      <c r="E1289" s="427"/>
      <c r="F1289" s="355" t="s">
        <v>21</v>
      </c>
    </row>
    <row r="1290" spans="1:6">
      <c r="A1290" s="418"/>
      <c r="B1290" s="403"/>
      <c r="C1290" s="423"/>
      <c r="D1290" s="423"/>
      <c r="E1290" s="427"/>
      <c r="F1290" s="355" t="s">
        <v>21</v>
      </c>
    </row>
    <row r="1291" spans="1:6">
      <c r="A1291" s="418"/>
      <c r="B1291" s="403"/>
      <c r="C1291" s="423"/>
      <c r="D1291" s="423"/>
      <c r="E1291" s="425" t="s">
        <v>143</v>
      </c>
      <c r="F1291" s="355" t="s">
        <v>21</v>
      </c>
    </row>
    <row r="1292" spans="1:6">
      <c r="A1292" s="418"/>
      <c r="B1292" s="403"/>
      <c r="C1292" s="423"/>
      <c r="D1292" s="423"/>
      <c r="E1292" s="426"/>
      <c r="F1292" s="355" t="s">
        <v>21</v>
      </c>
    </row>
    <row r="1293" spans="1:6">
      <c r="A1293" s="418"/>
      <c r="B1293" s="403"/>
      <c r="C1293" s="423"/>
      <c r="D1293" s="423"/>
      <c r="E1293" s="354" t="s">
        <v>144</v>
      </c>
      <c r="F1293" s="355" t="s">
        <v>21</v>
      </c>
    </row>
    <row r="1294" spans="1:6">
      <c r="A1294" s="418"/>
      <c r="B1294" s="403"/>
      <c r="C1294" s="423"/>
      <c r="D1294" s="423"/>
      <c r="E1294" s="425" t="s">
        <v>178</v>
      </c>
      <c r="F1294" s="355" t="s">
        <v>21</v>
      </c>
    </row>
    <row r="1295" spans="1:6">
      <c r="A1295" s="418"/>
      <c r="B1295" s="403"/>
      <c r="C1295" s="423"/>
      <c r="D1295" s="423"/>
      <c r="E1295" s="427"/>
      <c r="F1295" s="355" t="s">
        <v>21</v>
      </c>
    </row>
    <row r="1296" spans="1:6">
      <c r="A1296" s="418"/>
      <c r="B1296" s="403"/>
      <c r="C1296" s="423"/>
      <c r="D1296" s="423"/>
      <c r="E1296" s="427"/>
      <c r="F1296" s="355" t="s">
        <v>21</v>
      </c>
    </row>
    <row r="1297" spans="1:6">
      <c r="A1297" s="418"/>
      <c r="B1297" s="403"/>
      <c r="C1297" s="423"/>
      <c r="D1297" s="423"/>
      <c r="E1297" s="427"/>
      <c r="F1297" s="355" t="s">
        <v>21</v>
      </c>
    </row>
    <row r="1298" spans="1:6">
      <c r="A1298" s="418"/>
      <c r="B1298" s="403"/>
      <c r="C1298" s="423"/>
      <c r="D1298" s="423"/>
      <c r="E1298" s="427"/>
      <c r="F1298" s="355" t="s">
        <v>21</v>
      </c>
    </row>
    <row r="1299" spans="1:6">
      <c r="A1299" s="418"/>
      <c r="B1299" s="403"/>
      <c r="C1299" s="423"/>
      <c r="D1299" s="423"/>
      <c r="E1299" s="427"/>
      <c r="F1299" s="355" t="s">
        <v>21</v>
      </c>
    </row>
    <row r="1300" spans="1:6">
      <c r="A1300" s="418"/>
      <c r="B1300" s="403"/>
      <c r="C1300" s="423"/>
      <c r="D1300" s="423"/>
      <c r="E1300" s="427"/>
      <c r="F1300" s="355" t="s">
        <v>21</v>
      </c>
    </row>
    <row r="1301" spans="1:6">
      <c r="A1301" s="418"/>
      <c r="B1301" s="403"/>
      <c r="C1301" s="423"/>
      <c r="D1301" s="423"/>
      <c r="E1301" s="426"/>
      <c r="F1301" s="355" t="s">
        <v>21</v>
      </c>
    </row>
    <row r="1302" spans="1:6">
      <c r="A1302" s="418"/>
      <c r="B1302" s="403"/>
      <c r="C1302" s="423"/>
      <c r="D1302" s="423"/>
      <c r="E1302" s="425" t="s">
        <v>179</v>
      </c>
      <c r="F1302" s="355" t="s">
        <v>21</v>
      </c>
    </row>
    <row r="1303" spans="1:6">
      <c r="A1303" s="418"/>
      <c r="B1303" s="403"/>
      <c r="C1303" s="423"/>
      <c r="D1303" s="423"/>
      <c r="E1303" s="427"/>
      <c r="F1303" s="355" t="s">
        <v>21</v>
      </c>
    </row>
    <row r="1304" spans="1:6">
      <c r="A1304" s="418"/>
      <c r="B1304" s="403"/>
      <c r="C1304" s="423"/>
      <c r="D1304" s="423"/>
      <c r="E1304" s="427"/>
      <c r="F1304" s="355" t="s">
        <v>21</v>
      </c>
    </row>
    <row r="1305" spans="1:6">
      <c r="A1305" s="418"/>
      <c r="B1305" s="403"/>
      <c r="C1305" s="423"/>
      <c r="D1305" s="423"/>
      <c r="E1305" s="427"/>
      <c r="F1305" s="355" t="s">
        <v>21</v>
      </c>
    </row>
    <row r="1306" spans="1:6">
      <c r="A1306" s="418"/>
      <c r="B1306" s="403"/>
      <c r="C1306" s="423"/>
      <c r="D1306" s="423"/>
      <c r="E1306" s="425" t="s">
        <v>180</v>
      </c>
      <c r="F1306" s="355" t="s">
        <v>21</v>
      </c>
    </row>
    <row r="1307" spans="1:6">
      <c r="A1307" s="418"/>
      <c r="B1307" s="403"/>
      <c r="C1307" s="423"/>
      <c r="D1307" s="423"/>
      <c r="E1307" s="427"/>
      <c r="F1307" s="355" t="s">
        <v>21</v>
      </c>
    </row>
    <row r="1308" spans="1:6">
      <c r="A1308" s="418"/>
      <c r="B1308" s="403"/>
      <c r="C1308" s="423"/>
      <c r="D1308" s="423"/>
      <c r="E1308" s="427"/>
      <c r="F1308" s="355" t="s">
        <v>21</v>
      </c>
    </row>
    <row r="1309" spans="1:6">
      <c r="A1309" s="418"/>
      <c r="B1309" s="403"/>
      <c r="C1309" s="423"/>
      <c r="D1309" s="423"/>
      <c r="E1309" s="427"/>
      <c r="F1309" s="355" t="s">
        <v>21</v>
      </c>
    </row>
    <row r="1310" spans="1:6">
      <c r="A1310" s="418"/>
      <c r="B1310" s="403"/>
      <c r="C1310" s="423"/>
      <c r="D1310" s="423"/>
      <c r="E1310" s="427"/>
      <c r="F1310" s="355" t="s">
        <v>21</v>
      </c>
    </row>
    <row r="1311" spans="1:6">
      <c r="A1311" s="418"/>
      <c r="B1311" s="403"/>
      <c r="C1311" s="423"/>
      <c r="D1311" s="423"/>
      <c r="E1311" s="427"/>
      <c r="F1311" s="355" t="s">
        <v>21</v>
      </c>
    </row>
    <row r="1312" spans="1:6">
      <c r="A1312" s="418"/>
      <c r="B1312" s="403"/>
      <c r="C1312" s="423"/>
      <c r="D1312" s="423"/>
      <c r="E1312" s="427"/>
      <c r="F1312" s="355" t="s">
        <v>21</v>
      </c>
    </row>
    <row r="1313" spans="1:6">
      <c r="A1313" s="418"/>
      <c r="B1313" s="403"/>
      <c r="C1313" s="423"/>
      <c r="D1313" s="423"/>
      <c r="E1313" s="427"/>
      <c r="F1313" s="355" t="s">
        <v>21</v>
      </c>
    </row>
    <row r="1314" spans="1:6">
      <c r="A1314" s="418"/>
      <c r="B1314" s="403"/>
      <c r="C1314" s="423"/>
      <c r="D1314" s="423"/>
      <c r="E1314" s="426"/>
      <c r="F1314" s="355" t="s">
        <v>21</v>
      </c>
    </row>
    <row r="1315" spans="1:6">
      <c r="A1315" s="418"/>
      <c r="B1315" s="403"/>
      <c r="C1315" s="423"/>
      <c r="D1315" s="423"/>
      <c r="E1315" s="356" t="s">
        <v>25</v>
      </c>
      <c r="F1315" s="355" t="s">
        <v>21</v>
      </c>
    </row>
    <row r="1316" spans="1:6">
      <c r="A1316" s="418"/>
      <c r="B1316" s="403"/>
      <c r="C1316" s="423"/>
      <c r="D1316" s="423"/>
      <c r="E1316" s="425" t="s">
        <v>113</v>
      </c>
      <c r="F1316" s="355" t="s">
        <v>21</v>
      </c>
    </row>
    <row r="1317" spans="1:6">
      <c r="A1317" s="418"/>
      <c r="B1317" s="403"/>
      <c r="C1317" s="423"/>
      <c r="D1317" s="423"/>
      <c r="E1317" s="427"/>
      <c r="F1317" s="355" t="s">
        <v>21</v>
      </c>
    </row>
    <row r="1318" spans="1:6">
      <c r="A1318" s="418"/>
      <c r="B1318" s="403"/>
      <c r="C1318" s="423"/>
      <c r="D1318" s="423"/>
      <c r="E1318" s="427"/>
      <c r="F1318" s="355" t="s">
        <v>21</v>
      </c>
    </row>
    <row r="1319" spans="1:6">
      <c r="A1319" s="418"/>
      <c r="B1319" s="403"/>
      <c r="C1319" s="423"/>
      <c r="D1319" s="423"/>
      <c r="E1319" s="427"/>
      <c r="F1319" s="355" t="s">
        <v>21</v>
      </c>
    </row>
    <row r="1320" spans="1:6">
      <c r="A1320" s="418"/>
      <c r="B1320" s="403"/>
      <c r="C1320" s="423"/>
      <c r="D1320" s="423"/>
      <c r="E1320" s="427"/>
      <c r="F1320" s="355" t="s">
        <v>21</v>
      </c>
    </row>
    <row r="1321" spans="1:6">
      <c r="A1321" s="418"/>
      <c r="B1321" s="403"/>
      <c r="C1321" s="423"/>
      <c r="D1321" s="423"/>
      <c r="E1321" s="427"/>
      <c r="F1321" s="355" t="s">
        <v>21</v>
      </c>
    </row>
    <row r="1322" spans="1:6">
      <c r="A1322" s="418"/>
      <c r="B1322" s="403"/>
      <c r="C1322" s="423"/>
      <c r="D1322" s="423"/>
      <c r="E1322" s="426"/>
      <c r="F1322" s="355" t="s">
        <v>21</v>
      </c>
    </row>
    <row r="1323" spans="1:6">
      <c r="A1323" s="418"/>
      <c r="B1323" s="403"/>
      <c r="C1323" s="423"/>
      <c r="D1323" s="423"/>
      <c r="E1323" s="425" t="s">
        <v>28</v>
      </c>
      <c r="F1323" s="355" t="s">
        <v>21</v>
      </c>
    </row>
    <row r="1324" spans="1:6">
      <c r="A1324" s="418"/>
      <c r="B1324" s="403"/>
      <c r="C1324" s="423"/>
      <c r="D1324" s="423"/>
      <c r="E1324" s="427"/>
      <c r="F1324" s="355" t="s">
        <v>21</v>
      </c>
    </row>
    <row r="1325" spans="1:6">
      <c r="A1325" s="418"/>
      <c r="B1325" s="403"/>
      <c r="C1325" s="428"/>
      <c r="D1325" s="428"/>
      <c r="E1325" s="426"/>
      <c r="F1325" s="355" t="s">
        <v>21</v>
      </c>
    </row>
    <row r="1326" spans="1:6" ht="45" customHeight="1">
      <c r="A1326" s="418"/>
      <c r="B1326" s="403"/>
      <c r="C1326" s="422" t="s">
        <v>181</v>
      </c>
      <c r="D1326" s="422" t="s">
        <v>17</v>
      </c>
      <c r="E1326" s="425" t="s">
        <v>18</v>
      </c>
      <c r="F1326" s="360" t="s">
        <v>19</v>
      </c>
    </row>
    <row r="1327" spans="1:6">
      <c r="A1327" s="418"/>
      <c r="B1327" s="403"/>
      <c r="C1327" s="423"/>
      <c r="D1327" s="423"/>
      <c r="E1327" s="426"/>
      <c r="F1327" s="355" t="s">
        <v>21</v>
      </c>
    </row>
    <row r="1328" spans="1:6">
      <c r="A1328" s="418"/>
      <c r="B1328" s="403"/>
      <c r="C1328" s="423"/>
      <c r="D1328" s="423"/>
      <c r="E1328" s="357" t="s">
        <v>142</v>
      </c>
      <c r="F1328" s="355" t="s">
        <v>21</v>
      </c>
    </row>
    <row r="1329" spans="1:6">
      <c r="A1329" s="418"/>
      <c r="B1329" s="403"/>
      <c r="C1329" s="423"/>
      <c r="D1329" s="423"/>
      <c r="E1329" s="354"/>
      <c r="F1329" s="355" t="s">
        <v>21</v>
      </c>
    </row>
    <row r="1330" spans="1:6">
      <c r="A1330" s="418"/>
      <c r="B1330" s="403"/>
      <c r="C1330" s="423"/>
      <c r="D1330" s="423"/>
      <c r="E1330" s="425" t="s">
        <v>22</v>
      </c>
      <c r="F1330" s="355" t="s">
        <v>21</v>
      </c>
    </row>
    <row r="1331" spans="1:6">
      <c r="A1331" s="418"/>
      <c r="B1331" s="403"/>
      <c r="C1331" s="423"/>
      <c r="D1331" s="423"/>
      <c r="E1331" s="427"/>
      <c r="F1331" s="355" t="s">
        <v>21</v>
      </c>
    </row>
    <row r="1332" spans="1:6">
      <c r="A1332" s="418"/>
      <c r="B1332" s="403"/>
      <c r="C1332" s="423"/>
      <c r="D1332" s="423"/>
      <c r="E1332" s="427"/>
      <c r="F1332" s="355" t="s">
        <v>21</v>
      </c>
    </row>
    <row r="1333" spans="1:6">
      <c r="A1333" s="418"/>
      <c r="B1333" s="403"/>
      <c r="C1333" s="423"/>
      <c r="D1333" s="423"/>
      <c r="E1333" s="425" t="s">
        <v>143</v>
      </c>
      <c r="F1333" s="355" t="s">
        <v>21</v>
      </c>
    </row>
    <row r="1334" spans="1:6">
      <c r="A1334" s="418"/>
      <c r="B1334" s="403"/>
      <c r="C1334" s="423"/>
      <c r="D1334" s="423"/>
      <c r="E1334" s="426"/>
      <c r="F1334" s="355" t="s">
        <v>21</v>
      </c>
    </row>
    <row r="1335" spans="1:6">
      <c r="A1335" s="418"/>
      <c r="B1335" s="403"/>
      <c r="C1335" s="423"/>
      <c r="D1335" s="423"/>
      <c r="E1335" s="354" t="s">
        <v>144</v>
      </c>
      <c r="F1335" s="355" t="s">
        <v>21</v>
      </c>
    </row>
    <row r="1336" spans="1:6">
      <c r="A1336" s="418"/>
      <c r="B1336" s="403"/>
      <c r="C1336" s="423"/>
      <c r="D1336" s="423"/>
      <c r="E1336" s="425" t="s">
        <v>182</v>
      </c>
      <c r="F1336" s="355" t="s">
        <v>21</v>
      </c>
    </row>
    <row r="1337" spans="1:6">
      <c r="A1337" s="418"/>
      <c r="B1337" s="403"/>
      <c r="C1337" s="423"/>
      <c r="D1337" s="423"/>
      <c r="E1337" s="427"/>
      <c r="F1337" s="355" t="s">
        <v>21</v>
      </c>
    </row>
    <row r="1338" spans="1:6">
      <c r="A1338" s="418"/>
      <c r="B1338" s="403"/>
      <c r="C1338" s="423"/>
      <c r="D1338" s="423"/>
      <c r="E1338" s="427"/>
      <c r="F1338" s="355" t="s">
        <v>21</v>
      </c>
    </row>
    <row r="1339" spans="1:6">
      <c r="A1339" s="418"/>
      <c r="B1339" s="403"/>
      <c r="C1339" s="423"/>
      <c r="D1339" s="423"/>
      <c r="E1339" s="427"/>
      <c r="F1339" s="355" t="s">
        <v>21</v>
      </c>
    </row>
    <row r="1340" spans="1:6">
      <c r="A1340" s="418"/>
      <c r="B1340" s="403"/>
      <c r="C1340" s="423"/>
      <c r="D1340" s="423"/>
      <c r="E1340" s="427"/>
      <c r="F1340" s="355" t="s">
        <v>21</v>
      </c>
    </row>
    <row r="1341" spans="1:6">
      <c r="A1341" s="418"/>
      <c r="B1341" s="403"/>
      <c r="C1341" s="423"/>
      <c r="D1341" s="423"/>
      <c r="E1341" s="427"/>
      <c r="F1341" s="355" t="s">
        <v>21</v>
      </c>
    </row>
    <row r="1342" spans="1:6">
      <c r="A1342" s="418"/>
      <c r="B1342" s="403"/>
      <c r="C1342" s="423"/>
      <c r="D1342" s="423"/>
      <c r="E1342" s="427"/>
      <c r="F1342" s="355" t="s">
        <v>21</v>
      </c>
    </row>
    <row r="1343" spans="1:6">
      <c r="A1343" s="418"/>
      <c r="B1343" s="403"/>
      <c r="C1343" s="423"/>
      <c r="D1343" s="423"/>
      <c r="E1343" s="427"/>
      <c r="F1343" s="355" t="s">
        <v>21</v>
      </c>
    </row>
    <row r="1344" spans="1:6">
      <c r="A1344" s="418"/>
      <c r="B1344" s="403"/>
      <c r="C1344" s="423"/>
      <c r="D1344" s="423"/>
      <c r="E1344" s="426"/>
      <c r="F1344" s="355" t="s">
        <v>21</v>
      </c>
    </row>
    <row r="1345" spans="1:6">
      <c r="A1345" s="418"/>
      <c r="B1345" s="403"/>
      <c r="C1345" s="423"/>
      <c r="D1345" s="423"/>
      <c r="E1345" s="425" t="s">
        <v>183</v>
      </c>
      <c r="F1345" s="355" t="s">
        <v>21</v>
      </c>
    </row>
    <row r="1346" spans="1:6">
      <c r="A1346" s="418"/>
      <c r="B1346" s="403"/>
      <c r="C1346" s="423"/>
      <c r="D1346" s="423"/>
      <c r="E1346" s="427"/>
      <c r="F1346" s="355" t="s">
        <v>21</v>
      </c>
    </row>
    <row r="1347" spans="1:6">
      <c r="A1347" s="418"/>
      <c r="B1347" s="403"/>
      <c r="C1347" s="423"/>
      <c r="D1347" s="423"/>
      <c r="E1347" s="427"/>
      <c r="F1347" s="355" t="s">
        <v>21</v>
      </c>
    </row>
    <row r="1348" spans="1:6">
      <c r="A1348" s="418"/>
      <c r="B1348" s="403"/>
      <c r="C1348" s="423"/>
      <c r="D1348" s="423"/>
      <c r="E1348" s="427"/>
      <c r="F1348" s="355" t="s">
        <v>21</v>
      </c>
    </row>
    <row r="1349" spans="1:6">
      <c r="A1349" s="418"/>
      <c r="B1349" s="403"/>
      <c r="C1349" s="423"/>
      <c r="D1349" s="423"/>
      <c r="E1349" s="425" t="s">
        <v>184</v>
      </c>
      <c r="F1349" s="355" t="s">
        <v>21</v>
      </c>
    </row>
    <row r="1350" spans="1:6">
      <c r="A1350" s="418"/>
      <c r="B1350" s="403"/>
      <c r="C1350" s="423"/>
      <c r="D1350" s="423"/>
      <c r="E1350" s="427"/>
      <c r="F1350" s="355" t="s">
        <v>21</v>
      </c>
    </row>
    <row r="1351" spans="1:6">
      <c r="A1351" s="418"/>
      <c r="B1351" s="403"/>
      <c r="C1351" s="423"/>
      <c r="D1351" s="423"/>
      <c r="E1351" s="427"/>
      <c r="F1351" s="355" t="s">
        <v>21</v>
      </c>
    </row>
    <row r="1352" spans="1:6">
      <c r="A1352" s="418"/>
      <c r="B1352" s="403"/>
      <c r="C1352" s="423"/>
      <c r="D1352" s="423"/>
      <c r="E1352" s="427"/>
      <c r="F1352" s="355" t="s">
        <v>21</v>
      </c>
    </row>
    <row r="1353" spans="1:6">
      <c r="A1353" s="418"/>
      <c r="B1353" s="403"/>
      <c r="C1353" s="423"/>
      <c r="D1353" s="423"/>
      <c r="E1353" s="427"/>
      <c r="F1353" s="355" t="s">
        <v>21</v>
      </c>
    </row>
    <row r="1354" spans="1:6">
      <c r="A1354" s="418"/>
      <c r="B1354" s="403"/>
      <c r="C1354" s="423"/>
      <c r="D1354" s="423"/>
      <c r="E1354" s="427"/>
      <c r="F1354" s="355" t="s">
        <v>21</v>
      </c>
    </row>
    <row r="1355" spans="1:6">
      <c r="A1355" s="418"/>
      <c r="B1355" s="403"/>
      <c r="C1355" s="423"/>
      <c r="D1355" s="423"/>
      <c r="E1355" s="427"/>
      <c r="F1355" s="355" t="s">
        <v>21</v>
      </c>
    </row>
    <row r="1356" spans="1:6">
      <c r="A1356" s="418"/>
      <c r="B1356" s="403"/>
      <c r="C1356" s="423"/>
      <c r="D1356" s="423"/>
      <c r="E1356" s="427"/>
      <c r="F1356" s="355" t="s">
        <v>21</v>
      </c>
    </row>
    <row r="1357" spans="1:6">
      <c r="A1357" s="418"/>
      <c r="B1357" s="403"/>
      <c r="C1357" s="423"/>
      <c r="D1357" s="423"/>
      <c r="E1357" s="426"/>
      <c r="F1357" s="355" t="s">
        <v>21</v>
      </c>
    </row>
    <row r="1358" spans="1:6">
      <c r="A1358" s="418"/>
      <c r="B1358" s="403"/>
      <c r="C1358" s="423"/>
      <c r="D1358" s="423"/>
      <c r="E1358" s="356" t="s">
        <v>25</v>
      </c>
      <c r="F1358" s="355" t="s">
        <v>21</v>
      </c>
    </row>
    <row r="1359" spans="1:6">
      <c r="A1359" s="418"/>
      <c r="B1359" s="403"/>
      <c r="C1359" s="423"/>
      <c r="D1359" s="423"/>
      <c r="E1359" s="425" t="s">
        <v>113</v>
      </c>
      <c r="F1359" s="355" t="s">
        <v>21</v>
      </c>
    </row>
    <row r="1360" spans="1:6">
      <c r="A1360" s="418"/>
      <c r="B1360" s="403"/>
      <c r="C1360" s="423"/>
      <c r="D1360" s="423"/>
      <c r="E1360" s="427"/>
      <c r="F1360" s="355" t="s">
        <v>21</v>
      </c>
    </row>
    <row r="1361" spans="1:6">
      <c r="A1361" s="418"/>
      <c r="B1361" s="403"/>
      <c r="C1361" s="423"/>
      <c r="D1361" s="423"/>
      <c r="E1361" s="427"/>
      <c r="F1361" s="355" t="s">
        <v>21</v>
      </c>
    </row>
    <row r="1362" spans="1:6">
      <c r="A1362" s="418"/>
      <c r="B1362" s="403"/>
      <c r="C1362" s="423"/>
      <c r="D1362" s="423"/>
      <c r="E1362" s="427"/>
      <c r="F1362" s="355" t="s">
        <v>21</v>
      </c>
    </row>
    <row r="1363" spans="1:6">
      <c r="A1363" s="418"/>
      <c r="B1363" s="403"/>
      <c r="C1363" s="423"/>
      <c r="D1363" s="423"/>
      <c r="E1363" s="427"/>
      <c r="F1363" s="355" t="s">
        <v>21</v>
      </c>
    </row>
    <row r="1364" spans="1:6">
      <c r="A1364" s="418"/>
      <c r="B1364" s="403"/>
      <c r="C1364" s="423"/>
      <c r="D1364" s="423"/>
      <c r="E1364" s="427"/>
      <c r="F1364" s="355" t="s">
        <v>21</v>
      </c>
    </row>
    <row r="1365" spans="1:6">
      <c r="A1365" s="418"/>
      <c r="B1365" s="403"/>
      <c r="C1365" s="423"/>
      <c r="D1365" s="423"/>
      <c r="E1365" s="426"/>
      <c r="F1365" s="355" t="s">
        <v>21</v>
      </c>
    </row>
    <row r="1366" spans="1:6">
      <c r="A1366" s="418"/>
      <c r="B1366" s="403"/>
      <c r="C1366" s="423"/>
      <c r="D1366" s="423"/>
      <c r="E1366" s="425" t="s">
        <v>28</v>
      </c>
      <c r="F1366" s="355" t="s">
        <v>21</v>
      </c>
    </row>
    <row r="1367" spans="1:6">
      <c r="A1367" s="418"/>
      <c r="B1367" s="403"/>
      <c r="C1367" s="423"/>
      <c r="D1367" s="423"/>
      <c r="E1367" s="427"/>
      <c r="F1367" s="355" t="s">
        <v>21</v>
      </c>
    </row>
    <row r="1368" spans="1:6">
      <c r="A1368" s="418"/>
      <c r="B1368" s="403"/>
      <c r="C1368" s="428"/>
      <c r="D1368" s="428"/>
      <c r="E1368" s="426"/>
      <c r="F1368" s="355" t="s">
        <v>21</v>
      </c>
    </row>
    <row r="1369" spans="1:6" ht="45" customHeight="1">
      <c r="A1369" s="418"/>
      <c r="B1369" s="403"/>
      <c r="C1369" s="422" t="s">
        <v>185</v>
      </c>
      <c r="D1369" s="422" t="s">
        <v>17</v>
      </c>
      <c r="E1369" s="425" t="s">
        <v>18</v>
      </c>
      <c r="F1369" s="360" t="s">
        <v>19</v>
      </c>
    </row>
    <row r="1370" spans="1:6">
      <c r="A1370" s="418"/>
      <c r="B1370" s="403"/>
      <c r="C1370" s="423"/>
      <c r="D1370" s="423"/>
      <c r="E1370" s="426"/>
      <c r="F1370" s="355" t="s">
        <v>21</v>
      </c>
    </row>
    <row r="1371" spans="1:6">
      <c r="A1371" s="418"/>
      <c r="B1371" s="403"/>
      <c r="C1371" s="423"/>
      <c r="D1371" s="423"/>
      <c r="E1371" s="425" t="s">
        <v>142</v>
      </c>
      <c r="F1371" s="355" t="s">
        <v>21</v>
      </c>
    </row>
    <row r="1372" spans="1:6">
      <c r="A1372" s="418"/>
      <c r="B1372" s="403"/>
      <c r="C1372" s="423"/>
      <c r="D1372" s="423"/>
      <c r="E1372" s="426"/>
      <c r="F1372" s="355" t="s">
        <v>21</v>
      </c>
    </row>
    <row r="1373" spans="1:6">
      <c r="A1373" s="418"/>
      <c r="B1373" s="403"/>
      <c r="C1373" s="423"/>
      <c r="D1373" s="423"/>
      <c r="E1373" s="425" t="s">
        <v>22</v>
      </c>
      <c r="F1373" s="355" t="s">
        <v>21</v>
      </c>
    </row>
    <row r="1374" spans="1:6">
      <c r="A1374" s="418"/>
      <c r="B1374" s="403"/>
      <c r="C1374" s="423"/>
      <c r="D1374" s="423"/>
      <c r="E1374" s="427"/>
      <c r="F1374" s="355" t="s">
        <v>21</v>
      </c>
    </row>
    <row r="1375" spans="1:6">
      <c r="A1375" s="418"/>
      <c r="B1375" s="403"/>
      <c r="C1375" s="423"/>
      <c r="D1375" s="423"/>
      <c r="E1375" s="427"/>
      <c r="F1375" s="355" t="s">
        <v>21</v>
      </c>
    </row>
    <row r="1376" spans="1:6">
      <c r="A1376" s="418"/>
      <c r="B1376" s="403"/>
      <c r="C1376" s="423"/>
      <c r="D1376" s="423"/>
      <c r="E1376" s="425" t="s">
        <v>143</v>
      </c>
      <c r="F1376" s="355" t="s">
        <v>21</v>
      </c>
    </row>
    <row r="1377" spans="1:6">
      <c r="A1377" s="418"/>
      <c r="B1377" s="403"/>
      <c r="C1377" s="423"/>
      <c r="D1377" s="423"/>
      <c r="E1377" s="426"/>
      <c r="F1377" s="355" t="s">
        <v>21</v>
      </c>
    </row>
    <row r="1378" spans="1:6">
      <c r="A1378" s="418"/>
      <c r="B1378" s="403"/>
      <c r="C1378" s="423"/>
      <c r="D1378" s="423"/>
      <c r="E1378" s="354" t="s">
        <v>144</v>
      </c>
      <c r="F1378" s="355" t="s">
        <v>21</v>
      </c>
    </row>
    <row r="1379" spans="1:6">
      <c r="A1379" s="418"/>
      <c r="B1379" s="403"/>
      <c r="C1379" s="423"/>
      <c r="D1379" s="423"/>
      <c r="E1379" s="425" t="s">
        <v>186</v>
      </c>
      <c r="F1379" s="355" t="s">
        <v>21</v>
      </c>
    </row>
    <row r="1380" spans="1:6">
      <c r="A1380" s="418"/>
      <c r="B1380" s="403"/>
      <c r="C1380" s="423"/>
      <c r="D1380" s="423"/>
      <c r="E1380" s="427"/>
      <c r="F1380" s="355" t="s">
        <v>21</v>
      </c>
    </row>
    <row r="1381" spans="1:6">
      <c r="A1381" s="418"/>
      <c r="B1381" s="403"/>
      <c r="C1381" s="423"/>
      <c r="D1381" s="423"/>
      <c r="E1381" s="427"/>
      <c r="F1381" s="355" t="s">
        <v>21</v>
      </c>
    </row>
    <row r="1382" spans="1:6">
      <c r="A1382" s="418"/>
      <c r="B1382" s="403"/>
      <c r="C1382" s="423"/>
      <c r="D1382" s="423"/>
      <c r="E1382" s="427"/>
      <c r="F1382" s="355" t="s">
        <v>21</v>
      </c>
    </row>
    <row r="1383" spans="1:6">
      <c r="A1383" s="418"/>
      <c r="B1383" s="403"/>
      <c r="C1383" s="423"/>
      <c r="D1383" s="423"/>
      <c r="E1383" s="427"/>
      <c r="F1383" s="355" t="s">
        <v>21</v>
      </c>
    </row>
    <row r="1384" spans="1:6">
      <c r="A1384" s="418"/>
      <c r="B1384" s="403"/>
      <c r="C1384" s="423"/>
      <c r="D1384" s="423"/>
      <c r="E1384" s="427"/>
      <c r="F1384" s="355" t="s">
        <v>21</v>
      </c>
    </row>
    <row r="1385" spans="1:6">
      <c r="A1385" s="418"/>
      <c r="B1385" s="403"/>
      <c r="C1385" s="423"/>
      <c r="D1385" s="423"/>
      <c r="E1385" s="427"/>
      <c r="F1385" s="355" t="s">
        <v>21</v>
      </c>
    </row>
    <row r="1386" spans="1:6">
      <c r="A1386" s="418"/>
      <c r="B1386" s="403"/>
      <c r="C1386" s="423"/>
      <c r="D1386" s="423"/>
      <c r="E1386" s="427"/>
      <c r="F1386" s="355" t="s">
        <v>21</v>
      </c>
    </row>
    <row r="1387" spans="1:6">
      <c r="A1387" s="418"/>
      <c r="B1387" s="403"/>
      <c r="C1387" s="423"/>
      <c r="D1387" s="423"/>
      <c r="E1387" s="426"/>
      <c r="F1387" s="355" t="s">
        <v>21</v>
      </c>
    </row>
    <row r="1388" spans="1:6">
      <c r="A1388" s="418"/>
      <c r="B1388" s="403"/>
      <c r="C1388" s="423"/>
      <c r="D1388" s="423"/>
      <c r="E1388" s="425" t="s">
        <v>187</v>
      </c>
      <c r="F1388" s="355" t="s">
        <v>21</v>
      </c>
    </row>
    <row r="1389" spans="1:6">
      <c r="A1389" s="418"/>
      <c r="B1389" s="403"/>
      <c r="C1389" s="423"/>
      <c r="D1389" s="423"/>
      <c r="E1389" s="427"/>
      <c r="F1389" s="355" t="s">
        <v>21</v>
      </c>
    </row>
    <row r="1390" spans="1:6">
      <c r="A1390" s="418"/>
      <c r="B1390" s="403"/>
      <c r="C1390" s="423"/>
      <c r="D1390" s="423"/>
      <c r="E1390" s="427"/>
      <c r="F1390" s="355" t="s">
        <v>21</v>
      </c>
    </row>
    <row r="1391" spans="1:6">
      <c r="A1391" s="418"/>
      <c r="B1391" s="403"/>
      <c r="C1391" s="423"/>
      <c r="D1391" s="423"/>
      <c r="E1391" s="427"/>
      <c r="F1391" s="355" t="s">
        <v>21</v>
      </c>
    </row>
    <row r="1392" spans="1:6">
      <c r="A1392" s="418"/>
      <c r="B1392" s="403"/>
      <c r="C1392" s="423"/>
      <c r="D1392" s="423"/>
      <c r="E1392" s="425" t="s">
        <v>188</v>
      </c>
      <c r="F1392" s="355" t="s">
        <v>21</v>
      </c>
    </row>
    <row r="1393" spans="1:6">
      <c r="A1393" s="418"/>
      <c r="B1393" s="403"/>
      <c r="C1393" s="423"/>
      <c r="D1393" s="423"/>
      <c r="E1393" s="427"/>
      <c r="F1393" s="355" t="s">
        <v>21</v>
      </c>
    </row>
    <row r="1394" spans="1:6">
      <c r="A1394" s="418"/>
      <c r="B1394" s="403"/>
      <c r="C1394" s="423"/>
      <c r="D1394" s="423"/>
      <c r="E1394" s="427"/>
      <c r="F1394" s="355" t="s">
        <v>21</v>
      </c>
    </row>
    <row r="1395" spans="1:6">
      <c r="A1395" s="418"/>
      <c r="B1395" s="403"/>
      <c r="C1395" s="423"/>
      <c r="D1395" s="423"/>
      <c r="E1395" s="427"/>
      <c r="F1395" s="355" t="s">
        <v>21</v>
      </c>
    </row>
    <row r="1396" spans="1:6">
      <c r="A1396" s="418"/>
      <c r="B1396" s="403"/>
      <c r="C1396" s="423"/>
      <c r="D1396" s="423"/>
      <c r="E1396" s="427"/>
      <c r="F1396" s="355" t="s">
        <v>21</v>
      </c>
    </row>
    <row r="1397" spans="1:6">
      <c r="A1397" s="418"/>
      <c r="B1397" s="403"/>
      <c r="C1397" s="423"/>
      <c r="D1397" s="423"/>
      <c r="E1397" s="427"/>
      <c r="F1397" s="355" t="s">
        <v>21</v>
      </c>
    </row>
    <row r="1398" spans="1:6">
      <c r="A1398" s="418"/>
      <c r="B1398" s="403"/>
      <c r="C1398" s="423"/>
      <c r="D1398" s="423"/>
      <c r="E1398" s="427"/>
      <c r="F1398" s="355" t="s">
        <v>21</v>
      </c>
    </row>
    <row r="1399" spans="1:6">
      <c r="A1399" s="418"/>
      <c r="B1399" s="403"/>
      <c r="C1399" s="423"/>
      <c r="D1399" s="423"/>
      <c r="E1399" s="427"/>
      <c r="F1399" s="355" t="s">
        <v>21</v>
      </c>
    </row>
    <row r="1400" spans="1:6">
      <c r="A1400" s="418"/>
      <c r="B1400" s="403"/>
      <c r="C1400" s="423"/>
      <c r="D1400" s="423"/>
      <c r="E1400" s="426"/>
      <c r="F1400" s="355" t="s">
        <v>21</v>
      </c>
    </row>
    <row r="1401" spans="1:6">
      <c r="A1401" s="418"/>
      <c r="B1401" s="403"/>
      <c r="C1401" s="423"/>
      <c r="D1401" s="423"/>
      <c r="E1401" s="356" t="s">
        <v>25</v>
      </c>
      <c r="F1401" s="355" t="s">
        <v>21</v>
      </c>
    </row>
    <row r="1402" spans="1:6">
      <c r="A1402" s="418"/>
      <c r="B1402" s="403"/>
      <c r="C1402" s="423"/>
      <c r="D1402" s="423"/>
      <c r="E1402" s="425" t="s">
        <v>113</v>
      </c>
      <c r="F1402" s="355" t="s">
        <v>21</v>
      </c>
    </row>
    <row r="1403" spans="1:6">
      <c r="A1403" s="418"/>
      <c r="B1403" s="403"/>
      <c r="C1403" s="423"/>
      <c r="D1403" s="423"/>
      <c r="E1403" s="427"/>
      <c r="F1403" s="355" t="s">
        <v>21</v>
      </c>
    </row>
    <row r="1404" spans="1:6">
      <c r="A1404" s="418"/>
      <c r="B1404" s="403"/>
      <c r="C1404" s="423"/>
      <c r="D1404" s="423"/>
      <c r="E1404" s="427"/>
      <c r="F1404" s="355" t="s">
        <v>21</v>
      </c>
    </row>
    <row r="1405" spans="1:6">
      <c r="A1405" s="418"/>
      <c r="B1405" s="403"/>
      <c r="C1405" s="423"/>
      <c r="D1405" s="423"/>
      <c r="E1405" s="427"/>
      <c r="F1405" s="355" t="s">
        <v>21</v>
      </c>
    </row>
    <row r="1406" spans="1:6">
      <c r="A1406" s="418"/>
      <c r="B1406" s="403"/>
      <c r="C1406" s="423"/>
      <c r="D1406" s="423"/>
      <c r="E1406" s="427"/>
      <c r="F1406" s="355" t="s">
        <v>21</v>
      </c>
    </row>
    <row r="1407" spans="1:6">
      <c r="A1407" s="418"/>
      <c r="B1407" s="403"/>
      <c r="C1407" s="423"/>
      <c r="D1407" s="423"/>
      <c r="E1407" s="427"/>
      <c r="F1407" s="355" t="s">
        <v>21</v>
      </c>
    </row>
    <row r="1408" spans="1:6">
      <c r="A1408" s="418"/>
      <c r="B1408" s="403"/>
      <c r="C1408" s="423"/>
      <c r="D1408" s="423"/>
      <c r="E1408" s="426"/>
      <c r="F1408" s="355" t="s">
        <v>21</v>
      </c>
    </row>
    <row r="1409" spans="1:6">
      <c r="A1409" s="418"/>
      <c r="B1409" s="403"/>
      <c r="C1409" s="423"/>
      <c r="D1409" s="423"/>
      <c r="E1409" s="425" t="s">
        <v>28</v>
      </c>
      <c r="F1409" s="355" t="s">
        <v>21</v>
      </c>
    </row>
    <row r="1410" spans="1:6">
      <c r="A1410" s="418"/>
      <c r="B1410" s="403"/>
      <c r="C1410" s="423"/>
      <c r="D1410" s="423"/>
      <c r="E1410" s="427"/>
      <c r="F1410" s="355" t="s">
        <v>21</v>
      </c>
    </row>
    <row r="1411" spans="1:6">
      <c r="A1411" s="418"/>
      <c r="B1411" s="403"/>
      <c r="C1411" s="428"/>
      <c r="D1411" s="428"/>
      <c r="E1411" s="426"/>
      <c r="F1411" s="355" t="s">
        <v>21</v>
      </c>
    </row>
    <row r="1412" spans="1:6" ht="45" customHeight="1">
      <c r="A1412" s="418"/>
      <c r="B1412" s="403"/>
      <c r="C1412" s="422" t="s">
        <v>189</v>
      </c>
      <c r="D1412" s="422" t="s">
        <v>17</v>
      </c>
      <c r="E1412" s="425" t="s">
        <v>18</v>
      </c>
      <c r="F1412" s="360" t="s">
        <v>19</v>
      </c>
    </row>
    <row r="1413" spans="1:6">
      <c r="A1413" s="418"/>
      <c r="B1413" s="403"/>
      <c r="C1413" s="423"/>
      <c r="D1413" s="423"/>
      <c r="E1413" s="426"/>
      <c r="F1413" s="355" t="s">
        <v>21</v>
      </c>
    </row>
    <row r="1414" spans="1:6">
      <c r="A1414" s="418"/>
      <c r="B1414" s="403"/>
      <c r="C1414" s="423"/>
      <c r="D1414" s="423"/>
      <c r="E1414" s="425" t="s">
        <v>142</v>
      </c>
      <c r="F1414" s="355" t="s">
        <v>21</v>
      </c>
    </row>
    <row r="1415" spans="1:6">
      <c r="A1415" s="418"/>
      <c r="B1415" s="403"/>
      <c r="C1415" s="423"/>
      <c r="D1415" s="423"/>
      <c r="E1415" s="426"/>
      <c r="F1415" s="355" t="s">
        <v>21</v>
      </c>
    </row>
    <row r="1416" spans="1:6">
      <c r="A1416" s="418"/>
      <c r="B1416" s="403"/>
      <c r="C1416" s="423"/>
      <c r="D1416" s="423"/>
      <c r="E1416" s="425" t="s">
        <v>22</v>
      </c>
      <c r="F1416" s="355" t="s">
        <v>21</v>
      </c>
    </row>
    <row r="1417" spans="1:6">
      <c r="A1417" s="418"/>
      <c r="B1417" s="403"/>
      <c r="C1417" s="423"/>
      <c r="D1417" s="423"/>
      <c r="E1417" s="427"/>
      <c r="F1417" s="355" t="s">
        <v>21</v>
      </c>
    </row>
    <row r="1418" spans="1:6">
      <c r="A1418" s="418"/>
      <c r="B1418" s="403"/>
      <c r="C1418" s="423"/>
      <c r="D1418" s="423"/>
      <c r="E1418" s="427"/>
      <c r="F1418" s="355" t="s">
        <v>21</v>
      </c>
    </row>
    <row r="1419" spans="1:6">
      <c r="A1419" s="418"/>
      <c r="B1419" s="403"/>
      <c r="C1419" s="423"/>
      <c r="D1419" s="423"/>
      <c r="E1419" s="425" t="s">
        <v>143</v>
      </c>
      <c r="F1419" s="355" t="s">
        <v>21</v>
      </c>
    </row>
    <row r="1420" spans="1:6">
      <c r="A1420" s="418"/>
      <c r="B1420" s="403"/>
      <c r="C1420" s="423"/>
      <c r="D1420" s="423"/>
      <c r="E1420" s="426"/>
      <c r="F1420" s="355" t="s">
        <v>21</v>
      </c>
    </row>
    <row r="1421" spans="1:6">
      <c r="A1421" s="418"/>
      <c r="B1421" s="403"/>
      <c r="C1421" s="423"/>
      <c r="D1421" s="423"/>
      <c r="E1421" s="354" t="s">
        <v>144</v>
      </c>
      <c r="F1421" s="355" t="s">
        <v>21</v>
      </c>
    </row>
    <row r="1422" spans="1:6">
      <c r="A1422" s="418"/>
      <c r="B1422" s="403"/>
      <c r="C1422" s="423"/>
      <c r="D1422" s="423"/>
      <c r="E1422" s="425" t="s">
        <v>190</v>
      </c>
      <c r="F1422" s="355" t="s">
        <v>21</v>
      </c>
    </row>
    <row r="1423" spans="1:6">
      <c r="A1423" s="418"/>
      <c r="B1423" s="403"/>
      <c r="C1423" s="423"/>
      <c r="D1423" s="423"/>
      <c r="E1423" s="427"/>
      <c r="F1423" s="355" t="s">
        <v>21</v>
      </c>
    </row>
    <row r="1424" spans="1:6">
      <c r="A1424" s="418"/>
      <c r="B1424" s="403"/>
      <c r="C1424" s="423"/>
      <c r="D1424" s="423"/>
      <c r="E1424" s="427"/>
      <c r="F1424" s="355" t="s">
        <v>21</v>
      </c>
    </row>
    <row r="1425" spans="1:6">
      <c r="A1425" s="418"/>
      <c r="B1425" s="403"/>
      <c r="C1425" s="423"/>
      <c r="D1425" s="423"/>
      <c r="E1425" s="427"/>
      <c r="F1425" s="355" t="s">
        <v>21</v>
      </c>
    </row>
    <row r="1426" spans="1:6">
      <c r="A1426" s="418"/>
      <c r="B1426" s="403"/>
      <c r="C1426" s="423"/>
      <c r="D1426" s="423"/>
      <c r="E1426" s="427"/>
      <c r="F1426" s="355" t="s">
        <v>21</v>
      </c>
    </row>
    <row r="1427" spans="1:6">
      <c r="A1427" s="418"/>
      <c r="B1427" s="403"/>
      <c r="C1427" s="423"/>
      <c r="D1427" s="423"/>
      <c r="E1427" s="427"/>
      <c r="F1427" s="355" t="s">
        <v>21</v>
      </c>
    </row>
    <row r="1428" spans="1:6">
      <c r="A1428" s="418"/>
      <c r="B1428" s="403"/>
      <c r="C1428" s="423"/>
      <c r="D1428" s="423"/>
      <c r="E1428" s="427"/>
      <c r="F1428" s="355" t="s">
        <v>21</v>
      </c>
    </row>
    <row r="1429" spans="1:6">
      <c r="A1429" s="418"/>
      <c r="B1429" s="403"/>
      <c r="C1429" s="423"/>
      <c r="D1429" s="423"/>
      <c r="E1429" s="427"/>
      <c r="F1429" s="355" t="s">
        <v>21</v>
      </c>
    </row>
    <row r="1430" spans="1:6">
      <c r="A1430" s="418"/>
      <c r="B1430" s="403"/>
      <c r="C1430" s="423"/>
      <c r="D1430" s="423"/>
      <c r="E1430" s="426"/>
      <c r="F1430" s="355" t="s">
        <v>21</v>
      </c>
    </row>
    <row r="1431" spans="1:6">
      <c r="A1431" s="418"/>
      <c r="B1431" s="403"/>
      <c r="C1431" s="423"/>
      <c r="D1431" s="423"/>
      <c r="E1431" s="425" t="s">
        <v>191</v>
      </c>
      <c r="F1431" s="355" t="s">
        <v>21</v>
      </c>
    </row>
    <row r="1432" spans="1:6">
      <c r="A1432" s="418"/>
      <c r="B1432" s="403"/>
      <c r="C1432" s="423"/>
      <c r="D1432" s="423"/>
      <c r="E1432" s="427"/>
      <c r="F1432" s="355" t="s">
        <v>21</v>
      </c>
    </row>
    <row r="1433" spans="1:6">
      <c r="A1433" s="418"/>
      <c r="B1433" s="403"/>
      <c r="C1433" s="423"/>
      <c r="D1433" s="423"/>
      <c r="E1433" s="427"/>
      <c r="F1433" s="355" t="s">
        <v>21</v>
      </c>
    </row>
    <row r="1434" spans="1:6">
      <c r="A1434" s="418"/>
      <c r="B1434" s="403"/>
      <c r="C1434" s="423"/>
      <c r="D1434" s="423"/>
      <c r="E1434" s="427"/>
      <c r="F1434" s="355" t="s">
        <v>21</v>
      </c>
    </row>
    <row r="1435" spans="1:6">
      <c r="A1435" s="418"/>
      <c r="B1435" s="403"/>
      <c r="C1435" s="423"/>
      <c r="D1435" s="423"/>
      <c r="E1435" s="425" t="s">
        <v>192</v>
      </c>
      <c r="F1435" s="355" t="s">
        <v>21</v>
      </c>
    </row>
    <row r="1436" spans="1:6">
      <c r="A1436" s="418"/>
      <c r="B1436" s="403"/>
      <c r="C1436" s="423"/>
      <c r="D1436" s="423"/>
      <c r="E1436" s="427"/>
      <c r="F1436" s="355" t="s">
        <v>21</v>
      </c>
    </row>
    <row r="1437" spans="1:6">
      <c r="A1437" s="418"/>
      <c r="B1437" s="403"/>
      <c r="C1437" s="423"/>
      <c r="D1437" s="423"/>
      <c r="E1437" s="427"/>
      <c r="F1437" s="355" t="s">
        <v>21</v>
      </c>
    </row>
    <row r="1438" spans="1:6">
      <c r="A1438" s="418"/>
      <c r="B1438" s="403"/>
      <c r="C1438" s="423"/>
      <c r="D1438" s="423"/>
      <c r="E1438" s="427"/>
      <c r="F1438" s="355" t="s">
        <v>21</v>
      </c>
    </row>
    <row r="1439" spans="1:6">
      <c r="A1439" s="418"/>
      <c r="B1439" s="403"/>
      <c r="C1439" s="423"/>
      <c r="D1439" s="423"/>
      <c r="E1439" s="427"/>
      <c r="F1439" s="355" t="s">
        <v>21</v>
      </c>
    </row>
    <row r="1440" spans="1:6">
      <c r="A1440" s="418"/>
      <c r="B1440" s="403"/>
      <c r="C1440" s="423"/>
      <c r="D1440" s="423"/>
      <c r="E1440" s="427"/>
      <c r="F1440" s="355" t="s">
        <v>21</v>
      </c>
    </row>
    <row r="1441" spans="1:6">
      <c r="A1441" s="418"/>
      <c r="B1441" s="403"/>
      <c r="C1441" s="423"/>
      <c r="D1441" s="423"/>
      <c r="E1441" s="427"/>
      <c r="F1441" s="355" t="s">
        <v>21</v>
      </c>
    </row>
    <row r="1442" spans="1:6">
      <c r="A1442" s="418"/>
      <c r="B1442" s="403"/>
      <c r="C1442" s="423"/>
      <c r="D1442" s="423"/>
      <c r="E1442" s="427"/>
      <c r="F1442" s="355" t="s">
        <v>21</v>
      </c>
    </row>
    <row r="1443" spans="1:6">
      <c r="A1443" s="418"/>
      <c r="B1443" s="403"/>
      <c r="C1443" s="423"/>
      <c r="D1443" s="423"/>
      <c r="E1443" s="426"/>
      <c r="F1443" s="355" t="s">
        <v>21</v>
      </c>
    </row>
    <row r="1444" spans="1:6">
      <c r="A1444" s="418"/>
      <c r="B1444" s="403"/>
      <c r="C1444" s="423"/>
      <c r="D1444" s="423"/>
      <c r="E1444" s="356" t="s">
        <v>25</v>
      </c>
      <c r="F1444" s="355" t="s">
        <v>21</v>
      </c>
    </row>
    <row r="1445" spans="1:6">
      <c r="A1445" s="418"/>
      <c r="B1445" s="403"/>
      <c r="C1445" s="423"/>
      <c r="D1445" s="423"/>
      <c r="E1445" s="425" t="s">
        <v>113</v>
      </c>
      <c r="F1445" s="355" t="s">
        <v>21</v>
      </c>
    </row>
    <row r="1446" spans="1:6">
      <c r="A1446" s="418"/>
      <c r="B1446" s="403"/>
      <c r="C1446" s="423"/>
      <c r="D1446" s="423"/>
      <c r="E1446" s="427"/>
      <c r="F1446" s="355" t="s">
        <v>21</v>
      </c>
    </row>
    <row r="1447" spans="1:6">
      <c r="A1447" s="418"/>
      <c r="B1447" s="403"/>
      <c r="C1447" s="423"/>
      <c r="D1447" s="423"/>
      <c r="E1447" s="427"/>
      <c r="F1447" s="355" t="s">
        <v>21</v>
      </c>
    </row>
    <row r="1448" spans="1:6">
      <c r="A1448" s="418"/>
      <c r="B1448" s="403"/>
      <c r="C1448" s="423"/>
      <c r="D1448" s="423"/>
      <c r="E1448" s="427"/>
      <c r="F1448" s="355" t="s">
        <v>21</v>
      </c>
    </row>
    <row r="1449" spans="1:6">
      <c r="A1449" s="418"/>
      <c r="B1449" s="403"/>
      <c r="C1449" s="423"/>
      <c r="D1449" s="423"/>
      <c r="E1449" s="427"/>
      <c r="F1449" s="355" t="s">
        <v>21</v>
      </c>
    </row>
    <row r="1450" spans="1:6">
      <c r="A1450" s="418"/>
      <c r="B1450" s="403"/>
      <c r="C1450" s="423"/>
      <c r="D1450" s="423"/>
      <c r="E1450" s="427"/>
      <c r="F1450" s="355" t="s">
        <v>21</v>
      </c>
    </row>
    <row r="1451" spans="1:6">
      <c r="A1451" s="418"/>
      <c r="B1451" s="403"/>
      <c r="C1451" s="423"/>
      <c r="D1451" s="423"/>
      <c r="E1451" s="426"/>
      <c r="F1451" s="355" t="s">
        <v>21</v>
      </c>
    </row>
    <row r="1452" spans="1:6">
      <c r="A1452" s="418"/>
      <c r="B1452" s="403"/>
      <c r="C1452" s="423"/>
      <c r="D1452" s="423"/>
      <c r="E1452" s="425" t="s">
        <v>28</v>
      </c>
      <c r="F1452" s="355" t="s">
        <v>21</v>
      </c>
    </row>
    <row r="1453" spans="1:6">
      <c r="A1453" s="418"/>
      <c r="B1453" s="403"/>
      <c r="C1453" s="423"/>
      <c r="D1453" s="423"/>
      <c r="E1453" s="427"/>
      <c r="F1453" s="355" t="s">
        <v>21</v>
      </c>
    </row>
    <row r="1454" spans="1:6">
      <c r="A1454" s="418"/>
      <c r="B1454" s="403"/>
      <c r="C1454" s="428"/>
      <c r="D1454" s="428"/>
      <c r="E1454" s="426"/>
      <c r="F1454" s="355" t="s">
        <v>21</v>
      </c>
    </row>
    <row r="1455" spans="1:6">
      <c r="A1455" s="418"/>
      <c r="B1455" s="403"/>
      <c r="C1455" s="422" t="s">
        <v>193</v>
      </c>
      <c r="D1455" s="422" t="s">
        <v>17</v>
      </c>
      <c r="E1455" s="425" t="s">
        <v>18</v>
      </c>
      <c r="F1455" s="360" t="s">
        <v>19</v>
      </c>
    </row>
    <row r="1456" spans="1:6">
      <c r="A1456" s="418"/>
      <c r="B1456" s="403"/>
      <c r="C1456" s="423"/>
      <c r="D1456" s="423"/>
      <c r="E1456" s="426"/>
      <c r="F1456" s="355" t="s">
        <v>21</v>
      </c>
    </row>
    <row r="1457" spans="1:6">
      <c r="A1457" s="418"/>
      <c r="B1457" s="403"/>
      <c r="C1457" s="423"/>
      <c r="D1457" s="423"/>
      <c r="E1457" s="425" t="s">
        <v>142</v>
      </c>
      <c r="F1457" s="355" t="s">
        <v>21</v>
      </c>
    </row>
    <row r="1458" spans="1:6">
      <c r="A1458" s="418"/>
      <c r="B1458" s="403"/>
      <c r="C1458" s="423"/>
      <c r="D1458" s="423"/>
      <c r="E1458" s="426"/>
      <c r="F1458" s="355" t="s">
        <v>21</v>
      </c>
    </row>
    <row r="1459" spans="1:6">
      <c r="A1459" s="418"/>
      <c r="B1459" s="403"/>
      <c r="C1459" s="423"/>
      <c r="D1459" s="423"/>
      <c r="E1459" s="425" t="s">
        <v>22</v>
      </c>
      <c r="F1459" s="355" t="s">
        <v>21</v>
      </c>
    </row>
    <row r="1460" spans="1:6">
      <c r="A1460" s="418"/>
      <c r="B1460" s="403"/>
      <c r="C1460" s="423"/>
      <c r="D1460" s="423"/>
      <c r="E1460" s="427"/>
      <c r="F1460" s="355" t="s">
        <v>21</v>
      </c>
    </row>
    <row r="1461" spans="1:6">
      <c r="A1461" s="418"/>
      <c r="B1461" s="403"/>
      <c r="C1461" s="423"/>
      <c r="D1461" s="423"/>
      <c r="E1461" s="427"/>
      <c r="F1461" s="355" t="s">
        <v>21</v>
      </c>
    </row>
    <row r="1462" spans="1:6">
      <c r="A1462" s="418"/>
      <c r="B1462" s="403"/>
      <c r="C1462" s="423"/>
      <c r="D1462" s="423"/>
      <c r="E1462" s="425" t="s">
        <v>143</v>
      </c>
      <c r="F1462" s="355" t="s">
        <v>21</v>
      </c>
    </row>
    <row r="1463" spans="1:6">
      <c r="A1463" s="418"/>
      <c r="B1463" s="403"/>
      <c r="C1463" s="423"/>
      <c r="D1463" s="423"/>
      <c r="E1463" s="426"/>
      <c r="F1463" s="355" t="s">
        <v>21</v>
      </c>
    </row>
    <row r="1464" spans="1:6">
      <c r="A1464" s="418"/>
      <c r="B1464" s="403"/>
      <c r="C1464" s="423"/>
      <c r="D1464" s="423"/>
      <c r="E1464" s="354" t="s">
        <v>144</v>
      </c>
      <c r="F1464" s="355" t="s">
        <v>21</v>
      </c>
    </row>
    <row r="1465" spans="1:6">
      <c r="A1465" s="418"/>
      <c r="B1465" s="403"/>
      <c r="C1465" s="423"/>
      <c r="D1465" s="423"/>
      <c r="E1465" s="425" t="s">
        <v>194</v>
      </c>
      <c r="F1465" s="355" t="s">
        <v>21</v>
      </c>
    </row>
    <row r="1466" spans="1:6">
      <c r="A1466" s="418"/>
      <c r="B1466" s="403"/>
      <c r="C1466" s="423"/>
      <c r="D1466" s="423"/>
      <c r="E1466" s="427"/>
      <c r="F1466" s="355" t="s">
        <v>21</v>
      </c>
    </row>
    <row r="1467" spans="1:6">
      <c r="A1467" s="418"/>
      <c r="B1467" s="403"/>
      <c r="C1467" s="423"/>
      <c r="D1467" s="423"/>
      <c r="E1467" s="427"/>
      <c r="F1467" s="355" t="s">
        <v>21</v>
      </c>
    </row>
    <row r="1468" spans="1:6">
      <c r="A1468" s="418"/>
      <c r="B1468" s="403"/>
      <c r="C1468" s="423"/>
      <c r="D1468" s="423"/>
      <c r="E1468" s="427"/>
      <c r="F1468" s="355" t="s">
        <v>21</v>
      </c>
    </row>
    <row r="1469" spans="1:6">
      <c r="A1469" s="418"/>
      <c r="B1469" s="403"/>
      <c r="C1469" s="423"/>
      <c r="D1469" s="423"/>
      <c r="E1469" s="427"/>
      <c r="F1469" s="355" t="s">
        <v>21</v>
      </c>
    </row>
    <row r="1470" spans="1:6">
      <c r="A1470" s="418"/>
      <c r="B1470" s="403"/>
      <c r="C1470" s="423"/>
      <c r="D1470" s="423"/>
      <c r="E1470" s="427"/>
      <c r="F1470" s="355" t="s">
        <v>21</v>
      </c>
    </row>
    <row r="1471" spans="1:6">
      <c r="A1471" s="418"/>
      <c r="B1471" s="403"/>
      <c r="C1471" s="423"/>
      <c r="D1471" s="423"/>
      <c r="E1471" s="427"/>
      <c r="F1471" s="355" t="s">
        <v>21</v>
      </c>
    </row>
    <row r="1472" spans="1:6">
      <c r="A1472" s="418"/>
      <c r="B1472" s="403"/>
      <c r="C1472" s="423"/>
      <c r="D1472" s="423"/>
      <c r="E1472" s="427"/>
      <c r="F1472" s="355" t="s">
        <v>21</v>
      </c>
    </row>
    <row r="1473" spans="1:6">
      <c r="A1473" s="418"/>
      <c r="B1473" s="403"/>
      <c r="C1473" s="423"/>
      <c r="D1473" s="423"/>
      <c r="E1473" s="426"/>
      <c r="F1473" s="355" t="s">
        <v>21</v>
      </c>
    </row>
    <row r="1474" spans="1:6">
      <c r="A1474" s="418"/>
      <c r="B1474" s="403"/>
      <c r="C1474" s="423"/>
      <c r="D1474" s="423"/>
      <c r="E1474" s="425" t="s">
        <v>195</v>
      </c>
      <c r="F1474" s="355" t="s">
        <v>21</v>
      </c>
    </row>
    <row r="1475" spans="1:6">
      <c r="A1475" s="418"/>
      <c r="B1475" s="403"/>
      <c r="C1475" s="423"/>
      <c r="D1475" s="423"/>
      <c r="E1475" s="427"/>
      <c r="F1475" s="355" t="s">
        <v>21</v>
      </c>
    </row>
    <row r="1476" spans="1:6">
      <c r="A1476" s="418"/>
      <c r="B1476" s="403"/>
      <c r="C1476" s="423"/>
      <c r="D1476" s="423"/>
      <c r="E1476" s="427"/>
      <c r="F1476" s="355" t="s">
        <v>21</v>
      </c>
    </row>
    <row r="1477" spans="1:6">
      <c r="A1477" s="418"/>
      <c r="B1477" s="403"/>
      <c r="C1477" s="423"/>
      <c r="D1477" s="423"/>
      <c r="E1477" s="427"/>
      <c r="F1477" s="355" t="s">
        <v>21</v>
      </c>
    </row>
    <row r="1478" spans="1:6">
      <c r="A1478" s="418"/>
      <c r="B1478" s="403"/>
      <c r="C1478" s="423"/>
      <c r="D1478" s="423"/>
      <c r="E1478" s="425" t="s">
        <v>196</v>
      </c>
      <c r="F1478" s="355" t="s">
        <v>21</v>
      </c>
    </row>
    <row r="1479" spans="1:6">
      <c r="A1479" s="418"/>
      <c r="B1479" s="403"/>
      <c r="C1479" s="423"/>
      <c r="D1479" s="423"/>
      <c r="E1479" s="427"/>
      <c r="F1479" s="355" t="s">
        <v>21</v>
      </c>
    </row>
    <row r="1480" spans="1:6">
      <c r="A1480" s="418"/>
      <c r="B1480" s="403"/>
      <c r="C1480" s="423"/>
      <c r="D1480" s="423"/>
      <c r="E1480" s="427"/>
      <c r="F1480" s="355" t="s">
        <v>21</v>
      </c>
    </row>
    <row r="1481" spans="1:6">
      <c r="A1481" s="418"/>
      <c r="B1481" s="403"/>
      <c r="C1481" s="423"/>
      <c r="D1481" s="423"/>
      <c r="E1481" s="427"/>
      <c r="F1481" s="355" t="s">
        <v>21</v>
      </c>
    </row>
    <row r="1482" spans="1:6">
      <c r="A1482" s="418"/>
      <c r="B1482" s="403"/>
      <c r="C1482" s="423"/>
      <c r="D1482" s="423"/>
      <c r="E1482" s="427"/>
      <c r="F1482" s="355" t="s">
        <v>21</v>
      </c>
    </row>
    <row r="1483" spans="1:6">
      <c r="A1483" s="418"/>
      <c r="B1483" s="403"/>
      <c r="C1483" s="423"/>
      <c r="D1483" s="423"/>
      <c r="E1483" s="427"/>
      <c r="F1483" s="355" t="s">
        <v>21</v>
      </c>
    </row>
    <row r="1484" spans="1:6">
      <c r="A1484" s="418"/>
      <c r="B1484" s="403"/>
      <c r="C1484" s="423"/>
      <c r="D1484" s="423"/>
      <c r="E1484" s="427"/>
      <c r="F1484" s="355" t="s">
        <v>21</v>
      </c>
    </row>
    <row r="1485" spans="1:6">
      <c r="A1485" s="418"/>
      <c r="B1485" s="403"/>
      <c r="C1485" s="423"/>
      <c r="D1485" s="423"/>
      <c r="E1485" s="427"/>
      <c r="F1485" s="355" t="s">
        <v>21</v>
      </c>
    </row>
    <row r="1486" spans="1:6">
      <c r="A1486" s="418"/>
      <c r="B1486" s="403"/>
      <c r="C1486" s="423"/>
      <c r="D1486" s="423"/>
      <c r="E1486" s="426"/>
      <c r="F1486" s="355" t="s">
        <v>21</v>
      </c>
    </row>
    <row r="1487" spans="1:6">
      <c r="A1487" s="418"/>
      <c r="B1487" s="403"/>
      <c r="C1487" s="423"/>
      <c r="D1487" s="423"/>
      <c r="E1487" s="356" t="s">
        <v>25</v>
      </c>
      <c r="F1487" s="355" t="s">
        <v>21</v>
      </c>
    </row>
    <row r="1488" spans="1:6">
      <c r="A1488" s="418"/>
      <c r="B1488" s="403"/>
      <c r="C1488" s="423"/>
      <c r="D1488" s="423"/>
      <c r="E1488" s="425" t="s">
        <v>113</v>
      </c>
      <c r="F1488" s="355" t="s">
        <v>21</v>
      </c>
    </row>
    <row r="1489" spans="1:6">
      <c r="A1489" s="418"/>
      <c r="B1489" s="403"/>
      <c r="C1489" s="423"/>
      <c r="D1489" s="423"/>
      <c r="E1489" s="427"/>
      <c r="F1489" s="355" t="s">
        <v>21</v>
      </c>
    </row>
    <row r="1490" spans="1:6">
      <c r="A1490" s="418"/>
      <c r="B1490" s="403"/>
      <c r="C1490" s="423"/>
      <c r="D1490" s="423"/>
      <c r="E1490" s="427"/>
      <c r="F1490" s="355" t="s">
        <v>21</v>
      </c>
    </row>
    <row r="1491" spans="1:6">
      <c r="A1491" s="418"/>
      <c r="B1491" s="403"/>
      <c r="C1491" s="423"/>
      <c r="D1491" s="423"/>
      <c r="E1491" s="427"/>
      <c r="F1491" s="355" t="s">
        <v>21</v>
      </c>
    </row>
    <row r="1492" spans="1:6">
      <c r="A1492" s="418"/>
      <c r="B1492" s="403"/>
      <c r="C1492" s="423"/>
      <c r="D1492" s="423"/>
      <c r="E1492" s="427"/>
      <c r="F1492" s="355" t="s">
        <v>21</v>
      </c>
    </row>
    <row r="1493" spans="1:6">
      <c r="A1493" s="418"/>
      <c r="B1493" s="403"/>
      <c r="C1493" s="423"/>
      <c r="D1493" s="423"/>
      <c r="E1493" s="427"/>
      <c r="F1493" s="355" t="s">
        <v>21</v>
      </c>
    </row>
    <row r="1494" spans="1:6">
      <c r="A1494" s="418"/>
      <c r="B1494" s="403"/>
      <c r="C1494" s="423"/>
      <c r="D1494" s="423"/>
      <c r="E1494" s="426"/>
      <c r="F1494" s="355" t="s">
        <v>21</v>
      </c>
    </row>
    <row r="1495" spans="1:6">
      <c r="A1495" s="418"/>
      <c r="B1495" s="403"/>
      <c r="C1495" s="423"/>
      <c r="D1495" s="423"/>
      <c r="E1495" s="425" t="s">
        <v>28</v>
      </c>
      <c r="F1495" s="355" t="s">
        <v>21</v>
      </c>
    </row>
    <row r="1496" spans="1:6">
      <c r="A1496" s="418"/>
      <c r="B1496" s="403"/>
      <c r="C1496" s="423"/>
      <c r="D1496" s="423"/>
      <c r="E1496" s="427"/>
      <c r="F1496" s="355" t="s">
        <v>21</v>
      </c>
    </row>
    <row r="1497" spans="1:6">
      <c r="A1497" s="418"/>
      <c r="B1497" s="403"/>
      <c r="C1497" s="428"/>
      <c r="D1497" s="428"/>
      <c r="E1497" s="426"/>
      <c r="F1497" s="355" t="s">
        <v>21</v>
      </c>
    </row>
    <row r="1498" spans="1:6">
      <c r="A1498" s="418"/>
      <c r="B1498" s="403"/>
      <c r="C1498" s="422" t="s">
        <v>197</v>
      </c>
      <c r="D1498" s="422" t="s">
        <v>17</v>
      </c>
      <c r="E1498" s="425" t="s">
        <v>18</v>
      </c>
      <c r="F1498" s="360" t="s">
        <v>19</v>
      </c>
    </row>
    <row r="1499" spans="1:6">
      <c r="A1499" s="418"/>
      <c r="B1499" s="403"/>
      <c r="C1499" s="423"/>
      <c r="D1499" s="423"/>
      <c r="E1499" s="426"/>
      <c r="F1499" s="355" t="s">
        <v>21</v>
      </c>
    </row>
    <row r="1500" spans="1:6">
      <c r="A1500" s="418"/>
      <c r="B1500" s="403"/>
      <c r="C1500" s="423"/>
      <c r="D1500" s="423"/>
      <c r="E1500" s="425" t="s">
        <v>142</v>
      </c>
      <c r="F1500" s="355" t="s">
        <v>21</v>
      </c>
    </row>
    <row r="1501" spans="1:6">
      <c r="A1501" s="418"/>
      <c r="B1501" s="403"/>
      <c r="C1501" s="423"/>
      <c r="D1501" s="423"/>
      <c r="E1501" s="427"/>
      <c r="F1501" s="355" t="s">
        <v>21</v>
      </c>
    </row>
    <row r="1502" spans="1:6">
      <c r="A1502" s="418"/>
      <c r="B1502" s="403"/>
      <c r="C1502" s="423"/>
      <c r="D1502" s="423"/>
      <c r="E1502" s="426"/>
      <c r="F1502" s="355" t="s">
        <v>21</v>
      </c>
    </row>
    <row r="1503" spans="1:6">
      <c r="A1503" s="418"/>
      <c r="B1503" s="403"/>
      <c r="C1503" s="423"/>
      <c r="D1503" s="423"/>
      <c r="E1503" s="425" t="s">
        <v>143</v>
      </c>
      <c r="F1503" s="355" t="s">
        <v>21</v>
      </c>
    </row>
    <row r="1504" spans="1:6">
      <c r="A1504" s="418"/>
      <c r="B1504" s="403"/>
      <c r="C1504" s="423"/>
      <c r="D1504" s="423"/>
      <c r="E1504" s="426"/>
      <c r="F1504" s="355" t="s">
        <v>21</v>
      </c>
    </row>
    <row r="1505" spans="1:6">
      <c r="A1505" s="418"/>
      <c r="B1505" s="403"/>
      <c r="C1505" s="423"/>
      <c r="D1505" s="423"/>
      <c r="E1505" s="354" t="s">
        <v>144</v>
      </c>
      <c r="F1505" s="355" t="s">
        <v>21</v>
      </c>
    </row>
    <row r="1506" spans="1:6">
      <c r="A1506" s="418"/>
      <c r="B1506" s="403"/>
      <c r="C1506" s="423"/>
      <c r="D1506" s="423"/>
      <c r="E1506" s="425" t="s">
        <v>198</v>
      </c>
      <c r="F1506" s="355" t="s">
        <v>21</v>
      </c>
    </row>
    <row r="1507" spans="1:6">
      <c r="A1507" s="418"/>
      <c r="B1507" s="403"/>
      <c r="C1507" s="423"/>
      <c r="D1507" s="423"/>
      <c r="E1507" s="427"/>
      <c r="F1507" s="355" t="s">
        <v>21</v>
      </c>
    </row>
    <row r="1508" spans="1:6">
      <c r="A1508" s="418"/>
      <c r="B1508" s="403"/>
      <c r="C1508" s="423"/>
      <c r="D1508" s="423"/>
      <c r="E1508" s="427"/>
      <c r="F1508" s="355" t="s">
        <v>21</v>
      </c>
    </row>
    <row r="1509" spans="1:6">
      <c r="A1509" s="418"/>
      <c r="B1509" s="403"/>
      <c r="C1509" s="423"/>
      <c r="D1509" s="423"/>
      <c r="E1509" s="427"/>
      <c r="F1509" s="355" t="s">
        <v>21</v>
      </c>
    </row>
    <row r="1510" spans="1:6">
      <c r="A1510" s="418"/>
      <c r="B1510" s="403"/>
      <c r="C1510" s="423"/>
      <c r="D1510" s="423"/>
      <c r="E1510" s="427"/>
      <c r="F1510" s="355" t="s">
        <v>21</v>
      </c>
    </row>
    <row r="1511" spans="1:6">
      <c r="A1511" s="418"/>
      <c r="B1511" s="403"/>
      <c r="C1511" s="423"/>
      <c r="D1511" s="423"/>
      <c r="E1511" s="427"/>
      <c r="F1511" s="355" t="s">
        <v>21</v>
      </c>
    </row>
    <row r="1512" spans="1:6">
      <c r="A1512" s="418"/>
      <c r="B1512" s="403"/>
      <c r="C1512" s="423"/>
      <c r="D1512" s="423"/>
      <c r="E1512" s="427"/>
      <c r="F1512" s="355" t="s">
        <v>21</v>
      </c>
    </row>
    <row r="1513" spans="1:6">
      <c r="A1513" s="418"/>
      <c r="B1513" s="403"/>
      <c r="C1513" s="423"/>
      <c r="D1513" s="423"/>
      <c r="E1513" s="426"/>
      <c r="F1513" s="355" t="s">
        <v>21</v>
      </c>
    </row>
    <row r="1514" spans="1:6">
      <c r="A1514" s="418"/>
      <c r="B1514" s="403"/>
      <c r="C1514" s="423"/>
      <c r="D1514" s="423"/>
      <c r="E1514" s="425" t="s">
        <v>199</v>
      </c>
      <c r="F1514" s="355" t="s">
        <v>21</v>
      </c>
    </row>
    <row r="1515" spans="1:6">
      <c r="A1515" s="418"/>
      <c r="B1515" s="403"/>
      <c r="C1515" s="423"/>
      <c r="D1515" s="423"/>
      <c r="E1515" s="427"/>
      <c r="F1515" s="355" t="s">
        <v>21</v>
      </c>
    </row>
    <row r="1516" spans="1:6">
      <c r="A1516" s="418"/>
      <c r="B1516" s="403"/>
      <c r="C1516" s="423"/>
      <c r="D1516" s="423"/>
      <c r="E1516" s="427"/>
      <c r="F1516" s="355" t="s">
        <v>21</v>
      </c>
    </row>
    <row r="1517" spans="1:6">
      <c r="A1517" s="418"/>
      <c r="B1517" s="403"/>
      <c r="C1517" s="423"/>
      <c r="D1517" s="423"/>
      <c r="E1517" s="427"/>
      <c r="F1517" s="355" t="s">
        <v>21</v>
      </c>
    </row>
    <row r="1518" spans="1:6">
      <c r="A1518" s="418"/>
      <c r="B1518" s="403"/>
      <c r="C1518" s="423"/>
      <c r="D1518" s="423"/>
      <c r="E1518" s="425" t="s">
        <v>200</v>
      </c>
      <c r="F1518" s="355" t="s">
        <v>21</v>
      </c>
    </row>
    <row r="1519" spans="1:6">
      <c r="A1519" s="418"/>
      <c r="B1519" s="403"/>
      <c r="C1519" s="423"/>
      <c r="D1519" s="423"/>
      <c r="E1519" s="427"/>
      <c r="F1519" s="355" t="s">
        <v>21</v>
      </c>
    </row>
    <row r="1520" spans="1:6">
      <c r="A1520" s="418"/>
      <c r="B1520" s="403"/>
      <c r="C1520" s="423"/>
      <c r="D1520" s="423"/>
      <c r="E1520" s="427"/>
      <c r="F1520" s="355" t="s">
        <v>21</v>
      </c>
    </row>
    <row r="1521" spans="1:6">
      <c r="A1521" s="418"/>
      <c r="B1521" s="403"/>
      <c r="C1521" s="423"/>
      <c r="D1521" s="423"/>
      <c r="E1521" s="427"/>
      <c r="F1521" s="355" t="s">
        <v>21</v>
      </c>
    </row>
    <row r="1522" spans="1:6">
      <c r="A1522" s="418"/>
      <c r="B1522" s="403"/>
      <c r="C1522" s="423"/>
      <c r="D1522" s="423"/>
      <c r="E1522" s="427"/>
      <c r="F1522" s="355" t="s">
        <v>21</v>
      </c>
    </row>
    <row r="1523" spans="1:6">
      <c r="A1523" s="418"/>
      <c r="B1523" s="403"/>
      <c r="C1523" s="423"/>
      <c r="D1523" s="423"/>
      <c r="E1523" s="427"/>
      <c r="F1523" s="355" t="s">
        <v>21</v>
      </c>
    </row>
    <row r="1524" spans="1:6">
      <c r="A1524" s="418"/>
      <c r="B1524" s="403"/>
      <c r="C1524" s="423"/>
      <c r="D1524" s="423"/>
      <c r="E1524" s="427"/>
      <c r="F1524" s="355" t="s">
        <v>21</v>
      </c>
    </row>
    <row r="1525" spans="1:6">
      <c r="A1525" s="418"/>
      <c r="B1525" s="403"/>
      <c r="C1525" s="423"/>
      <c r="D1525" s="423"/>
      <c r="E1525" s="426"/>
      <c r="F1525" s="355" t="s">
        <v>21</v>
      </c>
    </row>
    <row r="1526" spans="1:6">
      <c r="A1526" s="418"/>
      <c r="B1526" s="403"/>
      <c r="C1526" s="423"/>
      <c r="D1526" s="423"/>
      <c r="E1526" s="356" t="s">
        <v>25</v>
      </c>
      <c r="F1526" s="355" t="s">
        <v>21</v>
      </c>
    </row>
    <row r="1527" spans="1:6">
      <c r="A1527" s="418"/>
      <c r="B1527" s="403"/>
      <c r="C1527" s="423"/>
      <c r="D1527" s="423"/>
      <c r="E1527" s="425" t="s">
        <v>113</v>
      </c>
      <c r="F1527" s="355" t="s">
        <v>21</v>
      </c>
    </row>
    <row r="1528" spans="1:6">
      <c r="A1528" s="418"/>
      <c r="B1528" s="403"/>
      <c r="C1528" s="423"/>
      <c r="D1528" s="423"/>
      <c r="E1528" s="427"/>
      <c r="F1528" s="355" t="s">
        <v>21</v>
      </c>
    </row>
    <row r="1529" spans="1:6">
      <c r="A1529" s="418"/>
      <c r="B1529" s="403"/>
      <c r="C1529" s="423"/>
      <c r="D1529" s="423"/>
      <c r="E1529" s="427"/>
      <c r="F1529" s="355" t="s">
        <v>21</v>
      </c>
    </row>
    <row r="1530" spans="1:6">
      <c r="A1530" s="418"/>
      <c r="B1530" s="403"/>
      <c r="C1530" s="423"/>
      <c r="D1530" s="423"/>
      <c r="E1530" s="427"/>
      <c r="F1530" s="355" t="s">
        <v>21</v>
      </c>
    </row>
    <row r="1531" spans="1:6">
      <c r="A1531" s="418"/>
      <c r="B1531" s="403"/>
      <c r="C1531" s="423"/>
      <c r="D1531" s="423"/>
      <c r="E1531" s="427"/>
      <c r="F1531" s="355" t="s">
        <v>21</v>
      </c>
    </row>
    <row r="1532" spans="1:6">
      <c r="A1532" s="418"/>
      <c r="B1532" s="403"/>
      <c r="C1532" s="423"/>
      <c r="D1532" s="423"/>
      <c r="E1532" s="427"/>
      <c r="F1532" s="355" t="s">
        <v>21</v>
      </c>
    </row>
    <row r="1533" spans="1:6">
      <c r="A1533" s="418"/>
      <c r="B1533" s="403"/>
      <c r="C1533" s="423"/>
      <c r="D1533" s="423"/>
      <c r="E1533" s="426"/>
      <c r="F1533" s="355" t="s">
        <v>21</v>
      </c>
    </row>
    <row r="1534" spans="1:6">
      <c r="A1534" s="418"/>
      <c r="B1534" s="403"/>
      <c r="C1534" s="423"/>
      <c r="D1534" s="423"/>
      <c r="E1534" s="425" t="s">
        <v>28</v>
      </c>
      <c r="F1534" s="355" t="s">
        <v>21</v>
      </c>
    </row>
    <row r="1535" spans="1:6">
      <c r="A1535" s="418"/>
      <c r="B1535" s="403"/>
      <c r="C1535" s="423"/>
      <c r="D1535" s="423"/>
      <c r="E1535" s="427"/>
      <c r="F1535" s="355" t="s">
        <v>21</v>
      </c>
    </row>
    <row r="1536" spans="1:6">
      <c r="A1536" s="418"/>
      <c r="B1536" s="403"/>
      <c r="C1536" s="428"/>
      <c r="D1536" s="428"/>
      <c r="E1536" s="426"/>
      <c r="F1536" s="355" t="s">
        <v>21</v>
      </c>
    </row>
    <row r="1537" spans="1:6">
      <c r="A1537" s="418"/>
      <c r="B1537" s="403"/>
      <c r="C1537" s="422" t="s">
        <v>201</v>
      </c>
      <c r="D1537" s="422" t="s">
        <v>17</v>
      </c>
      <c r="E1537" s="425" t="s">
        <v>18</v>
      </c>
      <c r="F1537" s="360" t="s">
        <v>19</v>
      </c>
    </row>
    <row r="1538" spans="1:6">
      <c r="A1538" s="418"/>
      <c r="B1538" s="403"/>
      <c r="C1538" s="423"/>
      <c r="D1538" s="423"/>
      <c r="E1538" s="426"/>
      <c r="F1538" s="355" t="s">
        <v>21</v>
      </c>
    </row>
    <row r="1539" spans="1:6">
      <c r="A1539" s="418"/>
      <c r="B1539" s="403"/>
      <c r="C1539" s="423"/>
      <c r="D1539" s="423"/>
      <c r="E1539" s="425" t="s">
        <v>142</v>
      </c>
      <c r="F1539" s="355" t="s">
        <v>21</v>
      </c>
    </row>
    <row r="1540" spans="1:6">
      <c r="A1540" s="418"/>
      <c r="B1540" s="403"/>
      <c r="C1540" s="423"/>
      <c r="D1540" s="423"/>
      <c r="E1540" s="426"/>
      <c r="F1540" s="355" t="s">
        <v>21</v>
      </c>
    </row>
    <row r="1541" spans="1:6">
      <c r="A1541" s="418"/>
      <c r="B1541" s="403"/>
      <c r="C1541" s="423"/>
      <c r="D1541" s="423"/>
      <c r="E1541" s="425" t="s">
        <v>22</v>
      </c>
      <c r="F1541" s="355" t="s">
        <v>21</v>
      </c>
    </row>
    <row r="1542" spans="1:6">
      <c r="A1542" s="418"/>
      <c r="B1542" s="403"/>
      <c r="C1542" s="423"/>
      <c r="D1542" s="423"/>
      <c r="E1542" s="427"/>
      <c r="F1542" s="355" t="s">
        <v>21</v>
      </c>
    </row>
    <row r="1543" spans="1:6">
      <c r="A1543" s="418"/>
      <c r="B1543" s="403"/>
      <c r="C1543" s="423"/>
      <c r="D1543" s="423"/>
      <c r="E1543" s="427"/>
      <c r="F1543" s="355" t="s">
        <v>21</v>
      </c>
    </row>
    <row r="1544" spans="1:6">
      <c r="A1544" s="418"/>
      <c r="B1544" s="403"/>
      <c r="C1544" s="423"/>
      <c r="D1544" s="423"/>
      <c r="E1544" s="425" t="s">
        <v>143</v>
      </c>
      <c r="F1544" s="355" t="s">
        <v>21</v>
      </c>
    </row>
    <row r="1545" spans="1:6">
      <c r="A1545" s="418"/>
      <c r="B1545" s="403"/>
      <c r="C1545" s="423"/>
      <c r="D1545" s="423"/>
      <c r="E1545" s="426"/>
      <c r="F1545" s="355" t="s">
        <v>21</v>
      </c>
    </row>
    <row r="1546" spans="1:6">
      <c r="A1546" s="418"/>
      <c r="B1546" s="403"/>
      <c r="C1546" s="423"/>
      <c r="D1546" s="423"/>
      <c r="E1546" s="354" t="s">
        <v>144</v>
      </c>
      <c r="F1546" s="355" t="s">
        <v>21</v>
      </c>
    </row>
    <row r="1547" spans="1:6">
      <c r="A1547" s="418"/>
      <c r="B1547" s="403"/>
      <c r="C1547" s="423"/>
      <c r="D1547" s="423"/>
      <c r="E1547" s="425" t="s">
        <v>202</v>
      </c>
      <c r="F1547" s="355" t="s">
        <v>21</v>
      </c>
    </row>
    <row r="1548" spans="1:6">
      <c r="A1548" s="418"/>
      <c r="B1548" s="403"/>
      <c r="C1548" s="423"/>
      <c r="D1548" s="423"/>
      <c r="E1548" s="427"/>
      <c r="F1548" s="355" t="s">
        <v>21</v>
      </c>
    </row>
    <row r="1549" spans="1:6">
      <c r="A1549" s="418"/>
      <c r="B1549" s="403"/>
      <c r="C1549" s="423"/>
      <c r="D1549" s="423"/>
      <c r="E1549" s="427"/>
      <c r="F1549" s="355" t="s">
        <v>21</v>
      </c>
    </row>
    <row r="1550" spans="1:6">
      <c r="A1550" s="418"/>
      <c r="B1550" s="403"/>
      <c r="C1550" s="423"/>
      <c r="D1550" s="423"/>
      <c r="E1550" s="427"/>
      <c r="F1550" s="355" t="s">
        <v>21</v>
      </c>
    </row>
    <row r="1551" spans="1:6">
      <c r="A1551" s="418"/>
      <c r="B1551" s="403"/>
      <c r="C1551" s="423"/>
      <c r="D1551" s="423"/>
      <c r="E1551" s="427"/>
      <c r="F1551" s="355" t="s">
        <v>21</v>
      </c>
    </row>
    <row r="1552" spans="1:6">
      <c r="A1552" s="418"/>
      <c r="B1552" s="403"/>
      <c r="C1552" s="423"/>
      <c r="D1552" s="423"/>
      <c r="E1552" s="427"/>
      <c r="F1552" s="355" t="s">
        <v>21</v>
      </c>
    </row>
    <row r="1553" spans="1:6">
      <c r="A1553" s="418"/>
      <c r="B1553" s="403"/>
      <c r="C1553" s="423"/>
      <c r="D1553" s="423"/>
      <c r="E1553" s="427"/>
      <c r="F1553" s="355" t="s">
        <v>21</v>
      </c>
    </row>
    <row r="1554" spans="1:6">
      <c r="A1554" s="418"/>
      <c r="B1554" s="403"/>
      <c r="C1554" s="423"/>
      <c r="D1554" s="423"/>
      <c r="E1554" s="427"/>
      <c r="F1554" s="355" t="s">
        <v>21</v>
      </c>
    </row>
    <row r="1555" spans="1:6">
      <c r="A1555" s="418"/>
      <c r="B1555" s="403"/>
      <c r="C1555" s="423"/>
      <c r="D1555" s="423"/>
      <c r="E1555" s="426"/>
      <c r="F1555" s="355" t="s">
        <v>21</v>
      </c>
    </row>
    <row r="1556" spans="1:6">
      <c r="A1556" s="418"/>
      <c r="B1556" s="403"/>
      <c r="C1556" s="423"/>
      <c r="D1556" s="423"/>
      <c r="E1556" s="425" t="s">
        <v>203</v>
      </c>
      <c r="F1556" s="355" t="s">
        <v>21</v>
      </c>
    </row>
    <row r="1557" spans="1:6">
      <c r="A1557" s="418"/>
      <c r="B1557" s="403"/>
      <c r="C1557" s="423"/>
      <c r="D1557" s="423"/>
      <c r="E1557" s="427"/>
      <c r="F1557" s="355" t="s">
        <v>21</v>
      </c>
    </row>
    <row r="1558" spans="1:6">
      <c r="A1558" s="418"/>
      <c r="B1558" s="403"/>
      <c r="C1558" s="423"/>
      <c r="D1558" s="423"/>
      <c r="E1558" s="427"/>
      <c r="F1558" s="355" t="s">
        <v>21</v>
      </c>
    </row>
    <row r="1559" spans="1:6">
      <c r="A1559" s="418"/>
      <c r="B1559" s="403"/>
      <c r="C1559" s="423"/>
      <c r="D1559" s="423"/>
      <c r="E1559" s="427"/>
      <c r="F1559" s="355" t="s">
        <v>21</v>
      </c>
    </row>
    <row r="1560" spans="1:6">
      <c r="A1560" s="418"/>
      <c r="B1560" s="403"/>
      <c r="C1560" s="423"/>
      <c r="D1560" s="423"/>
      <c r="E1560" s="425" t="s">
        <v>204</v>
      </c>
      <c r="F1560" s="355" t="s">
        <v>21</v>
      </c>
    </row>
    <row r="1561" spans="1:6">
      <c r="A1561" s="418"/>
      <c r="B1561" s="403"/>
      <c r="C1561" s="423"/>
      <c r="D1561" s="423"/>
      <c r="E1561" s="427"/>
      <c r="F1561" s="355" t="s">
        <v>21</v>
      </c>
    </row>
    <row r="1562" spans="1:6">
      <c r="A1562" s="418"/>
      <c r="B1562" s="403"/>
      <c r="C1562" s="423"/>
      <c r="D1562" s="423"/>
      <c r="E1562" s="427"/>
      <c r="F1562" s="355" t="s">
        <v>21</v>
      </c>
    </row>
    <row r="1563" spans="1:6">
      <c r="A1563" s="418"/>
      <c r="B1563" s="403"/>
      <c r="C1563" s="423"/>
      <c r="D1563" s="423"/>
      <c r="E1563" s="427"/>
      <c r="F1563" s="355" t="s">
        <v>21</v>
      </c>
    </row>
    <row r="1564" spans="1:6">
      <c r="A1564" s="418"/>
      <c r="B1564" s="403"/>
      <c r="C1564" s="423"/>
      <c r="D1564" s="423"/>
      <c r="E1564" s="427"/>
      <c r="F1564" s="355" t="s">
        <v>21</v>
      </c>
    </row>
    <row r="1565" spans="1:6">
      <c r="A1565" s="418"/>
      <c r="B1565" s="403"/>
      <c r="C1565" s="423"/>
      <c r="D1565" s="423"/>
      <c r="E1565" s="427"/>
      <c r="F1565" s="355" t="s">
        <v>21</v>
      </c>
    </row>
    <row r="1566" spans="1:6">
      <c r="A1566" s="418"/>
      <c r="B1566" s="403"/>
      <c r="C1566" s="423"/>
      <c r="D1566" s="423"/>
      <c r="E1566" s="427"/>
      <c r="F1566" s="355" t="s">
        <v>21</v>
      </c>
    </row>
    <row r="1567" spans="1:6">
      <c r="A1567" s="418"/>
      <c r="B1567" s="403"/>
      <c r="C1567" s="423"/>
      <c r="D1567" s="423"/>
      <c r="E1567" s="427"/>
      <c r="F1567" s="355" t="s">
        <v>21</v>
      </c>
    </row>
    <row r="1568" spans="1:6">
      <c r="A1568" s="418"/>
      <c r="B1568" s="403"/>
      <c r="C1568" s="423"/>
      <c r="D1568" s="423"/>
      <c r="E1568" s="426"/>
      <c r="F1568" s="355" t="s">
        <v>21</v>
      </c>
    </row>
    <row r="1569" spans="1:6">
      <c r="A1569" s="418"/>
      <c r="B1569" s="403"/>
      <c r="C1569" s="423"/>
      <c r="D1569" s="423"/>
      <c r="E1569" s="356" t="s">
        <v>25</v>
      </c>
      <c r="F1569" s="355" t="s">
        <v>21</v>
      </c>
    </row>
    <row r="1570" spans="1:6">
      <c r="A1570" s="418"/>
      <c r="B1570" s="403"/>
      <c r="C1570" s="423"/>
      <c r="D1570" s="423"/>
      <c r="E1570" s="425" t="s">
        <v>113</v>
      </c>
      <c r="F1570" s="355" t="s">
        <v>21</v>
      </c>
    </row>
    <row r="1571" spans="1:6">
      <c r="A1571" s="418"/>
      <c r="B1571" s="403"/>
      <c r="C1571" s="423"/>
      <c r="D1571" s="423"/>
      <c r="E1571" s="427"/>
      <c r="F1571" s="355" t="s">
        <v>21</v>
      </c>
    </row>
    <row r="1572" spans="1:6">
      <c r="A1572" s="418"/>
      <c r="B1572" s="403"/>
      <c r="C1572" s="423"/>
      <c r="D1572" s="423"/>
      <c r="E1572" s="427"/>
      <c r="F1572" s="355" t="s">
        <v>21</v>
      </c>
    </row>
    <row r="1573" spans="1:6">
      <c r="A1573" s="418"/>
      <c r="B1573" s="403"/>
      <c r="C1573" s="423"/>
      <c r="D1573" s="423"/>
      <c r="E1573" s="427"/>
      <c r="F1573" s="355" t="s">
        <v>21</v>
      </c>
    </row>
    <row r="1574" spans="1:6">
      <c r="A1574" s="418"/>
      <c r="B1574" s="403"/>
      <c r="C1574" s="423"/>
      <c r="D1574" s="423"/>
      <c r="E1574" s="427"/>
      <c r="F1574" s="355" t="s">
        <v>21</v>
      </c>
    </row>
    <row r="1575" spans="1:6">
      <c r="A1575" s="418"/>
      <c r="B1575" s="403"/>
      <c r="C1575" s="423"/>
      <c r="D1575" s="423"/>
      <c r="E1575" s="427"/>
      <c r="F1575" s="355" t="s">
        <v>21</v>
      </c>
    </row>
    <row r="1576" spans="1:6">
      <c r="A1576" s="418"/>
      <c r="B1576" s="403"/>
      <c r="C1576" s="423"/>
      <c r="D1576" s="423"/>
      <c r="E1576" s="426"/>
      <c r="F1576" s="355" t="s">
        <v>21</v>
      </c>
    </row>
    <row r="1577" spans="1:6">
      <c r="A1577" s="418"/>
      <c r="B1577" s="403"/>
      <c r="C1577" s="423"/>
      <c r="D1577" s="423"/>
      <c r="E1577" s="425" t="s">
        <v>28</v>
      </c>
      <c r="F1577" s="355" t="s">
        <v>21</v>
      </c>
    </row>
    <row r="1578" spans="1:6">
      <c r="A1578" s="418"/>
      <c r="B1578" s="403"/>
      <c r="C1578" s="423"/>
      <c r="D1578" s="423"/>
      <c r="E1578" s="427"/>
      <c r="F1578" s="355" t="s">
        <v>21</v>
      </c>
    </row>
    <row r="1579" spans="1:6">
      <c r="A1579" s="418"/>
      <c r="B1579" s="403"/>
      <c r="C1579" s="428"/>
      <c r="D1579" s="428"/>
      <c r="E1579" s="426"/>
      <c r="F1579" s="355" t="s">
        <v>21</v>
      </c>
    </row>
    <row r="1580" spans="1:6">
      <c r="A1580" s="418"/>
      <c r="B1580" s="403"/>
      <c r="C1580" s="422" t="s">
        <v>205</v>
      </c>
      <c r="D1580" s="422" t="s">
        <v>17</v>
      </c>
      <c r="E1580" s="425" t="s">
        <v>18</v>
      </c>
      <c r="F1580" s="360" t="s">
        <v>19</v>
      </c>
    </row>
    <row r="1581" spans="1:6">
      <c r="A1581" s="418"/>
      <c r="B1581" s="403"/>
      <c r="C1581" s="423"/>
      <c r="D1581" s="423"/>
      <c r="E1581" s="426"/>
      <c r="F1581" s="355" t="s">
        <v>21</v>
      </c>
    </row>
    <row r="1582" spans="1:6">
      <c r="A1582" s="418"/>
      <c r="B1582" s="403"/>
      <c r="C1582" s="423"/>
      <c r="D1582" s="423"/>
      <c r="E1582" s="425" t="s">
        <v>142</v>
      </c>
      <c r="F1582" s="355" t="s">
        <v>21</v>
      </c>
    </row>
    <row r="1583" spans="1:6">
      <c r="A1583" s="418"/>
      <c r="B1583" s="403"/>
      <c r="C1583" s="423"/>
      <c r="D1583" s="423"/>
      <c r="E1583" s="426"/>
      <c r="F1583" s="355" t="s">
        <v>21</v>
      </c>
    </row>
    <row r="1584" spans="1:6">
      <c r="A1584" s="418"/>
      <c r="B1584" s="403"/>
      <c r="C1584" s="423"/>
      <c r="D1584" s="423"/>
      <c r="E1584" s="425" t="s">
        <v>22</v>
      </c>
      <c r="F1584" s="355" t="s">
        <v>21</v>
      </c>
    </row>
    <row r="1585" spans="1:6">
      <c r="A1585" s="418"/>
      <c r="B1585" s="403"/>
      <c r="C1585" s="423"/>
      <c r="D1585" s="423"/>
      <c r="E1585" s="427"/>
      <c r="F1585" s="355" t="s">
        <v>21</v>
      </c>
    </row>
    <row r="1586" spans="1:6">
      <c r="A1586" s="418"/>
      <c r="B1586" s="403"/>
      <c r="C1586" s="423"/>
      <c r="D1586" s="423"/>
      <c r="E1586" s="427"/>
      <c r="F1586" s="355" t="s">
        <v>21</v>
      </c>
    </row>
    <row r="1587" spans="1:6">
      <c r="A1587" s="418"/>
      <c r="B1587" s="403"/>
      <c r="C1587" s="423"/>
      <c r="D1587" s="423"/>
      <c r="E1587" s="425" t="s">
        <v>143</v>
      </c>
      <c r="F1587" s="355" t="s">
        <v>21</v>
      </c>
    </row>
    <row r="1588" spans="1:6">
      <c r="A1588" s="418"/>
      <c r="B1588" s="403"/>
      <c r="C1588" s="423"/>
      <c r="D1588" s="423"/>
      <c r="E1588" s="426"/>
      <c r="F1588" s="355" t="s">
        <v>21</v>
      </c>
    </row>
    <row r="1589" spans="1:6">
      <c r="A1589" s="418"/>
      <c r="B1589" s="403"/>
      <c r="C1589" s="423"/>
      <c r="D1589" s="423"/>
      <c r="E1589" s="354" t="s">
        <v>144</v>
      </c>
      <c r="F1589" s="355" t="s">
        <v>21</v>
      </c>
    </row>
    <row r="1590" spans="1:6">
      <c r="A1590" s="418"/>
      <c r="B1590" s="403"/>
      <c r="C1590" s="423"/>
      <c r="D1590" s="423"/>
      <c r="E1590" s="425" t="s">
        <v>206</v>
      </c>
      <c r="F1590" s="355" t="s">
        <v>21</v>
      </c>
    </row>
    <row r="1591" spans="1:6">
      <c r="A1591" s="418"/>
      <c r="B1591" s="403"/>
      <c r="C1591" s="423"/>
      <c r="D1591" s="423"/>
      <c r="E1591" s="427"/>
      <c r="F1591" s="355" t="s">
        <v>21</v>
      </c>
    </row>
    <row r="1592" spans="1:6">
      <c r="A1592" s="418"/>
      <c r="B1592" s="403"/>
      <c r="C1592" s="423"/>
      <c r="D1592" s="423"/>
      <c r="E1592" s="427"/>
      <c r="F1592" s="355" t="s">
        <v>21</v>
      </c>
    </row>
    <row r="1593" spans="1:6">
      <c r="A1593" s="418"/>
      <c r="B1593" s="403"/>
      <c r="C1593" s="423"/>
      <c r="D1593" s="423"/>
      <c r="E1593" s="427"/>
      <c r="F1593" s="355" t="s">
        <v>21</v>
      </c>
    </row>
    <row r="1594" spans="1:6">
      <c r="A1594" s="418"/>
      <c r="B1594" s="403"/>
      <c r="C1594" s="423"/>
      <c r="D1594" s="423"/>
      <c r="E1594" s="427"/>
      <c r="F1594" s="355" t="s">
        <v>21</v>
      </c>
    </row>
    <row r="1595" spans="1:6">
      <c r="A1595" s="418"/>
      <c r="B1595" s="403"/>
      <c r="C1595" s="423"/>
      <c r="D1595" s="423"/>
      <c r="E1595" s="427"/>
      <c r="F1595" s="355" t="s">
        <v>21</v>
      </c>
    </row>
    <row r="1596" spans="1:6">
      <c r="A1596" s="418"/>
      <c r="B1596" s="403"/>
      <c r="C1596" s="423"/>
      <c r="D1596" s="423"/>
      <c r="E1596" s="427"/>
      <c r="F1596" s="355" t="s">
        <v>21</v>
      </c>
    </row>
    <row r="1597" spans="1:6">
      <c r="A1597" s="418"/>
      <c r="B1597" s="403"/>
      <c r="C1597" s="423"/>
      <c r="D1597" s="423"/>
      <c r="E1597" s="426"/>
      <c r="F1597" s="355" t="s">
        <v>21</v>
      </c>
    </row>
    <row r="1598" spans="1:6">
      <c r="A1598" s="418"/>
      <c r="B1598" s="403"/>
      <c r="C1598" s="423"/>
      <c r="D1598" s="423"/>
      <c r="E1598" s="425" t="s">
        <v>207</v>
      </c>
      <c r="F1598" s="355" t="s">
        <v>21</v>
      </c>
    </row>
    <row r="1599" spans="1:6">
      <c r="A1599" s="418"/>
      <c r="B1599" s="403"/>
      <c r="C1599" s="423"/>
      <c r="D1599" s="423"/>
      <c r="E1599" s="427"/>
      <c r="F1599" s="355" t="s">
        <v>21</v>
      </c>
    </row>
    <row r="1600" spans="1:6">
      <c r="A1600" s="418"/>
      <c r="B1600" s="403"/>
      <c r="C1600" s="423"/>
      <c r="D1600" s="423"/>
      <c r="E1600" s="427"/>
      <c r="F1600" s="355" t="s">
        <v>21</v>
      </c>
    </row>
    <row r="1601" spans="1:6">
      <c r="A1601" s="418"/>
      <c r="B1601" s="403"/>
      <c r="C1601" s="423"/>
      <c r="D1601" s="423"/>
      <c r="E1601" s="427"/>
      <c r="F1601" s="355" t="s">
        <v>21</v>
      </c>
    </row>
    <row r="1602" spans="1:6">
      <c r="A1602" s="418"/>
      <c r="B1602" s="403"/>
      <c r="C1602" s="423"/>
      <c r="D1602" s="423"/>
      <c r="E1602" s="425" t="s">
        <v>208</v>
      </c>
      <c r="F1602" s="355" t="s">
        <v>21</v>
      </c>
    </row>
    <row r="1603" spans="1:6">
      <c r="A1603" s="418"/>
      <c r="B1603" s="403"/>
      <c r="C1603" s="423"/>
      <c r="D1603" s="423"/>
      <c r="E1603" s="427"/>
      <c r="F1603" s="355" t="s">
        <v>21</v>
      </c>
    </row>
    <row r="1604" spans="1:6">
      <c r="A1604" s="418"/>
      <c r="B1604" s="403"/>
      <c r="C1604" s="423"/>
      <c r="D1604" s="423"/>
      <c r="E1604" s="427"/>
      <c r="F1604" s="355" t="s">
        <v>21</v>
      </c>
    </row>
    <row r="1605" spans="1:6">
      <c r="A1605" s="418"/>
      <c r="B1605" s="403"/>
      <c r="C1605" s="423"/>
      <c r="D1605" s="423"/>
      <c r="E1605" s="427"/>
      <c r="F1605" s="355" t="s">
        <v>21</v>
      </c>
    </row>
    <row r="1606" spans="1:6">
      <c r="A1606" s="418"/>
      <c r="B1606" s="403"/>
      <c r="C1606" s="423"/>
      <c r="D1606" s="423"/>
      <c r="E1606" s="427"/>
      <c r="F1606" s="355" t="s">
        <v>21</v>
      </c>
    </row>
    <row r="1607" spans="1:6">
      <c r="A1607" s="418"/>
      <c r="B1607" s="403"/>
      <c r="C1607" s="423"/>
      <c r="D1607" s="423"/>
      <c r="E1607" s="427"/>
      <c r="F1607" s="355" t="s">
        <v>21</v>
      </c>
    </row>
    <row r="1608" spans="1:6">
      <c r="A1608" s="418"/>
      <c r="B1608" s="403"/>
      <c r="C1608" s="423"/>
      <c r="D1608" s="423"/>
      <c r="E1608" s="427"/>
      <c r="F1608" s="355" t="s">
        <v>21</v>
      </c>
    </row>
    <row r="1609" spans="1:6">
      <c r="A1609" s="418"/>
      <c r="B1609" s="403"/>
      <c r="C1609" s="423"/>
      <c r="D1609" s="423"/>
      <c r="E1609" s="426"/>
      <c r="F1609" s="355" t="s">
        <v>21</v>
      </c>
    </row>
    <row r="1610" spans="1:6">
      <c r="A1610" s="418"/>
      <c r="B1610" s="403"/>
      <c r="C1610" s="423"/>
      <c r="D1610" s="423"/>
      <c r="E1610" s="356" t="s">
        <v>25</v>
      </c>
      <c r="F1610" s="355" t="s">
        <v>21</v>
      </c>
    </row>
    <row r="1611" spans="1:6">
      <c r="A1611" s="418"/>
      <c r="B1611" s="403"/>
      <c r="C1611" s="423"/>
      <c r="D1611" s="423"/>
      <c r="E1611" s="425" t="s">
        <v>113</v>
      </c>
      <c r="F1611" s="355" t="s">
        <v>21</v>
      </c>
    </row>
    <row r="1612" spans="1:6">
      <c r="A1612" s="418"/>
      <c r="B1612" s="403"/>
      <c r="C1612" s="423"/>
      <c r="D1612" s="423"/>
      <c r="E1612" s="427"/>
      <c r="F1612" s="355" t="s">
        <v>21</v>
      </c>
    </row>
    <row r="1613" spans="1:6">
      <c r="A1613" s="418"/>
      <c r="B1613" s="403"/>
      <c r="C1613" s="423"/>
      <c r="D1613" s="423"/>
      <c r="E1613" s="427"/>
      <c r="F1613" s="355" t="s">
        <v>21</v>
      </c>
    </row>
    <row r="1614" spans="1:6">
      <c r="A1614" s="418"/>
      <c r="B1614" s="403"/>
      <c r="C1614" s="423"/>
      <c r="D1614" s="423"/>
      <c r="E1614" s="427"/>
      <c r="F1614" s="355" t="s">
        <v>21</v>
      </c>
    </row>
    <row r="1615" spans="1:6">
      <c r="A1615" s="418"/>
      <c r="B1615" s="403"/>
      <c r="C1615" s="423"/>
      <c r="D1615" s="423"/>
      <c r="E1615" s="427"/>
      <c r="F1615" s="355" t="s">
        <v>21</v>
      </c>
    </row>
    <row r="1616" spans="1:6">
      <c r="A1616" s="418"/>
      <c r="B1616" s="403"/>
      <c r="C1616" s="423"/>
      <c r="D1616" s="423"/>
      <c r="E1616" s="427"/>
      <c r="F1616" s="355" t="s">
        <v>21</v>
      </c>
    </row>
    <row r="1617" spans="1:6">
      <c r="A1617" s="418"/>
      <c r="B1617" s="403"/>
      <c r="C1617" s="423"/>
      <c r="D1617" s="423"/>
      <c r="E1617" s="426"/>
      <c r="F1617" s="355" t="s">
        <v>21</v>
      </c>
    </row>
    <row r="1618" spans="1:6">
      <c r="A1618" s="418"/>
      <c r="B1618" s="403"/>
      <c r="C1618" s="423"/>
      <c r="D1618" s="423"/>
      <c r="E1618" s="425" t="s">
        <v>28</v>
      </c>
      <c r="F1618" s="355" t="s">
        <v>21</v>
      </c>
    </row>
    <row r="1619" spans="1:6">
      <c r="A1619" s="418"/>
      <c r="B1619" s="403"/>
      <c r="C1619" s="423"/>
      <c r="D1619" s="423"/>
      <c r="E1619" s="427"/>
      <c r="F1619" s="355" t="s">
        <v>21</v>
      </c>
    </row>
    <row r="1620" spans="1:6">
      <c r="A1620" s="418"/>
      <c r="B1620" s="403"/>
      <c r="C1620" s="428"/>
      <c r="D1620" s="428"/>
      <c r="E1620" s="426"/>
      <c r="F1620" s="355" t="s">
        <v>21</v>
      </c>
    </row>
    <row r="1621" spans="1:6">
      <c r="A1621" s="418"/>
      <c r="B1621" s="403"/>
      <c r="C1621" s="422" t="s">
        <v>209</v>
      </c>
      <c r="D1621" s="422" t="s">
        <v>17</v>
      </c>
      <c r="E1621" s="425" t="s">
        <v>18</v>
      </c>
      <c r="F1621" s="360" t="s">
        <v>19</v>
      </c>
    </row>
    <row r="1622" spans="1:6">
      <c r="A1622" s="418"/>
      <c r="B1622" s="403"/>
      <c r="C1622" s="423"/>
      <c r="D1622" s="423"/>
      <c r="E1622" s="426"/>
      <c r="F1622" s="355" t="s">
        <v>21</v>
      </c>
    </row>
    <row r="1623" spans="1:6">
      <c r="A1623" s="418"/>
      <c r="B1623" s="403"/>
      <c r="C1623" s="423"/>
      <c r="D1623" s="423"/>
      <c r="E1623" s="425" t="s">
        <v>142</v>
      </c>
      <c r="F1623" s="355" t="s">
        <v>21</v>
      </c>
    </row>
    <row r="1624" spans="1:6">
      <c r="A1624" s="418"/>
      <c r="B1624" s="403"/>
      <c r="C1624" s="423"/>
      <c r="D1624" s="423"/>
      <c r="E1624" s="426"/>
      <c r="F1624" s="355" t="s">
        <v>21</v>
      </c>
    </row>
    <row r="1625" spans="1:6">
      <c r="A1625" s="418"/>
      <c r="B1625" s="403"/>
      <c r="C1625" s="423"/>
      <c r="D1625" s="423"/>
      <c r="E1625" s="425" t="s">
        <v>22</v>
      </c>
      <c r="F1625" s="355" t="s">
        <v>21</v>
      </c>
    </row>
    <row r="1626" spans="1:6">
      <c r="A1626" s="418"/>
      <c r="B1626" s="403"/>
      <c r="C1626" s="423"/>
      <c r="D1626" s="423"/>
      <c r="E1626" s="427"/>
      <c r="F1626" s="355" t="s">
        <v>21</v>
      </c>
    </row>
    <row r="1627" spans="1:6">
      <c r="A1627" s="418"/>
      <c r="B1627" s="403"/>
      <c r="C1627" s="423"/>
      <c r="D1627" s="423"/>
      <c r="E1627" s="427"/>
      <c r="F1627" s="355" t="s">
        <v>21</v>
      </c>
    </row>
    <row r="1628" spans="1:6">
      <c r="A1628" s="418"/>
      <c r="B1628" s="403"/>
      <c r="C1628" s="423"/>
      <c r="D1628" s="423"/>
      <c r="E1628" s="425" t="s">
        <v>143</v>
      </c>
      <c r="F1628" s="355" t="s">
        <v>21</v>
      </c>
    </row>
    <row r="1629" spans="1:6">
      <c r="A1629" s="418"/>
      <c r="B1629" s="403"/>
      <c r="C1629" s="423"/>
      <c r="D1629" s="423"/>
      <c r="E1629" s="426"/>
      <c r="F1629" s="355" t="s">
        <v>21</v>
      </c>
    </row>
    <row r="1630" spans="1:6">
      <c r="A1630" s="418"/>
      <c r="B1630" s="403"/>
      <c r="C1630" s="423"/>
      <c r="D1630" s="423"/>
      <c r="E1630" s="354" t="s">
        <v>144</v>
      </c>
      <c r="F1630" s="355" t="s">
        <v>21</v>
      </c>
    </row>
    <row r="1631" spans="1:6">
      <c r="A1631" s="418"/>
      <c r="B1631" s="403"/>
      <c r="C1631" s="423"/>
      <c r="D1631" s="423"/>
      <c r="E1631" s="425" t="s">
        <v>210</v>
      </c>
      <c r="F1631" s="355" t="s">
        <v>21</v>
      </c>
    </row>
    <row r="1632" spans="1:6">
      <c r="A1632" s="418"/>
      <c r="B1632" s="403"/>
      <c r="C1632" s="423"/>
      <c r="D1632" s="423"/>
      <c r="E1632" s="427"/>
      <c r="F1632" s="355" t="s">
        <v>21</v>
      </c>
    </row>
    <row r="1633" spans="1:6">
      <c r="A1633" s="418"/>
      <c r="B1633" s="403"/>
      <c r="C1633" s="423"/>
      <c r="D1633" s="423"/>
      <c r="E1633" s="427"/>
      <c r="F1633" s="355" t="s">
        <v>21</v>
      </c>
    </row>
    <row r="1634" spans="1:6">
      <c r="A1634" s="418"/>
      <c r="B1634" s="403"/>
      <c r="C1634" s="423"/>
      <c r="D1634" s="423"/>
      <c r="E1634" s="427"/>
      <c r="F1634" s="355" t="s">
        <v>21</v>
      </c>
    </row>
    <row r="1635" spans="1:6">
      <c r="A1635" s="418"/>
      <c r="B1635" s="403"/>
      <c r="C1635" s="423"/>
      <c r="D1635" s="423"/>
      <c r="E1635" s="427"/>
      <c r="F1635" s="355" t="s">
        <v>21</v>
      </c>
    </row>
    <row r="1636" spans="1:6">
      <c r="A1636" s="418"/>
      <c r="B1636" s="403"/>
      <c r="C1636" s="423"/>
      <c r="D1636" s="423"/>
      <c r="E1636" s="427"/>
      <c r="F1636" s="355" t="s">
        <v>21</v>
      </c>
    </row>
    <row r="1637" spans="1:6">
      <c r="A1637" s="418"/>
      <c r="B1637" s="403"/>
      <c r="C1637" s="423"/>
      <c r="D1637" s="423"/>
      <c r="E1637" s="427"/>
      <c r="F1637" s="355" t="s">
        <v>21</v>
      </c>
    </row>
    <row r="1638" spans="1:6">
      <c r="A1638" s="418"/>
      <c r="B1638" s="403"/>
      <c r="C1638" s="423"/>
      <c r="D1638" s="423"/>
      <c r="E1638" s="426"/>
      <c r="F1638" s="355" t="s">
        <v>21</v>
      </c>
    </row>
    <row r="1639" spans="1:6">
      <c r="A1639" s="418"/>
      <c r="B1639" s="403"/>
      <c r="C1639" s="423"/>
      <c r="D1639" s="423"/>
      <c r="E1639" s="425" t="s">
        <v>211</v>
      </c>
      <c r="F1639" s="355" t="s">
        <v>21</v>
      </c>
    </row>
    <row r="1640" spans="1:6">
      <c r="A1640" s="418"/>
      <c r="B1640" s="403"/>
      <c r="C1640" s="423"/>
      <c r="D1640" s="423"/>
      <c r="E1640" s="427"/>
      <c r="F1640" s="355" t="s">
        <v>21</v>
      </c>
    </row>
    <row r="1641" spans="1:6">
      <c r="A1641" s="418"/>
      <c r="B1641" s="403"/>
      <c r="C1641" s="423"/>
      <c r="D1641" s="423"/>
      <c r="E1641" s="427"/>
      <c r="F1641" s="355" t="s">
        <v>21</v>
      </c>
    </row>
    <row r="1642" spans="1:6">
      <c r="A1642" s="418"/>
      <c r="B1642" s="403"/>
      <c r="C1642" s="423"/>
      <c r="D1642" s="423"/>
      <c r="E1642" s="427"/>
      <c r="F1642" s="355" t="s">
        <v>21</v>
      </c>
    </row>
    <row r="1643" spans="1:6">
      <c r="A1643" s="418"/>
      <c r="B1643" s="403"/>
      <c r="C1643" s="423"/>
      <c r="D1643" s="423"/>
      <c r="E1643" s="425" t="s">
        <v>212</v>
      </c>
      <c r="F1643" s="355" t="s">
        <v>21</v>
      </c>
    </row>
    <row r="1644" spans="1:6">
      <c r="A1644" s="418"/>
      <c r="B1644" s="403"/>
      <c r="C1644" s="423"/>
      <c r="D1644" s="423"/>
      <c r="E1644" s="427"/>
      <c r="F1644" s="355" t="s">
        <v>21</v>
      </c>
    </row>
    <row r="1645" spans="1:6">
      <c r="A1645" s="418"/>
      <c r="B1645" s="403"/>
      <c r="C1645" s="423"/>
      <c r="D1645" s="423"/>
      <c r="E1645" s="427"/>
      <c r="F1645" s="355" t="s">
        <v>21</v>
      </c>
    </row>
    <row r="1646" spans="1:6">
      <c r="A1646" s="418"/>
      <c r="B1646" s="403"/>
      <c r="C1646" s="423"/>
      <c r="D1646" s="423"/>
      <c r="E1646" s="427"/>
      <c r="F1646" s="355" t="s">
        <v>21</v>
      </c>
    </row>
    <row r="1647" spans="1:6">
      <c r="A1647" s="418"/>
      <c r="B1647" s="403"/>
      <c r="C1647" s="423"/>
      <c r="D1647" s="423"/>
      <c r="E1647" s="427"/>
      <c r="F1647" s="355" t="s">
        <v>21</v>
      </c>
    </row>
    <row r="1648" spans="1:6">
      <c r="A1648" s="418"/>
      <c r="B1648" s="403"/>
      <c r="C1648" s="423"/>
      <c r="D1648" s="423"/>
      <c r="E1648" s="427"/>
      <c r="F1648" s="355" t="s">
        <v>21</v>
      </c>
    </row>
    <row r="1649" spans="1:6">
      <c r="A1649" s="418"/>
      <c r="B1649" s="403"/>
      <c r="C1649" s="423"/>
      <c r="D1649" s="423"/>
      <c r="E1649" s="427"/>
      <c r="F1649" s="355" t="s">
        <v>21</v>
      </c>
    </row>
    <row r="1650" spans="1:6">
      <c r="A1650" s="418"/>
      <c r="B1650" s="403"/>
      <c r="C1650" s="423"/>
      <c r="D1650" s="423"/>
      <c r="E1650" s="426"/>
      <c r="F1650" s="355" t="s">
        <v>21</v>
      </c>
    </row>
    <row r="1651" spans="1:6">
      <c r="A1651" s="418"/>
      <c r="B1651" s="403"/>
      <c r="C1651" s="423"/>
      <c r="D1651" s="423"/>
      <c r="E1651" s="356" t="s">
        <v>25</v>
      </c>
      <c r="F1651" s="355" t="s">
        <v>21</v>
      </c>
    </row>
    <row r="1652" spans="1:6">
      <c r="A1652" s="418"/>
      <c r="B1652" s="403"/>
      <c r="C1652" s="423"/>
      <c r="D1652" s="423"/>
      <c r="E1652" s="425" t="s">
        <v>113</v>
      </c>
      <c r="F1652" s="355" t="s">
        <v>21</v>
      </c>
    </row>
    <row r="1653" spans="1:6">
      <c r="A1653" s="418"/>
      <c r="B1653" s="403"/>
      <c r="C1653" s="423"/>
      <c r="D1653" s="423"/>
      <c r="E1653" s="427"/>
      <c r="F1653" s="355" t="s">
        <v>21</v>
      </c>
    </row>
    <row r="1654" spans="1:6">
      <c r="A1654" s="418"/>
      <c r="B1654" s="403"/>
      <c r="C1654" s="423"/>
      <c r="D1654" s="423"/>
      <c r="E1654" s="427"/>
      <c r="F1654" s="355" t="s">
        <v>21</v>
      </c>
    </row>
    <row r="1655" spans="1:6">
      <c r="A1655" s="418"/>
      <c r="B1655" s="403"/>
      <c r="C1655" s="423"/>
      <c r="D1655" s="423"/>
      <c r="E1655" s="427"/>
      <c r="F1655" s="355" t="s">
        <v>21</v>
      </c>
    </row>
    <row r="1656" spans="1:6">
      <c r="A1656" s="418"/>
      <c r="B1656" s="403"/>
      <c r="C1656" s="423"/>
      <c r="D1656" s="423"/>
      <c r="E1656" s="427"/>
      <c r="F1656" s="355" t="s">
        <v>21</v>
      </c>
    </row>
    <row r="1657" spans="1:6">
      <c r="A1657" s="418"/>
      <c r="B1657" s="403"/>
      <c r="C1657" s="423"/>
      <c r="D1657" s="423"/>
      <c r="E1657" s="427"/>
      <c r="F1657" s="355" t="s">
        <v>21</v>
      </c>
    </row>
    <row r="1658" spans="1:6">
      <c r="A1658" s="418"/>
      <c r="B1658" s="403"/>
      <c r="C1658" s="423"/>
      <c r="D1658" s="423"/>
      <c r="E1658" s="426"/>
      <c r="F1658" s="355" t="s">
        <v>21</v>
      </c>
    </row>
    <row r="1659" spans="1:6">
      <c r="A1659" s="418"/>
      <c r="B1659" s="403"/>
      <c r="C1659" s="423"/>
      <c r="D1659" s="423"/>
      <c r="E1659" s="425" t="s">
        <v>28</v>
      </c>
      <c r="F1659" s="355" t="s">
        <v>21</v>
      </c>
    </row>
    <row r="1660" spans="1:6">
      <c r="A1660" s="418"/>
      <c r="B1660" s="403"/>
      <c r="C1660" s="423"/>
      <c r="D1660" s="423"/>
      <c r="E1660" s="427"/>
      <c r="F1660" s="355" t="s">
        <v>21</v>
      </c>
    </row>
    <row r="1661" spans="1:6">
      <c r="A1661" s="418"/>
      <c r="B1661" s="403"/>
      <c r="C1661" s="428"/>
      <c r="D1661" s="428"/>
      <c r="E1661" s="426"/>
      <c r="F1661" s="355" t="s">
        <v>21</v>
      </c>
    </row>
    <row r="1662" spans="1:6">
      <c r="A1662" s="418"/>
      <c r="B1662" s="403"/>
      <c r="C1662" s="422" t="s">
        <v>213</v>
      </c>
      <c r="D1662" s="422" t="s">
        <v>17</v>
      </c>
      <c r="E1662" s="425" t="s">
        <v>18</v>
      </c>
      <c r="F1662" s="360" t="s">
        <v>19</v>
      </c>
    </row>
    <row r="1663" spans="1:6">
      <c r="A1663" s="418"/>
      <c r="B1663" s="403"/>
      <c r="C1663" s="423"/>
      <c r="D1663" s="423"/>
      <c r="E1663" s="426"/>
      <c r="F1663" s="355" t="s">
        <v>21</v>
      </c>
    </row>
    <row r="1664" spans="1:6">
      <c r="A1664" s="418"/>
      <c r="B1664" s="403"/>
      <c r="C1664" s="423"/>
      <c r="D1664" s="423"/>
      <c r="E1664" s="425" t="s">
        <v>142</v>
      </c>
      <c r="F1664" s="355" t="s">
        <v>21</v>
      </c>
    </row>
    <row r="1665" spans="1:6">
      <c r="A1665" s="418"/>
      <c r="B1665" s="403"/>
      <c r="C1665" s="423"/>
      <c r="D1665" s="423"/>
      <c r="E1665" s="426"/>
      <c r="F1665" s="355" t="s">
        <v>21</v>
      </c>
    </row>
    <row r="1666" spans="1:6">
      <c r="A1666" s="418"/>
      <c r="B1666" s="403"/>
      <c r="C1666" s="423"/>
      <c r="D1666" s="423"/>
      <c r="E1666" s="425" t="s">
        <v>22</v>
      </c>
      <c r="F1666" s="355" t="s">
        <v>21</v>
      </c>
    </row>
    <row r="1667" spans="1:6">
      <c r="A1667" s="418"/>
      <c r="B1667" s="403"/>
      <c r="C1667" s="423"/>
      <c r="D1667" s="423"/>
      <c r="E1667" s="427"/>
      <c r="F1667" s="355" t="s">
        <v>21</v>
      </c>
    </row>
    <row r="1668" spans="1:6">
      <c r="A1668" s="418"/>
      <c r="B1668" s="403"/>
      <c r="C1668" s="423"/>
      <c r="D1668" s="423"/>
      <c r="E1668" s="427"/>
      <c r="F1668" s="355" t="s">
        <v>21</v>
      </c>
    </row>
    <row r="1669" spans="1:6">
      <c r="A1669" s="418"/>
      <c r="B1669" s="403"/>
      <c r="C1669" s="423"/>
      <c r="D1669" s="423"/>
      <c r="E1669" s="425" t="s">
        <v>143</v>
      </c>
      <c r="F1669" s="355" t="s">
        <v>21</v>
      </c>
    </row>
    <row r="1670" spans="1:6">
      <c r="A1670" s="418"/>
      <c r="B1670" s="403"/>
      <c r="C1670" s="423"/>
      <c r="D1670" s="423"/>
      <c r="E1670" s="426"/>
      <c r="F1670" s="355" t="s">
        <v>21</v>
      </c>
    </row>
    <row r="1671" spans="1:6">
      <c r="A1671" s="418"/>
      <c r="B1671" s="403"/>
      <c r="C1671" s="423"/>
      <c r="D1671" s="423"/>
      <c r="E1671" s="354" t="s">
        <v>144</v>
      </c>
      <c r="F1671" s="355" t="s">
        <v>21</v>
      </c>
    </row>
    <row r="1672" spans="1:6">
      <c r="A1672" s="418"/>
      <c r="B1672" s="403"/>
      <c r="C1672" s="423"/>
      <c r="D1672" s="423"/>
      <c r="E1672" s="425" t="s">
        <v>214</v>
      </c>
      <c r="F1672" s="355" t="s">
        <v>21</v>
      </c>
    </row>
    <row r="1673" spans="1:6">
      <c r="A1673" s="418"/>
      <c r="B1673" s="403"/>
      <c r="C1673" s="423"/>
      <c r="D1673" s="423"/>
      <c r="E1673" s="427"/>
      <c r="F1673" s="355" t="s">
        <v>21</v>
      </c>
    </row>
    <row r="1674" spans="1:6">
      <c r="A1674" s="418"/>
      <c r="B1674" s="403"/>
      <c r="C1674" s="423"/>
      <c r="D1674" s="423"/>
      <c r="E1674" s="427"/>
      <c r="F1674" s="355" t="s">
        <v>21</v>
      </c>
    </row>
    <row r="1675" spans="1:6">
      <c r="A1675" s="418"/>
      <c r="B1675" s="403"/>
      <c r="C1675" s="423"/>
      <c r="D1675" s="423"/>
      <c r="E1675" s="427"/>
      <c r="F1675" s="355" t="s">
        <v>21</v>
      </c>
    </row>
    <row r="1676" spans="1:6">
      <c r="A1676" s="418"/>
      <c r="B1676" s="403"/>
      <c r="C1676" s="423"/>
      <c r="D1676" s="423"/>
      <c r="E1676" s="427"/>
      <c r="F1676" s="355" t="s">
        <v>21</v>
      </c>
    </row>
    <row r="1677" spans="1:6">
      <c r="A1677" s="418"/>
      <c r="B1677" s="403"/>
      <c r="C1677" s="423"/>
      <c r="D1677" s="423"/>
      <c r="E1677" s="427"/>
      <c r="F1677" s="355" t="s">
        <v>21</v>
      </c>
    </row>
    <row r="1678" spans="1:6">
      <c r="A1678" s="418"/>
      <c r="B1678" s="403"/>
      <c r="C1678" s="423"/>
      <c r="D1678" s="423"/>
      <c r="E1678" s="427"/>
      <c r="F1678" s="355" t="s">
        <v>21</v>
      </c>
    </row>
    <row r="1679" spans="1:6">
      <c r="A1679" s="418"/>
      <c r="B1679" s="403"/>
      <c r="C1679" s="423"/>
      <c r="D1679" s="423"/>
      <c r="E1679" s="426"/>
      <c r="F1679" s="355" t="s">
        <v>21</v>
      </c>
    </row>
    <row r="1680" spans="1:6">
      <c r="A1680" s="418"/>
      <c r="B1680" s="403"/>
      <c r="C1680" s="423"/>
      <c r="D1680" s="423"/>
      <c r="E1680" s="425" t="s">
        <v>215</v>
      </c>
      <c r="F1680" s="355" t="s">
        <v>21</v>
      </c>
    </row>
    <row r="1681" spans="1:6">
      <c r="A1681" s="418"/>
      <c r="B1681" s="403"/>
      <c r="C1681" s="423"/>
      <c r="D1681" s="423"/>
      <c r="E1681" s="427"/>
      <c r="F1681" s="355" t="s">
        <v>21</v>
      </c>
    </row>
    <row r="1682" spans="1:6">
      <c r="A1682" s="418"/>
      <c r="B1682" s="403"/>
      <c r="C1682" s="423"/>
      <c r="D1682" s="423"/>
      <c r="E1682" s="427"/>
      <c r="F1682" s="355" t="s">
        <v>21</v>
      </c>
    </row>
    <row r="1683" spans="1:6">
      <c r="A1683" s="418"/>
      <c r="B1683" s="403"/>
      <c r="C1683" s="423"/>
      <c r="D1683" s="423"/>
      <c r="E1683" s="427"/>
      <c r="F1683" s="355" t="s">
        <v>21</v>
      </c>
    </row>
    <row r="1684" spans="1:6">
      <c r="A1684" s="418"/>
      <c r="B1684" s="403"/>
      <c r="C1684" s="423"/>
      <c r="D1684" s="423"/>
      <c r="E1684" s="425" t="s">
        <v>216</v>
      </c>
      <c r="F1684" s="355" t="s">
        <v>21</v>
      </c>
    </row>
    <row r="1685" spans="1:6">
      <c r="A1685" s="418"/>
      <c r="B1685" s="403"/>
      <c r="C1685" s="423"/>
      <c r="D1685" s="423"/>
      <c r="E1685" s="427"/>
      <c r="F1685" s="355" t="s">
        <v>21</v>
      </c>
    </row>
    <row r="1686" spans="1:6">
      <c r="A1686" s="418"/>
      <c r="B1686" s="403"/>
      <c r="C1686" s="423"/>
      <c r="D1686" s="423"/>
      <c r="E1686" s="427"/>
      <c r="F1686" s="355" t="s">
        <v>21</v>
      </c>
    </row>
    <row r="1687" spans="1:6">
      <c r="A1687" s="418"/>
      <c r="B1687" s="403"/>
      <c r="C1687" s="423"/>
      <c r="D1687" s="423"/>
      <c r="E1687" s="427"/>
      <c r="F1687" s="355" t="s">
        <v>21</v>
      </c>
    </row>
    <row r="1688" spans="1:6">
      <c r="A1688" s="418"/>
      <c r="B1688" s="403"/>
      <c r="C1688" s="423"/>
      <c r="D1688" s="423"/>
      <c r="E1688" s="427"/>
      <c r="F1688" s="355" t="s">
        <v>21</v>
      </c>
    </row>
    <row r="1689" spans="1:6">
      <c r="A1689" s="418"/>
      <c r="B1689" s="403"/>
      <c r="C1689" s="423"/>
      <c r="D1689" s="423"/>
      <c r="E1689" s="427"/>
      <c r="F1689" s="355" t="s">
        <v>21</v>
      </c>
    </row>
    <row r="1690" spans="1:6">
      <c r="A1690" s="418"/>
      <c r="B1690" s="403"/>
      <c r="C1690" s="423"/>
      <c r="D1690" s="423"/>
      <c r="E1690" s="427"/>
      <c r="F1690" s="355" t="s">
        <v>21</v>
      </c>
    </row>
    <row r="1691" spans="1:6">
      <c r="A1691" s="418"/>
      <c r="B1691" s="403"/>
      <c r="C1691" s="423"/>
      <c r="D1691" s="423"/>
      <c r="E1691" s="426"/>
      <c r="F1691" s="355" t="s">
        <v>21</v>
      </c>
    </row>
    <row r="1692" spans="1:6">
      <c r="A1692" s="418"/>
      <c r="B1692" s="403"/>
      <c r="C1692" s="423"/>
      <c r="D1692" s="423"/>
      <c r="E1692" s="356" t="s">
        <v>25</v>
      </c>
      <c r="F1692" s="355" t="s">
        <v>21</v>
      </c>
    </row>
    <row r="1693" spans="1:6">
      <c r="A1693" s="418"/>
      <c r="B1693" s="403"/>
      <c r="C1693" s="423"/>
      <c r="D1693" s="423"/>
      <c r="E1693" s="425" t="s">
        <v>113</v>
      </c>
      <c r="F1693" s="355" t="s">
        <v>21</v>
      </c>
    </row>
    <row r="1694" spans="1:6">
      <c r="A1694" s="418"/>
      <c r="B1694" s="403"/>
      <c r="C1694" s="423"/>
      <c r="D1694" s="423"/>
      <c r="E1694" s="427"/>
      <c r="F1694" s="355" t="s">
        <v>21</v>
      </c>
    </row>
    <row r="1695" spans="1:6">
      <c r="A1695" s="418"/>
      <c r="B1695" s="403"/>
      <c r="C1695" s="423"/>
      <c r="D1695" s="423"/>
      <c r="E1695" s="427"/>
      <c r="F1695" s="355" t="s">
        <v>21</v>
      </c>
    </row>
    <row r="1696" spans="1:6">
      <c r="A1696" s="418"/>
      <c r="B1696" s="403"/>
      <c r="C1696" s="423"/>
      <c r="D1696" s="423"/>
      <c r="E1696" s="427"/>
      <c r="F1696" s="355" t="s">
        <v>21</v>
      </c>
    </row>
    <row r="1697" spans="1:6">
      <c r="A1697" s="418"/>
      <c r="B1697" s="403"/>
      <c r="C1697" s="423"/>
      <c r="D1697" s="423"/>
      <c r="E1697" s="427"/>
      <c r="F1697" s="355" t="s">
        <v>21</v>
      </c>
    </row>
    <row r="1698" spans="1:6">
      <c r="A1698" s="418"/>
      <c r="B1698" s="403"/>
      <c r="C1698" s="423"/>
      <c r="D1698" s="423"/>
      <c r="E1698" s="427"/>
      <c r="F1698" s="355" t="s">
        <v>21</v>
      </c>
    </row>
    <row r="1699" spans="1:6">
      <c r="A1699" s="418"/>
      <c r="B1699" s="403"/>
      <c r="C1699" s="423"/>
      <c r="D1699" s="423"/>
      <c r="E1699" s="426"/>
      <c r="F1699" s="355" t="s">
        <v>21</v>
      </c>
    </row>
    <row r="1700" spans="1:6">
      <c r="A1700" s="418"/>
      <c r="B1700" s="403"/>
      <c r="C1700" s="423"/>
      <c r="D1700" s="423"/>
      <c r="E1700" s="425" t="s">
        <v>28</v>
      </c>
      <c r="F1700" s="355" t="s">
        <v>21</v>
      </c>
    </row>
    <row r="1701" spans="1:6">
      <c r="A1701" s="418"/>
      <c r="B1701" s="403"/>
      <c r="C1701" s="423"/>
      <c r="D1701" s="423"/>
      <c r="E1701" s="427"/>
      <c r="F1701" s="355" t="s">
        <v>21</v>
      </c>
    </row>
    <row r="1702" spans="1:6">
      <c r="A1702" s="418"/>
      <c r="B1702" s="403"/>
      <c r="C1702" s="428"/>
      <c r="D1702" s="428"/>
      <c r="E1702" s="426"/>
      <c r="F1702" s="355" t="s">
        <v>21</v>
      </c>
    </row>
    <row r="1703" spans="1:6">
      <c r="A1703" s="418"/>
      <c r="B1703" s="403"/>
      <c r="C1703" s="422" t="s">
        <v>217</v>
      </c>
      <c r="D1703" s="422" t="s">
        <v>17</v>
      </c>
      <c r="E1703" s="425" t="s">
        <v>18</v>
      </c>
      <c r="F1703" s="360" t="s">
        <v>19</v>
      </c>
    </row>
    <row r="1704" spans="1:6">
      <c r="A1704" s="418"/>
      <c r="B1704" s="403"/>
      <c r="C1704" s="423"/>
      <c r="D1704" s="423"/>
      <c r="E1704" s="426"/>
      <c r="F1704" s="355" t="s">
        <v>21</v>
      </c>
    </row>
    <row r="1705" spans="1:6">
      <c r="A1705" s="418"/>
      <c r="B1705" s="403"/>
      <c r="C1705" s="423"/>
      <c r="D1705" s="423"/>
      <c r="E1705" s="425" t="s">
        <v>142</v>
      </c>
      <c r="F1705" s="355" t="s">
        <v>21</v>
      </c>
    </row>
    <row r="1706" spans="1:6">
      <c r="A1706" s="418"/>
      <c r="B1706" s="403"/>
      <c r="C1706" s="423"/>
      <c r="D1706" s="423"/>
      <c r="E1706" s="426"/>
      <c r="F1706" s="355" t="s">
        <v>21</v>
      </c>
    </row>
    <row r="1707" spans="1:6">
      <c r="A1707" s="418"/>
      <c r="B1707" s="403"/>
      <c r="C1707" s="423"/>
      <c r="D1707" s="423"/>
      <c r="E1707" s="425" t="s">
        <v>22</v>
      </c>
      <c r="F1707" s="355" t="s">
        <v>21</v>
      </c>
    </row>
    <row r="1708" spans="1:6">
      <c r="A1708" s="418"/>
      <c r="B1708" s="403"/>
      <c r="C1708" s="423"/>
      <c r="D1708" s="423"/>
      <c r="E1708" s="427"/>
      <c r="F1708" s="355" t="s">
        <v>21</v>
      </c>
    </row>
    <row r="1709" spans="1:6">
      <c r="A1709" s="418"/>
      <c r="B1709" s="403"/>
      <c r="C1709" s="423"/>
      <c r="D1709" s="423"/>
      <c r="E1709" s="427"/>
      <c r="F1709" s="355" t="s">
        <v>21</v>
      </c>
    </row>
    <row r="1710" spans="1:6">
      <c r="A1710" s="418"/>
      <c r="B1710" s="403"/>
      <c r="C1710" s="423"/>
      <c r="D1710" s="423"/>
      <c r="E1710" s="425" t="s">
        <v>143</v>
      </c>
      <c r="F1710" s="355" t="s">
        <v>21</v>
      </c>
    </row>
    <row r="1711" spans="1:6">
      <c r="A1711" s="418"/>
      <c r="B1711" s="403"/>
      <c r="C1711" s="423"/>
      <c r="D1711" s="423"/>
      <c r="E1711" s="426"/>
      <c r="F1711" s="355" t="s">
        <v>21</v>
      </c>
    </row>
    <row r="1712" spans="1:6">
      <c r="A1712" s="418"/>
      <c r="B1712" s="403"/>
      <c r="C1712" s="423"/>
      <c r="D1712" s="423"/>
      <c r="E1712" s="354" t="s">
        <v>144</v>
      </c>
      <c r="F1712" s="355" t="s">
        <v>21</v>
      </c>
    </row>
    <row r="1713" spans="1:6">
      <c r="A1713" s="418"/>
      <c r="B1713" s="403"/>
      <c r="C1713" s="423"/>
      <c r="D1713" s="423"/>
      <c r="E1713" s="425" t="s">
        <v>218</v>
      </c>
      <c r="F1713" s="355" t="s">
        <v>21</v>
      </c>
    </row>
    <row r="1714" spans="1:6">
      <c r="A1714" s="418"/>
      <c r="B1714" s="403"/>
      <c r="C1714" s="423"/>
      <c r="D1714" s="423"/>
      <c r="E1714" s="427"/>
      <c r="F1714" s="355" t="s">
        <v>21</v>
      </c>
    </row>
    <row r="1715" spans="1:6">
      <c r="A1715" s="418"/>
      <c r="B1715" s="403"/>
      <c r="C1715" s="423"/>
      <c r="D1715" s="423"/>
      <c r="E1715" s="427"/>
      <c r="F1715" s="355" t="s">
        <v>21</v>
      </c>
    </row>
    <row r="1716" spans="1:6">
      <c r="A1716" s="418"/>
      <c r="B1716" s="403"/>
      <c r="C1716" s="423"/>
      <c r="D1716" s="423"/>
      <c r="E1716" s="427"/>
      <c r="F1716" s="355" t="s">
        <v>21</v>
      </c>
    </row>
    <row r="1717" spans="1:6">
      <c r="A1717" s="418"/>
      <c r="B1717" s="403"/>
      <c r="C1717" s="423"/>
      <c r="D1717" s="423"/>
      <c r="E1717" s="427"/>
      <c r="F1717" s="355" t="s">
        <v>21</v>
      </c>
    </row>
    <row r="1718" spans="1:6">
      <c r="A1718" s="418"/>
      <c r="B1718" s="403"/>
      <c r="C1718" s="423"/>
      <c r="D1718" s="423"/>
      <c r="E1718" s="427"/>
      <c r="F1718" s="355" t="s">
        <v>21</v>
      </c>
    </row>
    <row r="1719" spans="1:6">
      <c r="A1719" s="418"/>
      <c r="B1719" s="403"/>
      <c r="C1719" s="423"/>
      <c r="D1719" s="423"/>
      <c r="E1719" s="427"/>
      <c r="F1719" s="355" t="s">
        <v>21</v>
      </c>
    </row>
    <row r="1720" spans="1:6">
      <c r="A1720" s="418"/>
      <c r="B1720" s="403"/>
      <c r="C1720" s="423"/>
      <c r="D1720" s="423"/>
      <c r="E1720" s="426"/>
      <c r="F1720" s="355" t="s">
        <v>21</v>
      </c>
    </row>
    <row r="1721" spans="1:6">
      <c r="A1721" s="418"/>
      <c r="B1721" s="403"/>
      <c r="C1721" s="423"/>
      <c r="D1721" s="423"/>
      <c r="E1721" s="425" t="s">
        <v>219</v>
      </c>
      <c r="F1721" s="355" t="s">
        <v>21</v>
      </c>
    </row>
    <row r="1722" spans="1:6">
      <c r="A1722" s="418"/>
      <c r="B1722" s="403"/>
      <c r="C1722" s="423"/>
      <c r="D1722" s="423"/>
      <c r="E1722" s="427"/>
      <c r="F1722" s="355" t="s">
        <v>21</v>
      </c>
    </row>
    <row r="1723" spans="1:6">
      <c r="A1723" s="418"/>
      <c r="B1723" s="403"/>
      <c r="C1723" s="423"/>
      <c r="D1723" s="423"/>
      <c r="E1723" s="427"/>
      <c r="F1723" s="355" t="s">
        <v>21</v>
      </c>
    </row>
    <row r="1724" spans="1:6">
      <c r="A1724" s="418"/>
      <c r="B1724" s="403"/>
      <c r="C1724" s="423"/>
      <c r="D1724" s="423"/>
      <c r="E1724" s="427"/>
      <c r="F1724" s="355" t="s">
        <v>21</v>
      </c>
    </row>
    <row r="1725" spans="1:6">
      <c r="A1725" s="418"/>
      <c r="B1725" s="403"/>
      <c r="C1725" s="423"/>
      <c r="D1725" s="423"/>
      <c r="E1725" s="425" t="s">
        <v>220</v>
      </c>
      <c r="F1725" s="355" t="s">
        <v>21</v>
      </c>
    </row>
    <row r="1726" spans="1:6">
      <c r="A1726" s="418"/>
      <c r="B1726" s="403"/>
      <c r="C1726" s="423"/>
      <c r="D1726" s="423"/>
      <c r="E1726" s="427"/>
      <c r="F1726" s="355" t="s">
        <v>21</v>
      </c>
    </row>
    <row r="1727" spans="1:6">
      <c r="A1727" s="418"/>
      <c r="B1727" s="403"/>
      <c r="C1727" s="423"/>
      <c r="D1727" s="423"/>
      <c r="E1727" s="427"/>
      <c r="F1727" s="355" t="s">
        <v>21</v>
      </c>
    </row>
    <row r="1728" spans="1:6">
      <c r="A1728" s="418"/>
      <c r="B1728" s="403"/>
      <c r="C1728" s="423"/>
      <c r="D1728" s="423"/>
      <c r="E1728" s="427"/>
      <c r="F1728" s="355" t="s">
        <v>21</v>
      </c>
    </row>
    <row r="1729" spans="1:6">
      <c r="A1729" s="418"/>
      <c r="B1729" s="403"/>
      <c r="C1729" s="423"/>
      <c r="D1729" s="423"/>
      <c r="E1729" s="427"/>
      <c r="F1729" s="355" t="s">
        <v>21</v>
      </c>
    </row>
    <row r="1730" spans="1:6">
      <c r="A1730" s="418"/>
      <c r="B1730" s="403"/>
      <c r="C1730" s="423"/>
      <c r="D1730" s="423"/>
      <c r="E1730" s="427"/>
      <c r="F1730" s="355" t="s">
        <v>21</v>
      </c>
    </row>
    <row r="1731" spans="1:6">
      <c r="A1731" s="418"/>
      <c r="B1731" s="403"/>
      <c r="C1731" s="423"/>
      <c r="D1731" s="423"/>
      <c r="E1731" s="427"/>
      <c r="F1731" s="355" t="s">
        <v>21</v>
      </c>
    </row>
    <row r="1732" spans="1:6">
      <c r="A1732" s="418"/>
      <c r="B1732" s="403"/>
      <c r="C1732" s="423"/>
      <c r="D1732" s="423"/>
      <c r="E1732" s="427"/>
      <c r="F1732" s="355" t="s">
        <v>21</v>
      </c>
    </row>
    <row r="1733" spans="1:6">
      <c r="A1733" s="418"/>
      <c r="B1733" s="403"/>
      <c r="C1733" s="423"/>
      <c r="D1733" s="423"/>
      <c r="E1733" s="426"/>
      <c r="F1733" s="355" t="s">
        <v>21</v>
      </c>
    </row>
    <row r="1734" spans="1:6">
      <c r="A1734" s="418"/>
      <c r="B1734" s="403"/>
      <c r="C1734" s="423"/>
      <c r="D1734" s="423"/>
      <c r="E1734" s="356" t="s">
        <v>25</v>
      </c>
      <c r="F1734" s="355" t="s">
        <v>21</v>
      </c>
    </row>
    <row r="1735" spans="1:6">
      <c r="A1735" s="418"/>
      <c r="B1735" s="403"/>
      <c r="C1735" s="423"/>
      <c r="D1735" s="423"/>
      <c r="E1735" s="425" t="s">
        <v>113</v>
      </c>
      <c r="F1735" s="355" t="s">
        <v>21</v>
      </c>
    </row>
    <row r="1736" spans="1:6">
      <c r="A1736" s="418"/>
      <c r="B1736" s="403"/>
      <c r="C1736" s="423"/>
      <c r="D1736" s="423"/>
      <c r="E1736" s="427"/>
      <c r="F1736" s="355" t="s">
        <v>21</v>
      </c>
    </row>
    <row r="1737" spans="1:6">
      <c r="A1737" s="418"/>
      <c r="B1737" s="403"/>
      <c r="C1737" s="423"/>
      <c r="D1737" s="423"/>
      <c r="E1737" s="427"/>
      <c r="F1737" s="355" t="s">
        <v>21</v>
      </c>
    </row>
    <row r="1738" spans="1:6">
      <c r="A1738" s="418"/>
      <c r="B1738" s="403"/>
      <c r="C1738" s="423"/>
      <c r="D1738" s="423"/>
      <c r="E1738" s="427"/>
      <c r="F1738" s="355" t="s">
        <v>21</v>
      </c>
    </row>
    <row r="1739" spans="1:6">
      <c r="A1739" s="418"/>
      <c r="B1739" s="403"/>
      <c r="C1739" s="423"/>
      <c r="D1739" s="423"/>
      <c r="E1739" s="427"/>
      <c r="F1739" s="355" t="s">
        <v>21</v>
      </c>
    </row>
    <row r="1740" spans="1:6">
      <c r="A1740" s="418"/>
      <c r="B1740" s="403"/>
      <c r="C1740" s="423"/>
      <c r="D1740" s="423"/>
      <c r="E1740" s="427"/>
      <c r="F1740" s="355" t="s">
        <v>21</v>
      </c>
    </row>
    <row r="1741" spans="1:6">
      <c r="A1741" s="418"/>
      <c r="B1741" s="403"/>
      <c r="C1741" s="423"/>
      <c r="D1741" s="423"/>
      <c r="E1741" s="426"/>
      <c r="F1741" s="355" t="s">
        <v>21</v>
      </c>
    </row>
    <row r="1742" spans="1:6">
      <c r="A1742" s="418"/>
      <c r="B1742" s="403"/>
      <c r="C1742" s="423"/>
      <c r="D1742" s="423"/>
      <c r="E1742" s="425" t="s">
        <v>28</v>
      </c>
      <c r="F1742" s="355" t="s">
        <v>21</v>
      </c>
    </row>
    <row r="1743" spans="1:6">
      <c r="A1743" s="418"/>
      <c r="B1743" s="403"/>
      <c r="C1743" s="423"/>
      <c r="D1743" s="423"/>
      <c r="E1743" s="427"/>
      <c r="F1743" s="355" t="s">
        <v>21</v>
      </c>
    </row>
    <row r="1744" spans="1:6">
      <c r="A1744" s="418"/>
      <c r="B1744" s="403"/>
      <c r="C1744" s="428"/>
      <c r="D1744" s="428"/>
      <c r="E1744" s="426"/>
      <c r="F1744" s="355" t="s">
        <v>21</v>
      </c>
    </row>
    <row r="1745" spans="1:6">
      <c r="A1745" s="418"/>
      <c r="B1745" s="403"/>
      <c r="C1745" s="422" t="s">
        <v>221</v>
      </c>
      <c r="D1745" s="422" t="s">
        <v>17</v>
      </c>
      <c r="E1745" s="425" t="s">
        <v>18</v>
      </c>
      <c r="F1745" s="360" t="s">
        <v>19</v>
      </c>
    </row>
    <row r="1746" spans="1:6">
      <c r="A1746" s="418"/>
      <c r="B1746" s="403"/>
      <c r="C1746" s="423"/>
      <c r="D1746" s="423"/>
      <c r="E1746" s="426"/>
      <c r="F1746" s="355" t="s">
        <v>21</v>
      </c>
    </row>
    <row r="1747" spans="1:6">
      <c r="A1747" s="418"/>
      <c r="B1747" s="403"/>
      <c r="C1747" s="423"/>
      <c r="D1747" s="423"/>
      <c r="E1747" s="425" t="s">
        <v>142</v>
      </c>
      <c r="F1747" s="355" t="s">
        <v>21</v>
      </c>
    </row>
    <row r="1748" spans="1:6">
      <c r="A1748" s="418"/>
      <c r="B1748" s="403"/>
      <c r="C1748" s="423"/>
      <c r="D1748" s="423"/>
      <c r="E1748" s="426"/>
      <c r="F1748" s="355" t="s">
        <v>21</v>
      </c>
    </row>
    <row r="1749" spans="1:6">
      <c r="A1749" s="418"/>
      <c r="B1749" s="403"/>
      <c r="C1749" s="423"/>
      <c r="D1749" s="423"/>
      <c r="E1749" s="425" t="s">
        <v>22</v>
      </c>
      <c r="F1749" s="355" t="s">
        <v>21</v>
      </c>
    </row>
    <row r="1750" spans="1:6">
      <c r="A1750" s="418"/>
      <c r="B1750" s="403"/>
      <c r="C1750" s="423"/>
      <c r="D1750" s="423"/>
      <c r="E1750" s="427"/>
      <c r="F1750" s="355" t="s">
        <v>21</v>
      </c>
    </row>
    <row r="1751" spans="1:6">
      <c r="A1751" s="418"/>
      <c r="B1751" s="403"/>
      <c r="C1751" s="423"/>
      <c r="D1751" s="423"/>
      <c r="E1751" s="427"/>
      <c r="F1751" s="355" t="s">
        <v>21</v>
      </c>
    </row>
    <row r="1752" spans="1:6">
      <c r="A1752" s="418"/>
      <c r="B1752" s="403"/>
      <c r="C1752" s="423"/>
      <c r="D1752" s="423"/>
      <c r="E1752" s="425" t="s">
        <v>143</v>
      </c>
      <c r="F1752" s="355" t="s">
        <v>21</v>
      </c>
    </row>
    <row r="1753" spans="1:6">
      <c r="A1753" s="418"/>
      <c r="B1753" s="403"/>
      <c r="C1753" s="423"/>
      <c r="D1753" s="423"/>
      <c r="E1753" s="426"/>
      <c r="F1753" s="355" t="s">
        <v>21</v>
      </c>
    </row>
    <row r="1754" spans="1:6">
      <c r="A1754" s="418"/>
      <c r="B1754" s="403"/>
      <c r="C1754" s="423"/>
      <c r="D1754" s="423"/>
      <c r="E1754" s="354" t="s">
        <v>144</v>
      </c>
      <c r="F1754" s="355" t="s">
        <v>21</v>
      </c>
    </row>
    <row r="1755" spans="1:6">
      <c r="A1755" s="418"/>
      <c r="B1755" s="403"/>
      <c r="C1755" s="423"/>
      <c r="D1755" s="423"/>
      <c r="E1755" s="425" t="s">
        <v>222</v>
      </c>
      <c r="F1755" s="355" t="s">
        <v>21</v>
      </c>
    </row>
    <row r="1756" spans="1:6">
      <c r="A1756" s="418"/>
      <c r="B1756" s="403"/>
      <c r="C1756" s="423"/>
      <c r="D1756" s="423"/>
      <c r="E1756" s="427"/>
      <c r="F1756" s="355" t="s">
        <v>21</v>
      </c>
    </row>
    <row r="1757" spans="1:6">
      <c r="A1757" s="418"/>
      <c r="B1757" s="403"/>
      <c r="C1757" s="423"/>
      <c r="D1757" s="423"/>
      <c r="E1757" s="427"/>
      <c r="F1757" s="355" t="s">
        <v>21</v>
      </c>
    </row>
    <row r="1758" spans="1:6">
      <c r="A1758" s="418"/>
      <c r="B1758" s="403"/>
      <c r="C1758" s="423"/>
      <c r="D1758" s="423"/>
      <c r="E1758" s="427"/>
      <c r="F1758" s="355" t="s">
        <v>21</v>
      </c>
    </row>
    <row r="1759" spans="1:6">
      <c r="A1759" s="418"/>
      <c r="B1759" s="403"/>
      <c r="C1759" s="423"/>
      <c r="D1759" s="423"/>
      <c r="E1759" s="427"/>
      <c r="F1759" s="355" t="s">
        <v>21</v>
      </c>
    </row>
    <row r="1760" spans="1:6">
      <c r="A1760" s="418"/>
      <c r="B1760" s="403"/>
      <c r="C1760" s="423"/>
      <c r="D1760" s="423"/>
      <c r="E1760" s="426"/>
      <c r="F1760" s="355" t="s">
        <v>21</v>
      </c>
    </row>
    <row r="1761" spans="1:6">
      <c r="A1761" s="418"/>
      <c r="B1761" s="403"/>
      <c r="C1761" s="423"/>
      <c r="D1761" s="423"/>
      <c r="E1761" s="425" t="s">
        <v>223</v>
      </c>
      <c r="F1761" s="355" t="s">
        <v>21</v>
      </c>
    </row>
    <row r="1762" spans="1:6">
      <c r="A1762" s="418"/>
      <c r="B1762" s="403"/>
      <c r="C1762" s="423"/>
      <c r="D1762" s="423"/>
      <c r="E1762" s="427"/>
      <c r="F1762" s="355" t="s">
        <v>21</v>
      </c>
    </row>
    <row r="1763" spans="1:6">
      <c r="A1763" s="418"/>
      <c r="B1763" s="403"/>
      <c r="C1763" s="423"/>
      <c r="D1763" s="423"/>
      <c r="E1763" s="427"/>
      <c r="F1763" s="355" t="s">
        <v>21</v>
      </c>
    </row>
    <row r="1764" spans="1:6">
      <c r="A1764" s="418"/>
      <c r="B1764" s="403"/>
      <c r="C1764" s="423"/>
      <c r="D1764" s="423"/>
      <c r="E1764" s="427"/>
      <c r="F1764" s="355" t="s">
        <v>21</v>
      </c>
    </row>
    <row r="1765" spans="1:6">
      <c r="A1765" s="418"/>
      <c r="B1765" s="403"/>
      <c r="C1765" s="423"/>
      <c r="D1765" s="423"/>
      <c r="E1765" s="425" t="s">
        <v>224</v>
      </c>
      <c r="F1765" s="355" t="s">
        <v>21</v>
      </c>
    </row>
    <row r="1766" spans="1:6">
      <c r="A1766" s="418"/>
      <c r="B1766" s="403"/>
      <c r="C1766" s="423"/>
      <c r="D1766" s="423"/>
      <c r="E1766" s="427"/>
      <c r="F1766" s="355" t="s">
        <v>21</v>
      </c>
    </row>
    <row r="1767" spans="1:6">
      <c r="A1767" s="418"/>
      <c r="B1767" s="403"/>
      <c r="C1767" s="423"/>
      <c r="D1767" s="423"/>
      <c r="E1767" s="427"/>
      <c r="F1767" s="355" t="s">
        <v>21</v>
      </c>
    </row>
    <row r="1768" spans="1:6">
      <c r="A1768" s="418"/>
      <c r="B1768" s="403"/>
      <c r="C1768" s="423"/>
      <c r="D1768" s="423"/>
      <c r="E1768" s="427"/>
      <c r="F1768" s="355" t="s">
        <v>21</v>
      </c>
    </row>
    <row r="1769" spans="1:6">
      <c r="A1769" s="418"/>
      <c r="B1769" s="403"/>
      <c r="C1769" s="423"/>
      <c r="D1769" s="423"/>
      <c r="E1769" s="427"/>
      <c r="F1769" s="355" t="s">
        <v>21</v>
      </c>
    </row>
    <row r="1770" spans="1:6">
      <c r="A1770" s="418"/>
      <c r="B1770" s="403"/>
      <c r="C1770" s="423"/>
      <c r="D1770" s="423"/>
      <c r="E1770" s="426"/>
      <c r="F1770" s="355" t="s">
        <v>21</v>
      </c>
    </row>
    <row r="1771" spans="1:6">
      <c r="A1771" s="418"/>
      <c r="B1771" s="403"/>
      <c r="C1771" s="423"/>
      <c r="D1771" s="423"/>
      <c r="E1771" s="356" t="s">
        <v>25</v>
      </c>
      <c r="F1771" s="355" t="s">
        <v>21</v>
      </c>
    </row>
    <row r="1772" spans="1:6">
      <c r="A1772" s="418"/>
      <c r="B1772" s="403"/>
      <c r="C1772" s="423"/>
      <c r="D1772" s="423"/>
      <c r="E1772" s="425" t="s">
        <v>113</v>
      </c>
      <c r="F1772" s="355" t="s">
        <v>21</v>
      </c>
    </row>
    <row r="1773" spans="1:6">
      <c r="A1773" s="418"/>
      <c r="B1773" s="403"/>
      <c r="C1773" s="423"/>
      <c r="D1773" s="423"/>
      <c r="E1773" s="427"/>
      <c r="F1773" s="355" t="s">
        <v>21</v>
      </c>
    </row>
    <row r="1774" spans="1:6">
      <c r="A1774" s="418"/>
      <c r="B1774" s="403"/>
      <c r="C1774" s="423"/>
      <c r="D1774" s="423"/>
      <c r="E1774" s="427"/>
      <c r="F1774" s="355" t="s">
        <v>21</v>
      </c>
    </row>
    <row r="1775" spans="1:6">
      <c r="A1775" s="418"/>
      <c r="B1775" s="403"/>
      <c r="C1775" s="423"/>
      <c r="D1775" s="423"/>
      <c r="E1775" s="427"/>
      <c r="F1775" s="355" t="s">
        <v>21</v>
      </c>
    </row>
    <row r="1776" spans="1:6">
      <c r="A1776" s="418"/>
      <c r="B1776" s="403"/>
      <c r="C1776" s="423"/>
      <c r="D1776" s="423"/>
      <c r="E1776" s="427"/>
      <c r="F1776" s="355" t="s">
        <v>21</v>
      </c>
    </row>
    <row r="1777" spans="1:6">
      <c r="A1777" s="418"/>
      <c r="B1777" s="403"/>
      <c r="C1777" s="423"/>
      <c r="D1777" s="423"/>
      <c r="E1777" s="427"/>
      <c r="F1777" s="355" t="s">
        <v>21</v>
      </c>
    </row>
    <row r="1778" spans="1:6">
      <c r="A1778" s="418"/>
      <c r="B1778" s="403"/>
      <c r="C1778" s="423"/>
      <c r="D1778" s="423"/>
      <c r="E1778" s="426"/>
      <c r="F1778" s="355" t="s">
        <v>21</v>
      </c>
    </row>
    <row r="1779" spans="1:6">
      <c r="A1779" s="418"/>
      <c r="B1779" s="403"/>
      <c r="C1779" s="423"/>
      <c r="D1779" s="423"/>
      <c r="E1779" s="425" t="s">
        <v>28</v>
      </c>
      <c r="F1779" s="355" t="s">
        <v>21</v>
      </c>
    </row>
    <row r="1780" spans="1:6">
      <c r="A1780" s="418"/>
      <c r="B1780" s="403"/>
      <c r="C1780" s="423"/>
      <c r="D1780" s="423"/>
      <c r="E1780" s="427"/>
      <c r="F1780" s="355" t="s">
        <v>21</v>
      </c>
    </row>
    <row r="1781" spans="1:6">
      <c r="A1781" s="418"/>
      <c r="B1781" s="403"/>
      <c r="C1781" s="428"/>
      <c r="D1781" s="428"/>
      <c r="E1781" s="426"/>
      <c r="F1781" s="355" t="s">
        <v>21</v>
      </c>
    </row>
    <row r="1782" spans="1:6">
      <c r="A1782" s="418"/>
      <c r="B1782" s="403"/>
      <c r="C1782" s="422" t="s">
        <v>225</v>
      </c>
      <c r="D1782" s="422" t="s">
        <v>17</v>
      </c>
      <c r="E1782" s="425" t="s">
        <v>18</v>
      </c>
      <c r="F1782" s="360" t="s">
        <v>19</v>
      </c>
    </row>
    <row r="1783" spans="1:6">
      <c r="A1783" s="418"/>
      <c r="B1783" s="403"/>
      <c r="C1783" s="423"/>
      <c r="D1783" s="423"/>
      <c r="E1783" s="426"/>
      <c r="F1783" s="355" t="s">
        <v>21</v>
      </c>
    </row>
    <row r="1784" spans="1:6">
      <c r="A1784" s="418"/>
      <c r="B1784" s="403"/>
      <c r="C1784" s="423"/>
      <c r="D1784" s="423"/>
      <c r="E1784" s="425" t="s">
        <v>142</v>
      </c>
      <c r="F1784" s="355" t="s">
        <v>21</v>
      </c>
    </row>
    <row r="1785" spans="1:6">
      <c r="A1785" s="418"/>
      <c r="B1785" s="403"/>
      <c r="C1785" s="423"/>
      <c r="D1785" s="423"/>
      <c r="E1785" s="426"/>
      <c r="F1785" s="355" t="s">
        <v>21</v>
      </c>
    </row>
    <row r="1786" spans="1:6">
      <c r="A1786" s="418"/>
      <c r="B1786" s="403"/>
      <c r="C1786" s="423"/>
      <c r="D1786" s="423"/>
      <c r="E1786" s="425" t="s">
        <v>22</v>
      </c>
      <c r="F1786" s="355" t="s">
        <v>21</v>
      </c>
    </row>
    <row r="1787" spans="1:6">
      <c r="A1787" s="418"/>
      <c r="B1787" s="403"/>
      <c r="C1787" s="423"/>
      <c r="D1787" s="423"/>
      <c r="E1787" s="427"/>
      <c r="F1787" s="355" t="s">
        <v>21</v>
      </c>
    </row>
    <row r="1788" spans="1:6">
      <c r="A1788" s="418"/>
      <c r="B1788" s="403"/>
      <c r="C1788" s="423"/>
      <c r="D1788" s="423"/>
      <c r="E1788" s="427"/>
      <c r="F1788" s="355" t="s">
        <v>21</v>
      </c>
    </row>
    <row r="1789" spans="1:6">
      <c r="A1789" s="418"/>
      <c r="B1789" s="403"/>
      <c r="C1789" s="423"/>
      <c r="D1789" s="423"/>
      <c r="E1789" s="425" t="s">
        <v>143</v>
      </c>
      <c r="F1789" s="355" t="s">
        <v>21</v>
      </c>
    </row>
    <row r="1790" spans="1:6">
      <c r="A1790" s="418"/>
      <c r="B1790" s="403"/>
      <c r="C1790" s="423"/>
      <c r="D1790" s="423"/>
      <c r="E1790" s="426"/>
      <c r="F1790" s="355" t="s">
        <v>21</v>
      </c>
    </row>
    <row r="1791" spans="1:6">
      <c r="A1791" s="418"/>
      <c r="B1791" s="403"/>
      <c r="C1791" s="423"/>
      <c r="D1791" s="423"/>
      <c r="E1791" s="354" t="s">
        <v>144</v>
      </c>
      <c r="F1791" s="355" t="s">
        <v>21</v>
      </c>
    </row>
    <row r="1792" spans="1:6">
      <c r="A1792" s="418"/>
      <c r="B1792" s="403"/>
      <c r="C1792" s="423"/>
      <c r="D1792" s="423"/>
      <c r="E1792" s="425" t="s">
        <v>226</v>
      </c>
      <c r="F1792" s="355" t="s">
        <v>21</v>
      </c>
    </row>
    <row r="1793" spans="1:6">
      <c r="A1793" s="418"/>
      <c r="B1793" s="403"/>
      <c r="C1793" s="423"/>
      <c r="D1793" s="423"/>
      <c r="E1793" s="427"/>
      <c r="F1793" s="355" t="s">
        <v>21</v>
      </c>
    </row>
    <row r="1794" spans="1:6">
      <c r="A1794" s="418"/>
      <c r="B1794" s="403"/>
      <c r="C1794" s="423"/>
      <c r="D1794" s="423"/>
      <c r="E1794" s="427"/>
      <c r="F1794" s="355" t="s">
        <v>21</v>
      </c>
    </row>
    <row r="1795" spans="1:6">
      <c r="A1795" s="418"/>
      <c r="B1795" s="403"/>
      <c r="C1795" s="423"/>
      <c r="D1795" s="423"/>
      <c r="E1795" s="427"/>
      <c r="F1795" s="355" t="s">
        <v>21</v>
      </c>
    </row>
    <row r="1796" spans="1:6">
      <c r="A1796" s="418"/>
      <c r="B1796" s="403"/>
      <c r="C1796" s="423"/>
      <c r="D1796" s="423"/>
      <c r="E1796" s="426"/>
      <c r="F1796" s="355" t="s">
        <v>21</v>
      </c>
    </row>
    <row r="1797" spans="1:6">
      <c r="A1797" s="418"/>
      <c r="B1797" s="403"/>
      <c r="C1797" s="423"/>
      <c r="D1797" s="423"/>
      <c r="E1797" s="425" t="s">
        <v>227</v>
      </c>
      <c r="F1797" s="355" t="s">
        <v>21</v>
      </c>
    </row>
    <row r="1798" spans="1:6">
      <c r="A1798" s="418"/>
      <c r="B1798" s="403"/>
      <c r="C1798" s="423"/>
      <c r="D1798" s="423"/>
      <c r="E1798" s="427"/>
      <c r="F1798" s="355" t="s">
        <v>21</v>
      </c>
    </row>
    <row r="1799" spans="1:6">
      <c r="A1799" s="418"/>
      <c r="B1799" s="403"/>
      <c r="C1799" s="423"/>
      <c r="D1799" s="423"/>
      <c r="E1799" s="427"/>
      <c r="F1799" s="355" t="s">
        <v>21</v>
      </c>
    </row>
    <row r="1800" spans="1:6">
      <c r="A1800" s="418"/>
      <c r="B1800" s="403"/>
      <c r="C1800" s="423"/>
      <c r="D1800" s="423"/>
      <c r="E1800" s="427"/>
      <c r="F1800" s="355" t="s">
        <v>21</v>
      </c>
    </row>
    <row r="1801" spans="1:6">
      <c r="A1801" s="418"/>
      <c r="B1801" s="403"/>
      <c r="C1801" s="423"/>
      <c r="D1801" s="423"/>
      <c r="E1801" s="425" t="s">
        <v>228</v>
      </c>
      <c r="F1801" s="355" t="s">
        <v>21</v>
      </c>
    </row>
    <row r="1802" spans="1:6">
      <c r="A1802" s="418"/>
      <c r="B1802" s="403"/>
      <c r="C1802" s="423"/>
      <c r="D1802" s="423"/>
      <c r="E1802" s="427"/>
      <c r="F1802" s="355" t="s">
        <v>21</v>
      </c>
    </row>
    <row r="1803" spans="1:6">
      <c r="A1803" s="418"/>
      <c r="B1803" s="403"/>
      <c r="C1803" s="423"/>
      <c r="D1803" s="423"/>
      <c r="E1803" s="427"/>
      <c r="F1803" s="355" t="s">
        <v>21</v>
      </c>
    </row>
    <row r="1804" spans="1:6">
      <c r="A1804" s="418"/>
      <c r="B1804" s="403"/>
      <c r="C1804" s="423"/>
      <c r="D1804" s="423"/>
      <c r="E1804" s="427"/>
      <c r="F1804" s="355" t="s">
        <v>21</v>
      </c>
    </row>
    <row r="1805" spans="1:6">
      <c r="A1805" s="418"/>
      <c r="B1805" s="403"/>
      <c r="C1805" s="423"/>
      <c r="D1805" s="423"/>
      <c r="E1805" s="427"/>
      <c r="F1805" s="355" t="s">
        <v>21</v>
      </c>
    </row>
    <row r="1806" spans="1:6">
      <c r="A1806" s="418"/>
      <c r="B1806" s="403"/>
      <c r="C1806" s="423"/>
      <c r="D1806" s="423"/>
      <c r="E1806" s="427"/>
      <c r="F1806" s="355" t="s">
        <v>21</v>
      </c>
    </row>
    <row r="1807" spans="1:6">
      <c r="A1807" s="418"/>
      <c r="B1807" s="403"/>
      <c r="C1807" s="423"/>
      <c r="D1807" s="423"/>
      <c r="E1807" s="427"/>
      <c r="F1807" s="355" t="s">
        <v>21</v>
      </c>
    </row>
    <row r="1808" spans="1:6">
      <c r="A1808" s="418"/>
      <c r="B1808" s="403"/>
      <c r="C1808" s="423"/>
      <c r="D1808" s="423"/>
      <c r="E1808" s="426"/>
      <c r="F1808" s="355" t="s">
        <v>21</v>
      </c>
    </row>
    <row r="1809" spans="1:6">
      <c r="A1809" s="418"/>
      <c r="B1809" s="403"/>
      <c r="C1809" s="423"/>
      <c r="D1809" s="423"/>
      <c r="E1809" s="356" t="s">
        <v>25</v>
      </c>
      <c r="F1809" s="355" t="s">
        <v>21</v>
      </c>
    </row>
    <row r="1810" spans="1:6">
      <c r="A1810" s="418"/>
      <c r="B1810" s="403"/>
      <c r="C1810" s="423"/>
      <c r="D1810" s="423"/>
      <c r="E1810" s="425" t="s">
        <v>113</v>
      </c>
      <c r="F1810" s="355" t="s">
        <v>21</v>
      </c>
    </row>
    <row r="1811" spans="1:6">
      <c r="A1811" s="418"/>
      <c r="B1811" s="403"/>
      <c r="C1811" s="423"/>
      <c r="D1811" s="423"/>
      <c r="E1811" s="427"/>
      <c r="F1811" s="355" t="s">
        <v>21</v>
      </c>
    </row>
    <row r="1812" spans="1:6">
      <c r="A1812" s="418"/>
      <c r="B1812" s="403"/>
      <c r="C1812" s="423"/>
      <c r="D1812" s="423"/>
      <c r="E1812" s="427"/>
      <c r="F1812" s="355" t="s">
        <v>21</v>
      </c>
    </row>
    <row r="1813" spans="1:6">
      <c r="A1813" s="418"/>
      <c r="B1813" s="403"/>
      <c r="C1813" s="423"/>
      <c r="D1813" s="423"/>
      <c r="E1813" s="427"/>
      <c r="F1813" s="355" t="s">
        <v>21</v>
      </c>
    </row>
    <row r="1814" spans="1:6">
      <c r="A1814" s="418"/>
      <c r="B1814" s="403"/>
      <c r="C1814" s="423"/>
      <c r="D1814" s="423"/>
      <c r="E1814" s="427"/>
      <c r="F1814" s="355" t="s">
        <v>21</v>
      </c>
    </row>
    <row r="1815" spans="1:6">
      <c r="A1815" s="418"/>
      <c r="B1815" s="403"/>
      <c r="C1815" s="423"/>
      <c r="D1815" s="423"/>
      <c r="E1815" s="427"/>
      <c r="F1815" s="355" t="s">
        <v>21</v>
      </c>
    </row>
    <row r="1816" spans="1:6">
      <c r="A1816" s="418"/>
      <c r="B1816" s="403"/>
      <c r="C1816" s="423"/>
      <c r="D1816" s="423"/>
      <c r="E1816" s="426"/>
      <c r="F1816" s="355" t="s">
        <v>21</v>
      </c>
    </row>
    <row r="1817" spans="1:6">
      <c r="A1817" s="418"/>
      <c r="B1817" s="403"/>
      <c r="C1817" s="423"/>
      <c r="D1817" s="423"/>
      <c r="E1817" s="425" t="s">
        <v>28</v>
      </c>
      <c r="F1817" s="355" t="s">
        <v>21</v>
      </c>
    </row>
    <row r="1818" spans="1:6">
      <c r="A1818" s="418"/>
      <c r="B1818" s="403"/>
      <c r="C1818" s="423"/>
      <c r="D1818" s="423"/>
      <c r="E1818" s="427"/>
      <c r="F1818" s="355" t="s">
        <v>21</v>
      </c>
    </row>
    <row r="1819" spans="1:6">
      <c r="A1819" s="418"/>
      <c r="B1819" s="403"/>
      <c r="C1819" s="428"/>
      <c r="D1819" s="428"/>
      <c r="E1819" s="426"/>
      <c r="F1819" s="355" t="s">
        <v>21</v>
      </c>
    </row>
    <row r="1820" spans="1:6">
      <c r="A1820" s="418"/>
      <c r="B1820" s="403"/>
      <c r="C1820" s="422" t="s">
        <v>229</v>
      </c>
      <c r="D1820" s="422" t="s">
        <v>17</v>
      </c>
      <c r="E1820" s="425" t="s">
        <v>18</v>
      </c>
      <c r="F1820" s="360" t="s">
        <v>19</v>
      </c>
    </row>
    <row r="1821" spans="1:6">
      <c r="A1821" s="418"/>
      <c r="B1821" s="403"/>
      <c r="C1821" s="423"/>
      <c r="D1821" s="423"/>
      <c r="E1821" s="426"/>
      <c r="F1821" s="355" t="s">
        <v>21</v>
      </c>
    </row>
    <row r="1822" spans="1:6">
      <c r="A1822" s="418"/>
      <c r="B1822" s="403"/>
      <c r="C1822" s="423"/>
      <c r="D1822" s="423"/>
      <c r="E1822" s="425" t="s">
        <v>142</v>
      </c>
      <c r="F1822" s="355" t="s">
        <v>21</v>
      </c>
    </row>
    <row r="1823" spans="1:6">
      <c r="A1823" s="418"/>
      <c r="B1823" s="403"/>
      <c r="C1823" s="423"/>
      <c r="D1823" s="423"/>
      <c r="E1823" s="426"/>
      <c r="F1823" s="355" t="s">
        <v>21</v>
      </c>
    </row>
    <row r="1824" spans="1:6">
      <c r="A1824" s="418"/>
      <c r="B1824" s="403"/>
      <c r="C1824" s="423"/>
      <c r="D1824" s="423"/>
      <c r="E1824" s="425" t="s">
        <v>22</v>
      </c>
      <c r="F1824" s="355" t="s">
        <v>21</v>
      </c>
    </row>
    <row r="1825" spans="1:6">
      <c r="A1825" s="418"/>
      <c r="B1825" s="403"/>
      <c r="C1825" s="423"/>
      <c r="D1825" s="423"/>
      <c r="E1825" s="427"/>
      <c r="F1825" s="355" t="s">
        <v>21</v>
      </c>
    </row>
    <row r="1826" spans="1:6">
      <c r="A1826" s="418"/>
      <c r="B1826" s="403"/>
      <c r="C1826" s="423"/>
      <c r="D1826" s="423"/>
      <c r="E1826" s="427"/>
      <c r="F1826" s="355" t="s">
        <v>21</v>
      </c>
    </row>
    <row r="1827" spans="1:6">
      <c r="A1827" s="418"/>
      <c r="B1827" s="403"/>
      <c r="C1827" s="423"/>
      <c r="D1827" s="423"/>
      <c r="E1827" s="425" t="s">
        <v>143</v>
      </c>
      <c r="F1827" s="355" t="s">
        <v>21</v>
      </c>
    </row>
    <row r="1828" spans="1:6">
      <c r="A1828" s="418"/>
      <c r="B1828" s="403"/>
      <c r="C1828" s="423"/>
      <c r="D1828" s="423"/>
      <c r="E1828" s="426"/>
      <c r="F1828" s="355" t="s">
        <v>21</v>
      </c>
    </row>
    <row r="1829" spans="1:6">
      <c r="A1829" s="418"/>
      <c r="B1829" s="403"/>
      <c r="C1829" s="423"/>
      <c r="D1829" s="423"/>
      <c r="E1829" s="354" t="s">
        <v>144</v>
      </c>
      <c r="F1829" s="355" t="s">
        <v>21</v>
      </c>
    </row>
    <row r="1830" spans="1:6">
      <c r="A1830" s="418"/>
      <c r="B1830" s="403"/>
      <c r="C1830" s="423"/>
      <c r="D1830" s="423"/>
      <c r="E1830" s="425" t="s">
        <v>230</v>
      </c>
      <c r="F1830" s="355" t="s">
        <v>21</v>
      </c>
    </row>
    <row r="1831" spans="1:6">
      <c r="A1831" s="418"/>
      <c r="B1831" s="403"/>
      <c r="C1831" s="423"/>
      <c r="D1831" s="423"/>
      <c r="E1831" s="427"/>
      <c r="F1831" s="355" t="s">
        <v>21</v>
      </c>
    </row>
    <row r="1832" spans="1:6">
      <c r="A1832" s="418"/>
      <c r="B1832" s="403"/>
      <c r="C1832" s="423"/>
      <c r="D1832" s="423"/>
      <c r="E1832" s="427"/>
      <c r="F1832" s="355" t="s">
        <v>21</v>
      </c>
    </row>
    <row r="1833" spans="1:6">
      <c r="A1833" s="418"/>
      <c r="B1833" s="403"/>
      <c r="C1833" s="423"/>
      <c r="D1833" s="423"/>
      <c r="E1833" s="427"/>
      <c r="F1833" s="355" t="s">
        <v>21</v>
      </c>
    </row>
    <row r="1834" spans="1:6">
      <c r="A1834" s="418"/>
      <c r="B1834" s="403"/>
      <c r="C1834" s="423"/>
      <c r="D1834" s="423"/>
      <c r="E1834" s="427"/>
      <c r="F1834" s="355" t="s">
        <v>21</v>
      </c>
    </row>
    <row r="1835" spans="1:6">
      <c r="A1835" s="418"/>
      <c r="B1835" s="403"/>
      <c r="C1835" s="423"/>
      <c r="D1835" s="423"/>
      <c r="E1835" s="427"/>
      <c r="F1835" s="355" t="s">
        <v>21</v>
      </c>
    </row>
    <row r="1836" spans="1:6">
      <c r="A1836" s="418"/>
      <c r="B1836" s="403"/>
      <c r="C1836" s="423"/>
      <c r="D1836" s="423"/>
      <c r="E1836" s="427"/>
      <c r="F1836" s="355" t="s">
        <v>21</v>
      </c>
    </row>
    <row r="1837" spans="1:6">
      <c r="A1837" s="418"/>
      <c r="B1837" s="403"/>
      <c r="C1837" s="423"/>
      <c r="D1837" s="423"/>
      <c r="E1837" s="426"/>
      <c r="F1837" s="355" t="s">
        <v>21</v>
      </c>
    </row>
    <row r="1838" spans="1:6">
      <c r="A1838" s="418"/>
      <c r="B1838" s="403"/>
      <c r="C1838" s="423"/>
      <c r="D1838" s="423"/>
      <c r="E1838" s="425" t="s">
        <v>231</v>
      </c>
      <c r="F1838" s="355" t="s">
        <v>21</v>
      </c>
    </row>
    <row r="1839" spans="1:6">
      <c r="A1839" s="418"/>
      <c r="B1839" s="403"/>
      <c r="C1839" s="423"/>
      <c r="D1839" s="423"/>
      <c r="E1839" s="427"/>
      <c r="F1839" s="355" t="s">
        <v>21</v>
      </c>
    </row>
    <row r="1840" spans="1:6">
      <c r="A1840" s="418"/>
      <c r="B1840" s="403"/>
      <c r="C1840" s="423"/>
      <c r="D1840" s="423"/>
      <c r="E1840" s="427"/>
      <c r="F1840" s="355" t="s">
        <v>21</v>
      </c>
    </row>
    <row r="1841" spans="1:6">
      <c r="A1841" s="418"/>
      <c r="B1841" s="403"/>
      <c r="C1841" s="423"/>
      <c r="D1841" s="423"/>
      <c r="E1841" s="427"/>
      <c r="F1841" s="355" t="s">
        <v>21</v>
      </c>
    </row>
    <row r="1842" spans="1:6">
      <c r="A1842" s="418"/>
      <c r="B1842" s="403"/>
      <c r="C1842" s="423"/>
      <c r="D1842" s="423"/>
      <c r="E1842" s="425" t="s">
        <v>232</v>
      </c>
      <c r="F1842" s="355" t="s">
        <v>21</v>
      </c>
    </row>
    <row r="1843" spans="1:6">
      <c r="A1843" s="418"/>
      <c r="B1843" s="403"/>
      <c r="C1843" s="423"/>
      <c r="D1843" s="423"/>
      <c r="E1843" s="427"/>
      <c r="F1843" s="355" t="s">
        <v>21</v>
      </c>
    </row>
    <row r="1844" spans="1:6">
      <c r="A1844" s="418"/>
      <c r="B1844" s="403"/>
      <c r="C1844" s="423"/>
      <c r="D1844" s="423"/>
      <c r="E1844" s="427"/>
      <c r="F1844" s="355" t="s">
        <v>21</v>
      </c>
    </row>
    <row r="1845" spans="1:6">
      <c r="A1845" s="418"/>
      <c r="B1845" s="403"/>
      <c r="C1845" s="423"/>
      <c r="D1845" s="423"/>
      <c r="E1845" s="427"/>
      <c r="F1845" s="355" t="s">
        <v>21</v>
      </c>
    </row>
    <row r="1846" spans="1:6">
      <c r="A1846" s="418"/>
      <c r="B1846" s="403"/>
      <c r="C1846" s="423"/>
      <c r="D1846" s="423"/>
      <c r="E1846" s="427"/>
      <c r="F1846" s="355" t="s">
        <v>21</v>
      </c>
    </row>
    <row r="1847" spans="1:6">
      <c r="A1847" s="418"/>
      <c r="B1847" s="403"/>
      <c r="C1847" s="423"/>
      <c r="D1847" s="423"/>
      <c r="E1847" s="427"/>
      <c r="F1847" s="355" t="s">
        <v>21</v>
      </c>
    </row>
    <row r="1848" spans="1:6">
      <c r="A1848" s="418"/>
      <c r="B1848" s="403"/>
      <c r="C1848" s="423"/>
      <c r="D1848" s="423"/>
      <c r="E1848" s="427"/>
      <c r="F1848" s="355" t="s">
        <v>21</v>
      </c>
    </row>
    <row r="1849" spans="1:6">
      <c r="A1849" s="418"/>
      <c r="B1849" s="403"/>
      <c r="C1849" s="423"/>
      <c r="D1849" s="423"/>
      <c r="E1849" s="426"/>
      <c r="F1849" s="355" t="s">
        <v>21</v>
      </c>
    </row>
    <row r="1850" spans="1:6">
      <c r="A1850" s="418"/>
      <c r="B1850" s="403"/>
      <c r="C1850" s="423"/>
      <c r="D1850" s="423"/>
      <c r="E1850" s="356" t="s">
        <v>25</v>
      </c>
      <c r="F1850" s="355" t="s">
        <v>21</v>
      </c>
    </row>
    <row r="1851" spans="1:6">
      <c r="A1851" s="418"/>
      <c r="B1851" s="403"/>
      <c r="C1851" s="423"/>
      <c r="D1851" s="423"/>
      <c r="E1851" s="425" t="s">
        <v>113</v>
      </c>
      <c r="F1851" s="355" t="s">
        <v>21</v>
      </c>
    </row>
    <row r="1852" spans="1:6">
      <c r="A1852" s="418"/>
      <c r="B1852" s="403"/>
      <c r="C1852" s="423"/>
      <c r="D1852" s="423"/>
      <c r="E1852" s="427"/>
      <c r="F1852" s="355" t="s">
        <v>21</v>
      </c>
    </row>
    <row r="1853" spans="1:6">
      <c r="A1853" s="418"/>
      <c r="B1853" s="403"/>
      <c r="C1853" s="423"/>
      <c r="D1853" s="423"/>
      <c r="E1853" s="427"/>
      <c r="F1853" s="355" t="s">
        <v>21</v>
      </c>
    </row>
    <row r="1854" spans="1:6">
      <c r="A1854" s="418"/>
      <c r="B1854" s="403"/>
      <c r="C1854" s="423"/>
      <c r="D1854" s="423"/>
      <c r="E1854" s="427"/>
      <c r="F1854" s="355" t="s">
        <v>21</v>
      </c>
    </row>
    <row r="1855" spans="1:6">
      <c r="A1855" s="418"/>
      <c r="B1855" s="403"/>
      <c r="C1855" s="423"/>
      <c r="D1855" s="423"/>
      <c r="E1855" s="427"/>
      <c r="F1855" s="355" t="s">
        <v>21</v>
      </c>
    </row>
    <row r="1856" spans="1:6">
      <c r="A1856" s="418"/>
      <c r="B1856" s="403"/>
      <c r="C1856" s="423"/>
      <c r="D1856" s="423"/>
      <c r="E1856" s="427"/>
      <c r="F1856" s="355" t="s">
        <v>21</v>
      </c>
    </row>
    <row r="1857" spans="1:6">
      <c r="A1857" s="418"/>
      <c r="B1857" s="403"/>
      <c r="C1857" s="423"/>
      <c r="D1857" s="423"/>
      <c r="E1857" s="426"/>
      <c r="F1857" s="355" t="s">
        <v>21</v>
      </c>
    </row>
    <row r="1858" spans="1:6">
      <c r="A1858" s="418"/>
      <c r="B1858" s="403"/>
      <c r="C1858" s="423"/>
      <c r="D1858" s="423"/>
      <c r="E1858" s="425" t="s">
        <v>28</v>
      </c>
      <c r="F1858" s="355" t="s">
        <v>21</v>
      </c>
    </row>
    <row r="1859" spans="1:6">
      <c r="A1859" s="418"/>
      <c r="B1859" s="403"/>
      <c r="C1859" s="423"/>
      <c r="D1859" s="423"/>
      <c r="E1859" s="427"/>
      <c r="F1859" s="355" t="s">
        <v>21</v>
      </c>
    </row>
    <row r="1860" spans="1:6">
      <c r="A1860" s="418"/>
      <c r="B1860" s="403"/>
      <c r="C1860" s="428"/>
      <c r="D1860" s="428"/>
      <c r="E1860" s="426"/>
      <c r="F1860" s="355" t="s">
        <v>21</v>
      </c>
    </row>
    <row r="1861" spans="1:6">
      <c r="A1861" s="418"/>
      <c r="B1861" s="403"/>
      <c r="C1861" s="422" t="s">
        <v>233</v>
      </c>
      <c r="D1861" s="422" t="s">
        <v>17</v>
      </c>
      <c r="E1861" s="425" t="s">
        <v>18</v>
      </c>
      <c r="F1861" s="360" t="s">
        <v>19</v>
      </c>
    </row>
    <row r="1862" spans="1:6">
      <c r="A1862" s="418"/>
      <c r="B1862" s="403"/>
      <c r="C1862" s="423"/>
      <c r="D1862" s="423"/>
      <c r="E1862" s="426"/>
      <c r="F1862" s="355" t="s">
        <v>21</v>
      </c>
    </row>
    <row r="1863" spans="1:6">
      <c r="A1863" s="418"/>
      <c r="B1863" s="403"/>
      <c r="C1863" s="423"/>
      <c r="D1863" s="423"/>
      <c r="E1863" s="425" t="s">
        <v>142</v>
      </c>
      <c r="F1863" s="355" t="s">
        <v>21</v>
      </c>
    </row>
    <row r="1864" spans="1:6">
      <c r="A1864" s="418"/>
      <c r="B1864" s="403"/>
      <c r="C1864" s="423"/>
      <c r="D1864" s="423"/>
      <c r="E1864" s="426"/>
      <c r="F1864" s="355" t="s">
        <v>21</v>
      </c>
    </row>
    <row r="1865" spans="1:6">
      <c r="A1865" s="418"/>
      <c r="B1865" s="403"/>
      <c r="C1865" s="423"/>
      <c r="D1865" s="423"/>
      <c r="E1865" s="425" t="s">
        <v>22</v>
      </c>
      <c r="F1865" s="355" t="s">
        <v>21</v>
      </c>
    </row>
    <row r="1866" spans="1:6">
      <c r="A1866" s="418"/>
      <c r="B1866" s="403"/>
      <c r="C1866" s="423"/>
      <c r="D1866" s="423"/>
      <c r="E1866" s="427"/>
      <c r="F1866" s="355" t="s">
        <v>21</v>
      </c>
    </row>
    <row r="1867" spans="1:6">
      <c r="A1867" s="418"/>
      <c r="B1867" s="403"/>
      <c r="C1867" s="423"/>
      <c r="D1867" s="423"/>
      <c r="E1867" s="427"/>
      <c r="F1867" s="355" t="s">
        <v>21</v>
      </c>
    </row>
    <row r="1868" spans="1:6">
      <c r="A1868" s="418"/>
      <c r="B1868" s="403"/>
      <c r="C1868" s="423"/>
      <c r="D1868" s="423"/>
      <c r="E1868" s="425" t="s">
        <v>143</v>
      </c>
      <c r="F1868" s="355" t="s">
        <v>21</v>
      </c>
    </row>
    <row r="1869" spans="1:6">
      <c r="A1869" s="418"/>
      <c r="B1869" s="403"/>
      <c r="C1869" s="423"/>
      <c r="D1869" s="423"/>
      <c r="E1869" s="426"/>
      <c r="F1869" s="355" t="s">
        <v>21</v>
      </c>
    </row>
    <row r="1870" spans="1:6">
      <c r="A1870" s="418"/>
      <c r="B1870" s="403"/>
      <c r="C1870" s="423"/>
      <c r="D1870" s="423"/>
      <c r="E1870" s="354" t="s">
        <v>144</v>
      </c>
      <c r="F1870" s="355" t="s">
        <v>21</v>
      </c>
    </row>
    <row r="1871" spans="1:6">
      <c r="A1871" s="418"/>
      <c r="B1871" s="403"/>
      <c r="C1871" s="423"/>
      <c r="D1871" s="423"/>
      <c r="E1871" s="425" t="s">
        <v>234</v>
      </c>
      <c r="F1871" s="355" t="s">
        <v>21</v>
      </c>
    </row>
    <row r="1872" spans="1:6">
      <c r="A1872" s="418"/>
      <c r="B1872" s="403"/>
      <c r="C1872" s="423"/>
      <c r="D1872" s="423"/>
      <c r="E1872" s="427"/>
      <c r="F1872" s="355" t="s">
        <v>21</v>
      </c>
    </row>
    <row r="1873" spans="1:6">
      <c r="A1873" s="418"/>
      <c r="B1873" s="403"/>
      <c r="C1873" s="423"/>
      <c r="D1873" s="423"/>
      <c r="E1873" s="427"/>
      <c r="F1873" s="355" t="s">
        <v>21</v>
      </c>
    </row>
    <row r="1874" spans="1:6">
      <c r="A1874" s="418"/>
      <c r="B1874" s="403"/>
      <c r="C1874" s="423"/>
      <c r="D1874" s="423"/>
      <c r="E1874" s="427"/>
      <c r="F1874" s="355" t="s">
        <v>21</v>
      </c>
    </row>
    <row r="1875" spans="1:6">
      <c r="A1875" s="418"/>
      <c r="B1875" s="403"/>
      <c r="C1875" s="423"/>
      <c r="D1875" s="423"/>
      <c r="E1875" s="427"/>
      <c r="F1875" s="355" t="s">
        <v>21</v>
      </c>
    </row>
    <row r="1876" spans="1:6">
      <c r="A1876" s="418"/>
      <c r="B1876" s="403"/>
      <c r="C1876" s="423"/>
      <c r="D1876" s="423"/>
      <c r="E1876" s="427"/>
      <c r="F1876" s="355" t="s">
        <v>21</v>
      </c>
    </row>
    <row r="1877" spans="1:6">
      <c r="A1877" s="418"/>
      <c r="B1877" s="403"/>
      <c r="C1877" s="423"/>
      <c r="D1877" s="423"/>
      <c r="E1877" s="427"/>
      <c r="F1877" s="355" t="s">
        <v>21</v>
      </c>
    </row>
    <row r="1878" spans="1:6">
      <c r="A1878" s="418"/>
      <c r="B1878" s="403"/>
      <c r="C1878" s="423"/>
      <c r="D1878" s="423"/>
      <c r="E1878" s="426"/>
      <c r="F1878" s="355" t="s">
        <v>21</v>
      </c>
    </row>
    <row r="1879" spans="1:6">
      <c r="A1879" s="418"/>
      <c r="B1879" s="403"/>
      <c r="C1879" s="423"/>
      <c r="D1879" s="423"/>
      <c r="E1879" s="425" t="s">
        <v>235</v>
      </c>
      <c r="F1879" s="355" t="s">
        <v>21</v>
      </c>
    </row>
    <row r="1880" spans="1:6">
      <c r="A1880" s="418"/>
      <c r="B1880" s="403"/>
      <c r="C1880" s="423"/>
      <c r="D1880" s="423"/>
      <c r="E1880" s="427"/>
      <c r="F1880" s="355" t="s">
        <v>21</v>
      </c>
    </row>
    <row r="1881" spans="1:6">
      <c r="A1881" s="418"/>
      <c r="B1881" s="403"/>
      <c r="C1881" s="423"/>
      <c r="D1881" s="423"/>
      <c r="E1881" s="427"/>
      <c r="F1881" s="355" t="s">
        <v>21</v>
      </c>
    </row>
    <row r="1882" spans="1:6">
      <c r="A1882" s="418"/>
      <c r="B1882" s="403"/>
      <c r="C1882" s="423"/>
      <c r="D1882" s="423"/>
      <c r="E1882" s="427"/>
      <c r="F1882" s="355" t="s">
        <v>21</v>
      </c>
    </row>
    <row r="1883" spans="1:6">
      <c r="A1883" s="418"/>
      <c r="B1883" s="403"/>
      <c r="C1883" s="423"/>
      <c r="D1883" s="423"/>
      <c r="E1883" s="425" t="s">
        <v>236</v>
      </c>
      <c r="F1883" s="355" t="s">
        <v>21</v>
      </c>
    </row>
    <row r="1884" spans="1:6">
      <c r="A1884" s="418"/>
      <c r="B1884" s="403"/>
      <c r="C1884" s="423"/>
      <c r="D1884" s="423"/>
      <c r="E1884" s="427"/>
      <c r="F1884" s="355" t="s">
        <v>21</v>
      </c>
    </row>
    <row r="1885" spans="1:6">
      <c r="A1885" s="418"/>
      <c r="B1885" s="403"/>
      <c r="C1885" s="423"/>
      <c r="D1885" s="423"/>
      <c r="E1885" s="427"/>
      <c r="F1885" s="355" t="s">
        <v>21</v>
      </c>
    </row>
    <row r="1886" spans="1:6">
      <c r="A1886" s="418"/>
      <c r="B1886" s="403"/>
      <c r="C1886" s="423"/>
      <c r="D1886" s="423"/>
      <c r="E1886" s="427"/>
      <c r="F1886" s="355" t="s">
        <v>21</v>
      </c>
    </row>
    <row r="1887" spans="1:6">
      <c r="A1887" s="418"/>
      <c r="B1887" s="403"/>
      <c r="C1887" s="423"/>
      <c r="D1887" s="423"/>
      <c r="E1887" s="427"/>
      <c r="F1887" s="355" t="s">
        <v>21</v>
      </c>
    </row>
    <row r="1888" spans="1:6">
      <c r="A1888" s="418"/>
      <c r="B1888" s="403"/>
      <c r="C1888" s="423"/>
      <c r="D1888" s="423"/>
      <c r="E1888" s="427"/>
      <c r="F1888" s="355" t="s">
        <v>21</v>
      </c>
    </row>
    <row r="1889" spans="1:6">
      <c r="A1889" s="418"/>
      <c r="B1889" s="403"/>
      <c r="C1889" s="423"/>
      <c r="D1889" s="423"/>
      <c r="E1889" s="427"/>
      <c r="F1889" s="355" t="s">
        <v>21</v>
      </c>
    </row>
    <row r="1890" spans="1:6">
      <c r="A1890" s="418"/>
      <c r="B1890" s="403"/>
      <c r="C1890" s="423"/>
      <c r="D1890" s="423"/>
      <c r="E1890" s="426"/>
      <c r="F1890" s="355" t="s">
        <v>21</v>
      </c>
    </row>
    <row r="1891" spans="1:6">
      <c r="A1891" s="418"/>
      <c r="B1891" s="403"/>
      <c r="C1891" s="423"/>
      <c r="D1891" s="423"/>
      <c r="E1891" s="356" t="s">
        <v>25</v>
      </c>
      <c r="F1891" s="355" t="s">
        <v>21</v>
      </c>
    </row>
    <row r="1892" spans="1:6">
      <c r="A1892" s="418"/>
      <c r="B1892" s="403"/>
      <c r="C1892" s="423"/>
      <c r="D1892" s="423"/>
      <c r="E1892" s="425" t="s">
        <v>113</v>
      </c>
      <c r="F1892" s="355" t="s">
        <v>21</v>
      </c>
    </row>
    <row r="1893" spans="1:6">
      <c r="A1893" s="418"/>
      <c r="B1893" s="403"/>
      <c r="C1893" s="423"/>
      <c r="D1893" s="423"/>
      <c r="E1893" s="427"/>
      <c r="F1893" s="355" t="s">
        <v>21</v>
      </c>
    </row>
    <row r="1894" spans="1:6">
      <c r="A1894" s="418"/>
      <c r="B1894" s="403"/>
      <c r="C1894" s="423"/>
      <c r="D1894" s="423"/>
      <c r="E1894" s="427"/>
      <c r="F1894" s="355" t="s">
        <v>21</v>
      </c>
    </row>
    <row r="1895" spans="1:6">
      <c r="A1895" s="418"/>
      <c r="B1895" s="403"/>
      <c r="C1895" s="423"/>
      <c r="D1895" s="423"/>
      <c r="E1895" s="427"/>
      <c r="F1895" s="355" t="s">
        <v>21</v>
      </c>
    </row>
    <row r="1896" spans="1:6">
      <c r="A1896" s="418"/>
      <c r="B1896" s="403"/>
      <c r="C1896" s="423"/>
      <c r="D1896" s="423"/>
      <c r="E1896" s="427"/>
      <c r="F1896" s="355" t="s">
        <v>21</v>
      </c>
    </row>
    <row r="1897" spans="1:6">
      <c r="A1897" s="418"/>
      <c r="B1897" s="403"/>
      <c r="C1897" s="423"/>
      <c r="D1897" s="423"/>
      <c r="E1897" s="427"/>
      <c r="F1897" s="355" t="s">
        <v>21</v>
      </c>
    </row>
    <row r="1898" spans="1:6">
      <c r="A1898" s="418"/>
      <c r="B1898" s="403"/>
      <c r="C1898" s="423"/>
      <c r="D1898" s="423"/>
      <c r="E1898" s="426"/>
      <c r="F1898" s="355" t="s">
        <v>21</v>
      </c>
    </row>
    <row r="1899" spans="1:6">
      <c r="A1899" s="418"/>
      <c r="B1899" s="403"/>
      <c r="C1899" s="423"/>
      <c r="D1899" s="423"/>
      <c r="E1899" s="425" t="s">
        <v>28</v>
      </c>
      <c r="F1899" s="355" t="s">
        <v>21</v>
      </c>
    </row>
    <row r="1900" spans="1:6">
      <c r="A1900" s="418"/>
      <c r="B1900" s="403"/>
      <c r="C1900" s="423"/>
      <c r="D1900" s="423"/>
      <c r="E1900" s="427"/>
      <c r="F1900" s="355" t="s">
        <v>21</v>
      </c>
    </row>
    <row r="1901" spans="1:6">
      <c r="A1901" s="418"/>
      <c r="B1901" s="404"/>
      <c r="C1901" s="428"/>
      <c r="D1901" s="428"/>
      <c r="E1901" s="426"/>
      <c r="F1901" s="355" t="s">
        <v>21</v>
      </c>
    </row>
    <row r="1902" spans="1:6">
      <c r="A1902" s="418"/>
      <c r="B1902" s="424" t="s">
        <v>237</v>
      </c>
      <c r="C1902" s="422" t="s">
        <v>238</v>
      </c>
      <c r="D1902" s="434" t="s">
        <v>17</v>
      </c>
      <c r="E1902" s="431" t="s">
        <v>18</v>
      </c>
      <c r="F1902" s="360" t="s">
        <v>19</v>
      </c>
    </row>
    <row r="1903" spans="1:6">
      <c r="A1903" s="418"/>
      <c r="B1903" s="424"/>
      <c r="C1903" s="423"/>
      <c r="D1903" s="435"/>
      <c r="E1903" s="433"/>
      <c r="F1903" s="322" t="s">
        <v>21</v>
      </c>
    </row>
    <row r="1904" spans="1:6">
      <c r="A1904" s="418"/>
      <c r="B1904" s="424"/>
      <c r="C1904" s="423"/>
      <c r="D1904" s="435"/>
      <c r="E1904" s="431" t="s">
        <v>142</v>
      </c>
      <c r="F1904" s="322" t="s">
        <v>21</v>
      </c>
    </row>
    <row r="1905" spans="1:6">
      <c r="A1905" s="418"/>
      <c r="B1905" s="424"/>
      <c r="C1905" s="423"/>
      <c r="D1905" s="435"/>
      <c r="E1905" s="433"/>
      <c r="F1905" s="322" t="s">
        <v>21</v>
      </c>
    </row>
    <row r="1906" spans="1:6">
      <c r="A1906" s="418"/>
      <c r="B1906" s="424"/>
      <c r="C1906" s="423"/>
      <c r="D1906" s="435"/>
      <c r="E1906" s="431" t="s">
        <v>22</v>
      </c>
      <c r="F1906" s="322" t="s">
        <v>21</v>
      </c>
    </row>
    <row r="1907" spans="1:6">
      <c r="A1907" s="418"/>
      <c r="B1907" s="424"/>
      <c r="C1907" s="423"/>
      <c r="D1907" s="435"/>
      <c r="E1907" s="432"/>
      <c r="F1907" s="322" t="s">
        <v>21</v>
      </c>
    </row>
    <row r="1908" spans="1:6">
      <c r="A1908" s="418"/>
      <c r="B1908" s="424"/>
      <c r="C1908" s="423"/>
      <c r="D1908" s="435"/>
      <c r="E1908" s="432"/>
      <c r="F1908" s="322" t="s">
        <v>21</v>
      </c>
    </row>
    <row r="1909" spans="1:6">
      <c r="A1909" s="418"/>
      <c r="B1909" s="424"/>
      <c r="C1909" s="423"/>
      <c r="D1909" s="435"/>
      <c r="E1909" s="431" t="s">
        <v>143</v>
      </c>
      <c r="F1909" s="322" t="s">
        <v>21</v>
      </c>
    </row>
    <row r="1910" spans="1:6">
      <c r="A1910" s="418"/>
      <c r="B1910" s="424"/>
      <c r="C1910" s="423"/>
      <c r="D1910" s="435"/>
      <c r="E1910" s="433"/>
      <c r="F1910" s="322" t="s">
        <v>21</v>
      </c>
    </row>
    <row r="1911" spans="1:6">
      <c r="A1911" s="418"/>
      <c r="B1911" s="424"/>
      <c r="C1911" s="423"/>
      <c r="D1911" s="435"/>
      <c r="E1911" s="319" t="s">
        <v>144</v>
      </c>
      <c r="F1911" s="322" t="s">
        <v>21</v>
      </c>
    </row>
    <row r="1912" spans="1:6">
      <c r="A1912" s="418"/>
      <c r="B1912" s="424"/>
      <c r="C1912" s="423"/>
      <c r="D1912" s="435"/>
      <c r="E1912" s="431" t="s">
        <v>239</v>
      </c>
      <c r="F1912" s="322" t="s">
        <v>21</v>
      </c>
    </row>
    <row r="1913" spans="1:6">
      <c r="A1913" s="418"/>
      <c r="B1913" s="424"/>
      <c r="C1913" s="423"/>
      <c r="D1913" s="435"/>
      <c r="E1913" s="432"/>
      <c r="F1913" s="322" t="s">
        <v>21</v>
      </c>
    </row>
    <row r="1914" spans="1:6">
      <c r="A1914" s="418"/>
      <c r="B1914" s="424"/>
      <c r="C1914" s="423"/>
      <c r="D1914" s="435"/>
      <c r="E1914" s="432"/>
      <c r="F1914" s="322" t="s">
        <v>21</v>
      </c>
    </row>
    <row r="1915" spans="1:6">
      <c r="A1915" s="418"/>
      <c r="B1915" s="424"/>
      <c r="C1915" s="423"/>
      <c r="D1915" s="435"/>
      <c r="E1915" s="432"/>
      <c r="F1915" s="322" t="s">
        <v>21</v>
      </c>
    </row>
    <row r="1916" spans="1:6">
      <c r="A1916" s="418"/>
      <c r="B1916" s="424"/>
      <c r="C1916" s="423"/>
      <c r="D1916" s="435"/>
      <c r="E1916" s="432"/>
      <c r="F1916" s="322" t="s">
        <v>21</v>
      </c>
    </row>
    <row r="1917" spans="1:6">
      <c r="A1917" s="418"/>
      <c r="B1917" s="424"/>
      <c r="C1917" s="423"/>
      <c r="D1917" s="435"/>
      <c r="E1917" s="432"/>
      <c r="F1917" s="322" t="s">
        <v>21</v>
      </c>
    </row>
    <row r="1918" spans="1:6">
      <c r="A1918" s="418"/>
      <c r="B1918" s="424"/>
      <c r="C1918" s="423"/>
      <c r="D1918" s="435"/>
      <c r="E1918" s="432"/>
      <c r="F1918" s="322" t="s">
        <v>21</v>
      </c>
    </row>
    <row r="1919" spans="1:6">
      <c r="A1919" s="418"/>
      <c r="B1919" s="424"/>
      <c r="C1919" s="423"/>
      <c r="D1919" s="435"/>
      <c r="E1919" s="433"/>
      <c r="F1919" s="322" t="s">
        <v>21</v>
      </c>
    </row>
    <row r="1920" spans="1:6">
      <c r="A1920" s="418"/>
      <c r="B1920" s="424"/>
      <c r="C1920" s="423"/>
      <c r="D1920" s="435"/>
      <c r="E1920" s="431" t="s">
        <v>240</v>
      </c>
      <c r="F1920" s="322" t="s">
        <v>21</v>
      </c>
    </row>
    <row r="1921" spans="1:6">
      <c r="A1921" s="418"/>
      <c r="B1921" s="424"/>
      <c r="C1921" s="423"/>
      <c r="D1921" s="435"/>
      <c r="E1921" s="432"/>
      <c r="F1921" s="322" t="s">
        <v>21</v>
      </c>
    </row>
    <row r="1922" spans="1:6">
      <c r="A1922" s="418"/>
      <c r="B1922" s="424"/>
      <c r="C1922" s="423"/>
      <c r="D1922" s="435"/>
      <c r="E1922" s="432"/>
      <c r="F1922" s="322" t="s">
        <v>21</v>
      </c>
    </row>
    <row r="1923" spans="1:6">
      <c r="A1923" s="418"/>
      <c r="B1923" s="424"/>
      <c r="C1923" s="423"/>
      <c r="D1923" s="435"/>
      <c r="E1923" s="432"/>
      <c r="F1923" s="322" t="s">
        <v>21</v>
      </c>
    </row>
    <row r="1924" spans="1:6">
      <c r="A1924" s="418"/>
      <c r="B1924" s="424"/>
      <c r="C1924" s="423"/>
      <c r="D1924" s="435"/>
      <c r="E1924" s="433"/>
      <c r="F1924" s="322" t="s">
        <v>21</v>
      </c>
    </row>
    <row r="1925" spans="1:6">
      <c r="A1925" s="418"/>
      <c r="B1925" s="424"/>
      <c r="C1925" s="423"/>
      <c r="D1925" s="435"/>
      <c r="E1925" s="321"/>
      <c r="F1925" s="322" t="s">
        <v>21</v>
      </c>
    </row>
    <row r="1926" spans="1:6">
      <c r="A1926" s="418"/>
      <c r="B1926" s="424"/>
      <c r="C1926" s="423"/>
      <c r="D1926" s="435"/>
      <c r="E1926" s="431"/>
      <c r="F1926" s="322" t="s">
        <v>21</v>
      </c>
    </row>
    <row r="1927" spans="1:6">
      <c r="A1927" s="418"/>
      <c r="B1927" s="424"/>
      <c r="C1927" s="423"/>
      <c r="D1927" s="435"/>
      <c r="E1927" s="433"/>
      <c r="F1927" s="322" t="s">
        <v>21</v>
      </c>
    </row>
    <row r="1928" spans="1:6">
      <c r="A1928" s="418"/>
      <c r="B1928" s="424"/>
      <c r="C1928" s="423"/>
      <c r="D1928" s="435"/>
      <c r="E1928" s="320" t="s">
        <v>25</v>
      </c>
      <c r="F1928" s="322" t="s">
        <v>21</v>
      </c>
    </row>
    <row r="1929" spans="1:6">
      <c r="A1929" s="418"/>
      <c r="B1929" s="424"/>
      <c r="C1929" s="423"/>
      <c r="D1929" s="435"/>
      <c r="E1929" s="431" t="s">
        <v>113</v>
      </c>
      <c r="F1929" s="322" t="s">
        <v>21</v>
      </c>
    </row>
    <row r="1930" spans="1:6">
      <c r="A1930" s="418"/>
      <c r="B1930" s="424"/>
      <c r="C1930" s="423"/>
      <c r="D1930" s="435"/>
      <c r="E1930" s="432"/>
      <c r="F1930" s="322" t="s">
        <v>21</v>
      </c>
    </row>
    <row r="1931" spans="1:6">
      <c r="A1931" s="418"/>
      <c r="B1931" s="424"/>
      <c r="C1931" s="423"/>
      <c r="D1931" s="435"/>
      <c r="E1931" s="432"/>
      <c r="F1931" s="322" t="s">
        <v>21</v>
      </c>
    </row>
    <row r="1932" spans="1:6">
      <c r="A1932" s="418"/>
      <c r="B1932" s="424"/>
      <c r="C1932" s="423"/>
      <c r="D1932" s="435"/>
      <c r="E1932" s="432"/>
      <c r="F1932" s="322" t="s">
        <v>21</v>
      </c>
    </row>
    <row r="1933" spans="1:6">
      <c r="A1933" s="418"/>
      <c r="B1933" s="424"/>
      <c r="C1933" s="423"/>
      <c r="D1933" s="435"/>
      <c r="E1933" s="432"/>
      <c r="F1933" s="322" t="s">
        <v>21</v>
      </c>
    </row>
    <row r="1934" spans="1:6">
      <c r="A1934" s="418"/>
      <c r="B1934" s="424"/>
      <c r="C1934" s="423"/>
      <c r="D1934" s="435"/>
      <c r="E1934" s="432"/>
      <c r="F1934" s="322" t="s">
        <v>21</v>
      </c>
    </row>
    <row r="1935" spans="1:6">
      <c r="A1935" s="418"/>
      <c r="B1935" s="424"/>
      <c r="C1935" s="423"/>
      <c r="D1935" s="435"/>
      <c r="E1935" s="433"/>
      <c r="F1935" s="322" t="s">
        <v>21</v>
      </c>
    </row>
    <row r="1936" spans="1:6">
      <c r="A1936" s="418"/>
      <c r="B1936" s="424"/>
      <c r="C1936" s="423"/>
      <c r="D1936" s="435"/>
      <c r="E1936" s="431" t="s">
        <v>28</v>
      </c>
      <c r="F1936" s="322" t="s">
        <v>21</v>
      </c>
    </row>
    <row r="1937" spans="1:6">
      <c r="A1937" s="418"/>
      <c r="B1937" s="424"/>
      <c r="C1937" s="423"/>
      <c r="D1937" s="435"/>
      <c r="E1937" s="432"/>
      <c r="F1937" s="322" t="s">
        <v>21</v>
      </c>
    </row>
    <row r="1938" spans="1:6">
      <c r="A1938" s="418"/>
      <c r="B1938" s="424"/>
      <c r="C1938" s="428"/>
      <c r="D1938" s="436"/>
      <c r="E1938" s="433"/>
      <c r="F1938" s="322" t="s">
        <v>21</v>
      </c>
    </row>
    <row r="1939" spans="1:6">
      <c r="A1939" s="418"/>
      <c r="B1939" s="424"/>
      <c r="C1939" s="422" t="s">
        <v>241</v>
      </c>
      <c r="D1939" s="434" t="s">
        <v>17</v>
      </c>
      <c r="E1939" s="431" t="s">
        <v>18</v>
      </c>
      <c r="F1939" s="360" t="s">
        <v>19</v>
      </c>
    </row>
    <row r="1940" spans="1:6">
      <c r="A1940" s="418"/>
      <c r="B1940" s="424"/>
      <c r="C1940" s="423"/>
      <c r="D1940" s="435"/>
      <c r="E1940" s="433"/>
      <c r="F1940" s="322" t="s">
        <v>21</v>
      </c>
    </row>
    <row r="1941" spans="1:6">
      <c r="A1941" s="418"/>
      <c r="B1941" s="424"/>
      <c r="C1941" s="423"/>
      <c r="D1941" s="435"/>
      <c r="E1941" s="431" t="s">
        <v>142</v>
      </c>
      <c r="F1941" s="322" t="s">
        <v>21</v>
      </c>
    </row>
    <row r="1942" spans="1:6">
      <c r="A1942" s="418"/>
      <c r="B1942" s="424"/>
      <c r="C1942" s="423"/>
      <c r="D1942" s="435"/>
      <c r="E1942" s="433"/>
      <c r="F1942" s="322" t="s">
        <v>21</v>
      </c>
    </row>
    <row r="1943" spans="1:6">
      <c r="A1943" s="418"/>
      <c r="B1943" s="424"/>
      <c r="C1943" s="423"/>
      <c r="D1943" s="435"/>
      <c r="E1943" s="431" t="s">
        <v>22</v>
      </c>
      <c r="F1943" s="322" t="s">
        <v>21</v>
      </c>
    </row>
    <row r="1944" spans="1:6">
      <c r="A1944" s="418"/>
      <c r="B1944" s="424"/>
      <c r="C1944" s="423"/>
      <c r="D1944" s="435"/>
      <c r="E1944" s="432"/>
      <c r="F1944" s="322" t="s">
        <v>21</v>
      </c>
    </row>
    <row r="1945" spans="1:6">
      <c r="A1945" s="418"/>
      <c r="B1945" s="424"/>
      <c r="C1945" s="423"/>
      <c r="D1945" s="435"/>
      <c r="E1945" s="432"/>
      <c r="F1945" s="322" t="s">
        <v>21</v>
      </c>
    </row>
    <row r="1946" spans="1:6">
      <c r="A1946" s="418"/>
      <c r="B1946" s="424"/>
      <c r="C1946" s="423"/>
      <c r="D1946" s="435"/>
      <c r="E1946" s="431" t="s">
        <v>143</v>
      </c>
      <c r="F1946" s="322" t="s">
        <v>21</v>
      </c>
    </row>
    <row r="1947" spans="1:6">
      <c r="A1947" s="418"/>
      <c r="B1947" s="424"/>
      <c r="C1947" s="423"/>
      <c r="D1947" s="435"/>
      <c r="E1947" s="433"/>
      <c r="F1947" s="322" t="s">
        <v>21</v>
      </c>
    </row>
    <row r="1948" spans="1:6">
      <c r="A1948" s="418"/>
      <c r="B1948" s="424"/>
      <c r="C1948" s="423"/>
      <c r="D1948" s="435"/>
      <c r="E1948" s="319" t="s">
        <v>144</v>
      </c>
      <c r="F1948" s="322" t="s">
        <v>21</v>
      </c>
    </row>
    <row r="1949" spans="1:6">
      <c r="A1949" s="418"/>
      <c r="B1949" s="424"/>
      <c r="C1949" s="423"/>
      <c r="D1949" s="435"/>
      <c r="E1949" s="431" t="s">
        <v>242</v>
      </c>
      <c r="F1949" s="322" t="s">
        <v>21</v>
      </c>
    </row>
    <row r="1950" spans="1:6">
      <c r="A1950" s="418"/>
      <c r="B1950" s="424"/>
      <c r="C1950" s="423"/>
      <c r="D1950" s="435"/>
      <c r="E1950" s="432"/>
      <c r="F1950" s="322" t="s">
        <v>21</v>
      </c>
    </row>
    <row r="1951" spans="1:6">
      <c r="A1951" s="418"/>
      <c r="B1951" s="424"/>
      <c r="C1951" s="423"/>
      <c r="D1951" s="435"/>
      <c r="E1951" s="432"/>
      <c r="F1951" s="322" t="s">
        <v>21</v>
      </c>
    </row>
    <row r="1952" spans="1:6">
      <c r="A1952" s="418"/>
      <c r="B1952" s="424"/>
      <c r="C1952" s="423"/>
      <c r="D1952" s="435"/>
      <c r="E1952" s="432"/>
      <c r="F1952" s="322" t="s">
        <v>21</v>
      </c>
    </row>
    <row r="1953" spans="1:6">
      <c r="A1953" s="418"/>
      <c r="B1953" s="424"/>
      <c r="C1953" s="423"/>
      <c r="D1953" s="435"/>
      <c r="E1953" s="432"/>
      <c r="F1953" s="322" t="s">
        <v>21</v>
      </c>
    </row>
    <row r="1954" spans="1:6">
      <c r="A1954" s="418"/>
      <c r="B1954" s="424"/>
      <c r="C1954" s="423"/>
      <c r="D1954" s="435"/>
      <c r="E1954" s="432"/>
      <c r="F1954" s="322" t="s">
        <v>21</v>
      </c>
    </row>
    <row r="1955" spans="1:6">
      <c r="A1955" s="418"/>
      <c r="B1955" s="424"/>
      <c r="C1955" s="423"/>
      <c r="D1955" s="435"/>
      <c r="E1955" s="432"/>
      <c r="F1955" s="322" t="s">
        <v>21</v>
      </c>
    </row>
    <row r="1956" spans="1:6">
      <c r="A1956" s="418"/>
      <c r="B1956" s="424"/>
      <c r="C1956" s="423"/>
      <c r="D1956" s="435"/>
      <c r="E1956" s="433"/>
      <c r="F1956" s="322" t="s">
        <v>21</v>
      </c>
    </row>
    <row r="1957" spans="1:6">
      <c r="A1957" s="418"/>
      <c r="B1957" s="424"/>
      <c r="C1957" s="423"/>
      <c r="D1957" s="435"/>
      <c r="E1957" s="431" t="s">
        <v>243</v>
      </c>
      <c r="F1957" s="322" t="s">
        <v>21</v>
      </c>
    </row>
    <row r="1958" spans="1:6">
      <c r="A1958" s="418"/>
      <c r="B1958" s="424"/>
      <c r="C1958" s="423"/>
      <c r="D1958" s="435"/>
      <c r="E1958" s="432"/>
      <c r="F1958" s="322" t="s">
        <v>21</v>
      </c>
    </row>
    <row r="1959" spans="1:6">
      <c r="A1959" s="418"/>
      <c r="B1959" s="424"/>
      <c r="C1959" s="423"/>
      <c r="D1959" s="435"/>
      <c r="E1959" s="432"/>
      <c r="F1959" s="322" t="s">
        <v>21</v>
      </c>
    </row>
    <row r="1960" spans="1:6">
      <c r="A1960" s="418"/>
      <c r="B1960" s="424"/>
      <c r="C1960" s="423"/>
      <c r="D1960" s="435"/>
      <c r="E1960" s="432"/>
      <c r="F1960" s="322" t="s">
        <v>21</v>
      </c>
    </row>
    <row r="1961" spans="1:6">
      <c r="A1961" s="418"/>
      <c r="B1961" s="424"/>
      <c r="C1961" s="423"/>
      <c r="D1961" s="435"/>
      <c r="E1961" s="432"/>
      <c r="F1961" s="322" t="s">
        <v>21</v>
      </c>
    </row>
    <row r="1962" spans="1:6">
      <c r="A1962" s="418"/>
      <c r="B1962" s="424"/>
      <c r="C1962" s="423"/>
      <c r="D1962" s="435"/>
      <c r="E1962" s="432"/>
      <c r="F1962" s="322" t="s">
        <v>21</v>
      </c>
    </row>
    <row r="1963" spans="1:6">
      <c r="A1963" s="418"/>
      <c r="B1963" s="424"/>
      <c r="C1963" s="423"/>
      <c r="D1963" s="435"/>
      <c r="E1963" s="432"/>
      <c r="F1963" s="322" t="s">
        <v>21</v>
      </c>
    </row>
    <row r="1964" spans="1:6">
      <c r="A1964" s="418"/>
      <c r="B1964" s="424"/>
      <c r="C1964" s="423"/>
      <c r="D1964" s="435"/>
      <c r="E1964" s="433"/>
      <c r="F1964" s="322" t="s">
        <v>21</v>
      </c>
    </row>
    <row r="1965" spans="1:6">
      <c r="A1965" s="418"/>
      <c r="B1965" s="424"/>
      <c r="C1965" s="423"/>
      <c r="D1965" s="435"/>
      <c r="E1965" s="320" t="s">
        <v>25</v>
      </c>
      <c r="F1965" s="322" t="s">
        <v>21</v>
      </c>
    </row>
    <row r="1966" spans="1:6">
      <c r="A1966" s="418"/>
      <c r="B1966" s="424"/>
      <c r="C1966" s="423"/>
      <c r="D1966" s="435"/>
      <c r="E1966" s="431" t="s">
        <v>113</v>
      </c>
      <c r="F1966" s="322" t="s">
        <v>21</v>
      </c>
    </row>
    <row r="1967" spans="1:6">
      <c r="A1967" s="418"/>
      <c r="B1967" s="424"/>
      <c r="C1967" s="423"/>
      <c r="D1967" s="435"/>
      <c r="E1967" s="432"/>
      <c r="F1967" s="322" t="s">
        <v>21</v>
      </c>
    </row>
    <row r="1968" spans="1:6">
      <c r="A1968" s="418"/>
      <c r="B1968" s="424"/>
      <c r="C1968" s="423"/>
      <c r="D1968" s="435"/>
      <c r="E1968" s="432"/>
      <c r="F1968" s="322" t="s">
        <v>21</v>
      </c>
    </row>
    <row r="1969" spans="1:6">
      <c r="A1969" s="418"/>
      <c r="B1969" s="424"/>
      <c r="C1969" s="423"/>
      <c r="D1969" s="435"/>
      <c r="E1969" s="432"/>
      <c r="F1969" s="322" t="s">
        <v>21</v>
      </c>
    </row>
    <row r="1970" spans="1:6">
      <c r="A1970" s="418"/>
      <c r="B1970" s="424"/>
      <c r="C1970" s="423"/>
      <c r="D1970" s="435"/>
      <c r="E1970" s="432"/>
      <c r="F1970" s="322" t="s">
        <v>21</v>
      </c>
    </row>
    <row r="1971" spans="1:6">
      <c r="A1971" s="418"/>
      <c r="B1971" s="424"/>
      <c r="C1971" s="423"/>
      <c r="D1971" s="435"/>
      <c r="E1971" s="432"/>
      <c r="F1971" s="322" t="s">
        <v>21</v>
      </c>
    </row>
    <row r="1972" spans="1:6">
      <c r="A1972" s="418"/>
      <c r="B1972" s="424"/>
      <c r="C1972" s="423"/>
      <c r="D1972" s="435"/>
      <c r="E1972" s="433"/>
      <c r="F1972" s="322" t="s">
        <v>21</v>
      </c>
    </row>
    <row r="1973" spans="1:6">
      <c r="A1973" s="418"/>
      <c r="B1973" s="424"/>
      <c r="C1973" s="423"/>
      <c r="D1973" s="435"/>
      <c r="E1973" s="431" t="s">
        <v>28</v>
      </c>
      <c r="F1973" s="322" t="s">
        <v>21</v>
      </c>
    </row>
    <row r="1974" spans="1:6">
      <c r="A1974" s="418"/>
      <c r="B1974" s="424"/>
      <c r="C1974" s="423"/>
      <c r="D1974" s="435"/>
      <c r="E1974" s="432"/>
      <c r="F1974" s="322" t="s">
        <v>21</v>
      </c>
    </row>
    <row r="1975" spans="1:6">
      <c r="A1975" s="418"/>
      <c r="B1975" s="424"/>
      <c r="C1975" s="428"/>
      <c r="D1975" s="436"/>
      <c r="E1975" s="433"/>
      <c r="F1975" s="322" t="s">
        <v>21</v>
      </c>
    </row>
    <row r="1976" spans="1:6">
      <c r="A1976" s="418"/>
      <c r="B1976" s="424"/>
      <c r="C1976" s="422" t="s">
        <v>244</v>
      </c>
      <c r="D1976" s="434" t="s">
        <v>17</v>
      </c>
      <c r="E1976" s="431" t="s">
        <v>18</v>
      </c>
      <c r="F1976" s="360" t="s">
        <v>19</v>
      </c>
    </row>
    <row r="1977" spans="1:6">
      <c r="A1977" s="418"/>
      <c r="B1977" s="424"/>
      <c r="C1977" s="423"/>
      <c r="D1977" s="435"/>
      <c r="E1977" s="433"/>
      <c r="F1977" s="322" t="s">
        <v>21</v>
      </c>
    </row>
    <row r="1978" spans="1:6">
      <c r="A1978" s="418"/>
      <c r="B1978" s="424"/>
      <c r="C1978" s="423"/>
      <c r="D1978" s="435"/>
      <c r="E1978" s="431" t="s">
        <v>142</v>
      </c>
      <c r="F1978" s="322" t="s">
        <v>21</v>
      </c>
    </row>
    <row r="1979" spans="1:6">
      <c r="A1979" s="418"/>
      <c r="B1979" s="424"/>
      <c r="C1979" s="423"/>
      <c r="D1979" s="435"/>
      <c r="E1979" s="433"/>
      <c r="F1979" s="322" t="s">
        <v>21</v>
      </c>
    </row>
    <row r="1980" spans="1:6">
      <c r="A1980" s="418"/>
      <c r="B1980" s="424"/>
      <c r="C1980" s="423"/>
      <c r="D1980" s="435"/>
      <c r="E1980" s="431" t="s">
        <v>22</v>
      </c>
      <c r="F1980" s="322" t="s">
        <v>21</v>
      </c>
    </row>
    <row r="1981" spans="1:6">
      <c r="A1981" s="418"/>
      <c r="B1981" s="424"/>
      <c r="C1981" s="423"/>
      <c r="D1981" s="435"/>
      <c r="E1981" s="432"/>
      <c r="F1981" s="322" t="s">
        <v>21</v>
      </c>
    </row>
    <row r="1982" spans="1:6">
      <c r="A1982" s="418"/>
      <c r="B1982" s="424"/>
      <c r="C1982" s="423"/>
      <c r="D1982" s="435"/>
      <c r="E1982" s="432"/>
      <c r="F1982" s="322" t="s">
        <v>21</v>
      </c>
    </row>
    <row r="1983" spans="1:6">
      <c r="A1983" s="418"/>
      <c r="B1983" s="424"/>
      <c r="C1983" s="423"/>
      <c r="D1983" s="435"/>
      <c r="E1983" s="431" t="s">
        <v>143</v>
      </c>
      <c r="F1983" s="322" t="s">
        <v>21</v>
      </c>
    </row>
    <row r="1984" spans="1:6">
      <c r="A1984" s="418"/>
      <c r="B1984" s="424"/>
      <c r="C1984" s="423"/>
      <c r="D1984" s="435"/>
      <c r="E1984" s="433"/>
      <c r="F1984" s="322" t="s">
        <v>21</v>
      </c>
    </row>
    <row r="1985" spans="1:6">
      <c r="A1985" s="418"/>
      <c r="B1985" s="424"/>
      <c r="C1985" s="423"/>
      <c r="D1985" s="435"/>
      <c r="E1985" s="319" t="s">
        <v>144</v>
      </c>
      <c r="F1985" s="322" t="s">
        <v>21</v>
      </c>
    </row>
    <row r="1986" spans="1:6">
      <c r="A1986" s="418"/>
      <c r="B1986" s="424"/>
      <c r="C1986" s="423"/>
      <c r="D1986" s="435"/>
      <c r="E1986" s="431" t="s">
        <v>245</v>
      </c>
      <c r="F1986" s="322" t="s">
        <v>21</v>
      </c>
    </row>
    <row r="1987" spans="1:6">
      <c r="A1987" s="418"/>
      <c r="B1987" s="424"/>
      <c r="C1987" s="423"/>
      <c r="D1987" s="435"/>
      <c r="E1987" s="432"/>
      <c r="F1987" s="322" t="s">
        <v>21</v>
      </c>
    </row>
    <row r="1988" spans="1:6">
      <c r="A1988" s="418"/>
      <c r="B1988" s="424"/>
      <c r="C1988" s="423"/>
      <c r="D1988" s="435"/>
      <c r="E1988" s="432"/>
      <c r="F1988" s="322" t="s">
        <v>21</v>
      </c>
    </row>
    <row r="1989" spans="1:6">
      <c r="A1989" s="418"/>
      <c r="B1989" s="424"/>
      <c r="C1989" s="423"/>
      <c r="D1989" s="435"/>
      <c r="E1989" s="432"/>
      <c r="F1989" s="322" t="s">
        <v>21</v>
      </c>
    </row>
    <row r="1990" spans="1:6">
      <c r="A1990" s="418"/>
      <c r="B1990" s="424"/>
      <c r="C1990" s="423"/>
      <c r="D1990" s="435"/>
      <c r="E1990" s="432"/>
      <c r="F1990" s="322" t="s">
        <v>21</v>
      </c>
    </row>
    <row r="1991" spans="1:6">
      <c r="A1991" s="418"/>
      <c r="B1991" s="424"/>
      <c r="C1991" s="423"/>
      <c r="D1991" s="435"/>
      <c r="E1991" s="432"/>
      <c r="F1991" s="322" t="s">
        <v>21</v>
      </c>
    </row>
    <row r="1992" spans="1:6">
      <c r="A1992" s="418"/>
      <c r="B1992" s="424"/>
      <c r="C1992" s="423"/>
      <c r="D1992" s="435"/>
      <c r="E1992" s="432"/>
      <c r="F1992" s="322" t="s">
        <v>21</v>
      </c>
    </row>
    <row r="1993" spans="1:6">
      <c r="A1993" s="418"/>
      <c r="B1993" s="424"/>
      <c r="C1993" s="423"/>
      <c r="D1993" s="435"/>
      <c r="E1993" s="433"/>
      <c r="F1993" s="322" t="s">
        <v>21</v>
      </c>
    </row>
    <row r="1994" spans="1:6">
      <c r="A1994" s="418"/>
      <c r="B1994" s="424"/>
      <c r="C1994" s="423"/>
      <c r="D1994" s="435"/>
      <c r="E1994" s="431" t="s">
        <v>246</v>
      </c>
      <c r="F1994" s="322" t="s">
        <v>21</v>
      </c>
    </row>
    <row r="1995" spans="1:6">
      <c r="A1995" s="418"/>
      <c r="B1995" s="424"/>
      <c r="C1995" s="423"/>
      <c r="D1995" s="435"/>
      <c r="E1995" s="432"/>
      <c r="F1995" s="322" t="s">
        <v>21</v>
      </c>
    </row>
    <row r="1996" spans="1:6">
      <c r="A1996" s="418"/>
      <c r="B1996" s="424"/>
      <c r="C1996" s="423"/>
      <c r="D1996" s="435"/>
      <c r="E1996" s="432"/>
      <c r="F1996" s="322" t="s">
        <v>21</v>
      </c>
    </row>
    <row r="1997" spans="1:6">
      <c r="A1997" s="418"/>
      <c r="B1997" s="424"/>
      <c r="C1997" s="423"/>
      <c r="D1997" s="435"/>
      <c r="E1997" s="432"/>
      <c r="F1997" s="322" t="s">
        <v>21</v>
      </c>
    </row>
    <row r="1998" spans="1:6">
      <c r="A1998" s="418"/>
      <c r="B1998" s="424"/>
      <c r="C1998" s="423"/>
      <c r="D1998" s="435"/>
      <c r="E1998" s="432"/>
      <c r="F1998" s="322" t="s">
        <v>21</v>
      </c>
    </row>
    <row r="1999" spans="1:6">
      <c r="A1999" s="418"/>
      <c r="B1999" s="424"/>
      <c r="C1999" s="423"/>
      <c r="D1999" s="435"/>
      <c r="E1999" s="432"/>
      <c r="F1999" s="322" t="s">
        <v>21</v>
      </c>
    </row>
    <row r="2000" spans="1:6">
      <c r="A2000" s="418"/>
      <c r="B2000" s="424"/>
      <c r="C2000" s="423"/>
      <c r="D2000" s="435"/>
      <c r="E2000" s="432"/>
      <c r="F2000" s="322" t="s">
        <v>21</v>
      </c>
    </row>
    <row r="2001" spans="1:6">
      <c r="A2001" s="418"/>
      <c r="B2001" s="424"/>
      <c r="C2001" s="423"/>
      <c r="D2001" s="435"/>
      <c r="E2001" s="433"/>
      <c r="F2001" s="322" t="s">
        <v>21</v>
      </c>
    </row>
    <row r="2002" spans="1:6">
      <c r="A2002" s="418"/>
      <c r="B2002" s="424"/>
      <c r="C2002" s="423"/>
      <c r="D2002" s="435"/>
      <c r="E2002" s="320" t="s">
        <v>25</v>
      </c>
      <c r="F2002" s="322" t="s">
        <v>21</v>
      </c>
    </row>
    <row r="2003" spans="1:6">
      <c r="A2003" s="418"/>
      <c r="B2003" s="424"/>
      <c r="C2003" s="423"/>
      <c r="D2003" s="435"/>
      <c r="E2003" s="431" t="s">
        <v>113</v>
      </c>
      <c r="F2003" s="322" t="s">
        <v>21</v>
      </c>
    </row>
    <row r="2004" spans="1:6">
      <c r="A2004" s="418"/>
      <c r="B2004" s="424"/>
      <c r="C2004" s="423"/>
      <c r="D2004" s="435"/>
      <c r="E2004" s="432"/>
      <c r="F2004" s="322" t="s">
        <v>21</v>
      </c>
    </row>
    <row r="2005" spans="1:6">
      <c r="A2005" s="418"/>
      <c r="B2005" s="424"/>
      <c r="C2005" s="423"/>
      <c r="D2005" s="435"/>
      <c r="E2005" s="432"/>
      <c r="F2005" s="322" t="s">
        <v>21</v>
      </c>
    </row>
    <row r="2006" spans="1:6">
      <c r="A2006" s="418"/>
      <c r="B2006" s="424"/>
      <c r="C2006" s="423"/>
      <c r="D2006" s="435"/>
      <c r="E2006" s="432"/>
      <c r="F2006" s="322" t="s">
        <v>21</v>
      </c>
    </row>
    <row r="2007" spans="1:6">
      <c r="A2007" s="418"/>
      <c r="B2007" s="424"/>
      <c r="C2007" s="423"/>
      <c r="D2007" s="435"/>
      <c r="E2007" s="432"/>
      <c r="F2007" s="322" t="s">
        <v>21</v>
      </c>
    </row>
    <row r="2008" spans="1:6">
      <c r="A2008" s="418"/>
      <c r="B2008" s="424"/>
      <c r="C2008" s="423"/>
      <c r="D2008" s="435"/>
      <c r="E2008" s="432"/>
      <c r="F2008" s="322" t="s">
        <v>21</v>
      </c>
    </row>
    <row r="2009" spans="1:6">
      <c r="A2009" s="418"/>
      <c r="B2009" s="424"/>
      <c r="C2009" s="423"/>
      <c r="D2009" s="435"/>
      <c r="E2009" s="433"/>
      <c r="F2009" s="322" t="s">
        <v>21</v>
      </c>
    </row>
    <row r="2010" spans="1:6">
      <c r="A2010" s="418"/>
      <c r="B2010" s="424"/>
      <c r="C2010" s="423"/>
      <c r="D2010" s="435"/>
      <c r="E2010" s="431" t="s">
        <v>28</v>
      </c>
      <c r="F2010" s="322" t="s">
        <v>21</v>
      </c>
    </row>
    <row r="2011" spans="1:6">
      <c r="A2011" s="418"/>
      <c r="B2011" s="424"/>
      <c r="C2011" s="423"/>
      <c r="D2011" s="435"/>
      <c r="E2011" s="432"/>
      <c r="F2011" s="322" t="s">
        <v>21</v>
      </c>
    </row>
    <row r="2012" spans="1:6">
      <c r="A2012" s="418"/>
      <c r="B2012" s="424"/>
      <c r="C2012" s="428"/>
      <c r="D2012" s="436"/>
      <c r="E2012" s="433"/>
      <c r="F2012" s="322" t="s">
        <v>21</v>
      </c>
    </row>
    <row r="2013" spans="1:6">
      <c r="A2013" s="418"/>
      <c r="B2013" s="424"/>
      <c r="C2013" s="422" t="s">
        <v>247</v>
      </c>
      <c r="D2013" s="434" t="s">
        <v>17</v>
      </c>
      <c r="E2013" s="431" t="s">
        <v>18</v>
      </c>
      <c r="F2013" s="360" t="s">
        <v>19</v>
      </c>
    </row>
    <row r="2014" spans="1:6">
      <c r="A2014" s="418"/>
      <c r="B2014" s="424"/>
      <c r="C2014" s="423"/>
      <c r="D2014" s="435"/>
      <c r="E2014" s="433"/>
      <c r="F2014" s="322" t="s">
        <v>21</v>
      </c>
    </row>
    <row r="2015" spans="1:6">
      <c r="A2015" s="418"/>
      <c r="B2015" s="424"/>
      <c r="C2015" s="423"/>
      <c r="D2015" s="435"/>
      <c r="E2015" s="431" t="s">
        <v>142</v>
      </c>
      <c r="F2015" s="322" t="s">
        <v>21</v>
      </c>
    </row>
    <row r="2016" spans="1:6">
      <c r="A2016" s="418"/>
      <c r="B2016" s="424"/>
      <c r="C2016" s="423"/>
      <c r="D2016" s="435"/>
      <c r="E2016" s="433"/>
      <c r="F2016" s="322" t="s">
        <v>21</v>
      </c>
    </row>
    <row r="2017" spans="1:6">
      <c r="A2017" s="418"/>
      <c r="B2017" s="424"/>
      <c r="C2017" s="423"/>
      <c r="D2017" s="435"/>
      <c r="E2017" s="431" t="s">
        <v>22</v>
      </c>
      <c r="F2017" s="322" t="s">
        <v>21</v>
      </c>
    </row>
    <row r="2018" spans="1:6">
      <c r="A2018" s="418"/>
      <c r="B2018" s="424"/>
      <c r="C2018" s="423"/>
      <c r="D2018" s="435"/>
      <c r="E2018" s="432"/>
      <c r="F2018" s="322" t="s">
        <v>21</v>
      </c>
    </row>
    <row r="2019" spans="1:6">
      <c r="A2019" s="418"/>
      <c r="B2019" s="424"/>
      <c r="C2019" s="423"/>
      <c r="D2019" s="435"/>
      <c r="E2019" s="432"/>
      <c r="F2019" s="322" t="s">
        <v>21</v>
      </c>
    </row>
    <row r="2020" spans="1:6">
      <c r="A2020" s="418"/>
      <c r="B2020" s="424"/>
      <c r="C2020" s="423"/>
      <c r="D2020" s="435"/>
      <c r="E2020" s="431" t="s">
        <v>143</v>
      </c>
      <c r="F2020" s="322" t="s">
        <v>21</v>
      </c>
    </row>
    <row r="2021" spans="1:6">
      <c r="A2021" s="418"/>
      <c r="B2021" s="424"/>
      <c r="C2021" s="423"/>
      <c r="D2021" s="435"/>
      <c r="E2021" s="433"/>
      <c r="F2021" s="322" t="s">
        <v>21</v>
      </c>
    </row>
    <row r="2022" spans="1:6">
      <c r="A2022" s="418"/>
      <c r="B2022" s="424"/>
      <c r="C2022" s="423"/>
      <c r="D2022" s="435"/>
      <c r="E2022" s="319" t="s">
        <v>144</v>
      </c>
      <c r="F2022" s="322" t="s">
        <v>21</v>
      </c>
    </row>
    <row r="2023" spans="1:6">
      <c r="A2023" s="418"/>
      <c r="B2023" s="424"/>
      <c r="C2023" s="423"/>
      <c r="D2023" s="435"/>
      <c r="E2023" s="431" t="s">
        <v>248</v>
      </c>
      <c r="F2023" s="322" t="s">
        <v>21</v>
      </c>
    </row>
    <row r="2024" spans="1:6">
      <c r="A2024" s="418"/>
      <c r="B2024" s="424"/>
      <c r="C2024" s="423"/>
      <c r="D2024" s="435"/>
      <c r="E2024" s="432"/>
      <c r="F2024" s="322" t="s">
        <v>21</v>
      </c>
    </row>
    <row r="2025" spans="1:6">
      <c r="A2025" s="418"/>
      <c r="B2025" s="424"/>
      <c r="C2025" s="423"/>
      <c r="D2025" s="435"/>
      <c r="E2025" s="432"/>
      <c r="F2025" s="322" t="s">
        <v>21</v>
      </c>
    </row>
    <row r="2026" spans="1:6">
      <c r="A2026" s="418"/>
      <c r="B2026" s="424"/>
      <c r="C2026" s="423"/>
      <c r="D2026" s="435"/>
      <c r="E2026" s="432"/>
      <c r="F2026" s="322" t="s">
        <v>21</v>
      </c>
    </row>
    <row r="2027" spans="1:6">
      <c r="A2027" s="418"/>
      <c r="B2027" s="424"/>
      <c r="C2027" s="423"/>
      <c r="D2027" s="435"/>
      <c r="E2027" s="432"/>
      <c r="F2027" s="322" t="s">
        <v>21</v>
      </c>
    </row>
    <row r="2028" spans="1:6">
      <c r="A2028" s="418"/>
      <c r="B2028" s="424"/>
      <c r="C2028" s="423"/>
      <c r="D2028" s="435"/>
      <c r="E2028" s="432"/>
      <c r="F2028" s="322" t="s">
        <v>21</v>
      </c>
    </row>
    <row r="2029" spans="1:6">
      <c r="A2029" s="418"/>
      <c r="B2029" s="424"/>
      <c r="C2029" s="423"/>
      <c r="D2029" s="435"/>
      <c r="E2029" s="432"/>
      <c r="F2029" s="322" t="s">
        <v>21</v>
      </c>
    </row>
    <row r="2030" spans="1:6">
      <c r="A2030" s="418"/>
      <c r="B2030" s="424"/>
      <c r="C2030" s="423"/>
      <c r="D2030" s="435"/>
      <c r="E2030" s="433"/>
      <c r="F2030" s="322" t="s">
        <v>21</v>
      </c>
    </row>
    <row r="2031" spans="1:6">
      <c r="A2031" s="418"/>
      <c r="B2031" s="424"/>
      <c r="C2031" s="423"/>
      <c r="D2031" s="435"/>
      <c r="E2031" s="431" t="s">
        <v>249</v>
      </c>
      <c r="F2031" s="322" t="s">
        <v>21</v>
      </c>
    </row>
    <row r="2032" spans="1:6">
      <c r="A2032" s="418"/>
      <c r="B2032" s="424"/>
      <c r="C2032" s="423"/>
      <c r="D2032" s="435"/>
      <c r="E2032" s="432"/>
      <c r="F2032" s="322" t="s">
        <v>21</v>
      </c>
    </row>
    <row r="2033" spans="1:6">
      <c r="A2033" s="418"/>
      <c r="B2033" s="424"/>
      <c r="C2033" s="423"/>
      <c r="D2033" s="435"/>
      <c r="E2033" s="432"/>
      <c r="F2033" s="322" t="s">
        <v>21</v>
      </c>
    </row>
    <row r="2034" spans="1:6">
      <c r="A2034" s="418"/>
      <c r="B2034" s="424"/>
      <c r="C2034" s="423"/>
      <c r="D2034" s="435"/>
      <c r="E2034" s="432"/>
      <c r="F2034" s="322" t="s">
        <v>21</v>
      </c>
    </row>
    <row r="2035" spans="1:6">
      <c r="A2035" s="418"/>
      <c r="B2035" s="424"/>
      <c r="C2035" s="423"/>
      <c r="D2035" s="435"/>
      <c r="E2035" s="432"/>
      <c r="F2035" s="322" t="s">
        <v>21</v>
      </c>
    </row>
    <row r="2036" spans="1:6">
      <c r="A2036" s="418"/>
      <c r="B2036" s="424"/>
      <c r="C2036" s="423"/>
      <c r="D2036" s="435"/>
      <c r="E2036" s="432"/>
      <c r="F2036" s="322" t="s">
        <v>21</v>
      </c>
    </row>
    <row r="2037" spans="1:6">
      <c r="A2037" s="418"/>
      <c r="B2037" s="424"/>
      <c r="C2037" s="423"/>
      <c r="D2037" s="435"/>
      <c r="E2037" s="432"/>
      <c r="F2037" s="322" t="s">
        <v>21</v>
      </c>
    </row>
    <row r="2038" spans="1:6">
      <c r="A2038" s="418"/>
      <c r="B2038" s="424"/>
      <c r="C2038" s="423"/>
      <c r="D2038" s="435"/>
      <c r="E2038" s="433"/>
      <c r="F2038" s="322" t="s">
        <v>21</v>
      </c>
    </row>
    <row r="2039" spans="1:6">
      <c r="A2039" s="418"/>
      <c r="B2039" s="424"/>
      <c r="C2039" s="423"/>
      <c r="D2039" s="435"/>
      <c r="E2039" s="320" t="s">
        <v>25</v>
      </c>
      <c r="F2039" s="322" t="s">
        <v>21</v>
      </c>
    </row>
    <row r="2040" spans="1:6">
      <c r="A2040" s="418"/>
      <c r="B2040" s="424"/>
      <c r="C2040" s="423"/>
      <c r="D2040" s="435"/>
      <c r="E2040" s="431" t="s">
        <v>113</v>
      </c>
      <c r="F2040" s="322" t="s">
        <v>21</v>
      </c>
    </row>
    <row r="2041" spans="1:6">
      <c r="A2041" s="418"/>
      <c r="B2041" s="424"/>
      <c r="C2041" s="423"/>
      <c r="D2041" s="435"/>
      <c r="E2041" s="432"/>
      <c r="F2041" s="322" t="s">
        <v>21</v>
      </c>
    </row>
    <row r="2042" spans="1:6">
      <c r="A2042" s="418"/>
      <c r="B2042" s="424"/>
      <c r="C2042" s="423"/>
      <c r="D2042" s="435"/>
      <c r="E2042" s="432"/>
      <c r="F2042" s="322" t="s">
        <v>21</v>
      </c>
    </row>
    <row r="2043" spans="1:6">
      <c r="A2043" s="418"/>
      <c r="B2043" s="424"/>
      <c r="C2043" s="423"/>
      <c r="D2043" s="435"/>
      <c r="E2043" s="432"/>
      <c r="F2043" s="322" t="s">
        <v>21</v>
      </c>
    </row>
    <row r="2044" spans="1:6">
      <c r="A2044" s="418"/>
      <c r="B2044" s="424"/>
      <c r="C2044" s="423"/>
      <c r="D2044" s="435"/>
      <c r="E2044" s="432"/>
      <c r="F2044" s="322" t="s">
        <v>21</v>
      </c>
    </row>
    <row r="2045" spans="1:6">
      <c r="A2045" s="418"/>
      <c r="B2045" s="424"/>
      <c r="C2045" s="423"/>
      <c r="D2045" s="435"/>
      <c r="E2045" s="432"/>
      <c r="F2045" s="322" t="s">
        <v>21</v>
      </c>
    </row>
    <row r="2046" spans="1:6">
      <c r="A2046" s="418"/>
      <c r="B2046" s="424"/>
      <c r="C2046" s="423"/>
      <c r="D2046" s="435"/>
      <c r="E2046" s="433"/>
      <c r="F2046" s="322" t="s">
        <v>21</v>
      </c>
    </row>
    <row r="2047" spans="1:6">
      <c r="A2047" s="418"/>
      <c r="B2047" s="424"/>
      <c r="C2047" s="423"/>
      <c r="D2047" s="435"/>
      <c r="E2047" s="431" t="s">
        <v>28</v>
      </c>
      <c r="F2047" s="322" t="s">
        <v>21</v>
      </c>
    </row>
    <row r="2048" spans="1:6">
      <c r="A2048" s="418"/>
      <c r="B2048" s="424"/>
      <c r="C2048" s="423"/>
      <c r="D2048" s="435"/>
      <c r="E2048" s="432"/>
      <c r="F2048" s="322" t="s">
        <v>21</v>
      </c>
    </row>
    <row r="2049" spans="1:6">
      <c r="A2049" s="418"/>
      <c r="B2049" s="424"/>
      <c r="C2049" s="428"/>
      <c r="D2049" s="436"/>
      <c r="E2049" s="433"/>
      <c r="F2049" s="322" t="s">
        <v>21</v>
      </c>
    </row>
    <row r="2050" spans="1:6">
      <c r="A2050" s="418"/>
      <c r="B2050" s="424"/>
      <c r="C2050" s="422" t="s">
        <v>250</v>
      </c>
      <c r="D2050" s="434" t="s">
        <v>17</v>
      </c>
      <c r="E2050" s="431" t="s">
        <v>18</v>
      </c>
      <c r="F2050" s="360" t="s">
        <v>19</v>
      </c>
    </row>
    <row r="2051" spans="1:6">
      <c r="A2051" s="418"/>
      <c r="B2051" s="424"/>
      <c r="C2051" s="423"/>
      <c r="D2051" s="435"/>
      <c r="E2051" s="433"/>
      <c r="F2051" s="322" t="s">
        <v>21</v>
      </c>
    </row>
    <row r="2052" spans="1:6">
      <c r="A2052" s="418"/>
      <c r="B2052" s="424"/>
      <c r="C2052" s="423"/>
      <c r="D2052" s="435"/>
      <c r="E2052" s="431" t="s">
        <v>142</v>
      </c>
      <c r="F2052" s="322" t="s">
        <v>21</v>
      </c>
    </row>
    <row r="2053" spans="1:6">
      <c r="A2053" s="418"/>
      <c r="B2053" s="424"/>
      <c r="C2053" s="423"/>
      <c r="D2053" s="435"/>
      <c r="E2053" s="433"/>
      <c r="F2053" s="322" t="s">
        <v>21</v>
      </c>
    </row>
    <row r="2054" spans="1:6">
      <c r="A2054" s="418"/>
      <c r="B2054" s="424"/>
      <c r="C2054" s="423"/>
      <c r="D2054" s="435"/>
      <c r="E2054" s="431" t="s">
        <v>22</v>
      </c>
      <c r="F2054" s="322" t="s">
        <v>21</v>
      </c>
    </row>
    <row r="2055" spans="1:6">
      <c r="A2055" s="418"/>
      <c r="B2055" s="424"/>
      <c r="C2055" s="423"/>
      <c r="D2055" s="435"/>
      <c r="E2055" s="432"/>
      <c r="F2055" s="322" t="s">
        <v>21</v>
      </c>
    </row>
    <row r="2056" spans="1:6">
      <c r="A2056" s="418"/>
      <c r="B2056" s="424"/>
      <c r="C2056" s="423"/>
      <c r="D2056" s="435"/>
      <c r="E2056" s="432"/>
      <c r="F2056" s="322" t="s">
        <v>21</v>
      </c>
    </row>
    <row r="2057" spans="1:6">
      <c r="A2057" s="418"/>
      <c r="B2057" s="424"/>
      <c r="C2057" s="423"/>
      <c r="D2057" s="435"/>
      <c r="E2057" s="431" t="s">
        <v>143</v>
      </c>
      <c r="F2057" s="322" t="s">
        <v>21</v>
      </c>
    </row>
    <row r="2058" spans="1:6">
      <c r="A2058" s="418"/>
      <c r="B2058" s="424"/>
      <c r="C2058" s="423"/>
      <c r="D2058" s="435"/>
      <c r="E2058" s="433"/>
      <c r="F2058" s="322" t="s">
        <v>21</v>
      </c>
    </row>
    <row r="2059" spans="1:6">
      <c r="A2059" s="418"/>
      <c r="B2059" s="424"/>
      <c r="C2059" s="423"/>
      <c r="D2059" s="435"/>
      <c r="E2059" s="319" t="s">
        <v>144</v>
      </c>
      <c r="F2059" s="322" t="s">
        <v>21</v>
      </c>
    </row>
    <row r="2060" spans="1:6">
      <c r="A2060" s="418"/>
      <c r="B2060" s="424"/>
      <c r="C2060" s="423"/>
      <c r="D2060" s="435"/>
      <c r="E2060" s="431" t="s">
        <v>251</v>
      </c>
      <c r="F2060" s="322" t="s">
        <v>21</v>
      </c>
    </row>
    <row r="2061" spans="1:6">
      <c r="A2061" s="418"/>
      <c r="B2061" s="424"/>
      <c r="C2061" s="423"/>
      <c r="D2061" s="435"/>
      <c r="E2061" s="432"/>
      <c r="F2061" s="322" t="s">
        <v>21</v>
      </c>
    </row>
    <row r="2062" spans="1:6">
      <c r="A2062" s="418"/>
      <c r="B2062" s="424"/>
      <c r="C2062" s="423"/>
      <c r="D2062" s="435"/>
      <c r="E2062" s="432"/>
      <c r="F2062" s="322" t="s">
        <v>21</v>
      </c>
    </row>
    <row r="2063" spans="1:6">
      <c r="A2063" s="418"/>
      <c r="B2063" s="424"/>
      <c r="C2063" s="423"/>
      <c r="D2063" s="435"/>
      <c r="E2063" s="432"/>
      <c r="F2063" s="322" t="s">
        <v>21</v>
      </c>
    </row>
    <row r="2064" spans="1:6">
      <c r="A2064" s="418"/>
      <c r="B2064" s="424"/>
      <c r="C2064" s="423"/>
      <c r="D2064" s="435"/>
      <c r="E2064" s="432"/>
      <c r="F2064" s="322" t="s">
        <v>21</v>
      </c>
    </row>
    <row r="2065" spans="1:6">
      <c r="A2065" s="418"/>
      <c r="B2065" s="424"/>
      <c r="C2065" s="423"/>
      <c r="D2065" s="435"/>
      <c r="E2065" s="432"/>
      <c r="F2065" s="322" t="s">
        <v>21</v>
      </c>
    </row>
    <row r="2066" spans="1:6">
      <c r="A2066" s="418"/>
      <c r="B2066" s="424"/>
      <c r="C2066" s="423"/>
      <c r="D2066" s="435"/>
      <c r="E2066" s="432"/>
      <c r="F2066" s="322" t="s">
        <v>21</v>
      </c>
    </row>
    <row r="2067" spans="1:6">
      <c r="A2067" s="418"/>
      <c r="B2067" s="424"/>
      <c r="C2067" s="423"/>
      <c r="D2067" s="435"/>
      <c r="E2067" s="433"/>
      <c r="F2067" s="322" t="s">
        <v>21</v>
      </c>
    </row>
    <row r="2068" spans="1:6">
      <c r="A2068" s="418"/>
      <c r="B2068" s="424"/>
      <c r="C2068" s="423"/>
      <c r="D2068" s="435"/>
      <c r="E2068" s="431" t="s">
        <v>252</v>
      </c>
      <c r="F2068" s="322" t="s">
        <v>21</v>
      </c>
    </row>
    <row r="2069" spans="1:6">
      <c r="A2069" s="418"/>
      <c r="B2069" s="424"/>
      <c r="C2069" s="423"/>
      <c r="D2069" s="435"/>
      <c r="E2069" s="432"/>
      <c r="F2069" s="322" t="s">
        <v>21</v>
      </c>
    </row>
    <row r="2070" spans="1:6">
      <c r="A2070" s="418"/>
      <c r="B2070" s="424"/>
      <c r="C2070" s="423"/>
      <c r="D2070" s="435"/>
      <c r="E2070" s="432"/>
      <c r="F2070" s="322" t="s">
        <v>21</v>
      </c>
    </row>
    <row r="2071" spans="1:6">
      <c r="A2071" s="418"/>
      <c r="B2071" s="424"/>
      <c r="C2071" s="423"/>
      <c r="D2071" s="435"/>
      <c r="E2071" s="432"/>
      <c r="F2071" s="322" t="s">
        <v>21</v>
      </c>
    </row>
    <row r="2072" spans="1:6">
      <c r="A2072" s="418"/>
      <c r="B2072" s="424"/>
      <c r="C2072" s="423"/>
      <c r="D2072" s="435"/>
      <c r="E2072" s="432"/>
      <c r="F2072" s="322" t="s">
        <v>21</v>
      </c>
    </row>
    <row r="2073" spans="1:6">
      <c r="A2073" s="418"/>
      <c r="B2073" s="424"/>
      <c r="C2073" s="423"/>
      <c r="D2073" s="435"/>
      <c r="E2073" s="433"/>
      <c r="F2073" s="322" t="s">
        <v>21</v>
      </c>
    </row>
    <row r="2074" spans="1:6">
      <c r="A2074" s="418"/>
      <c r="B2074" s="424"/>
      <c r="C2074" s="423"/>
      <c r="D2074" s="435"/>
      <c r="E2074" s="320" t="s">
        <v>25</v>
      </c>
      <c r="F2074" s="322" t="s">
        <v>21</v>
      </c>
    </row>
    <row r="2075" spans="1:6">
      <c r="A2075" s="418"/>
      <c r="B2075" s="424"/>
      <c r="C2075" s="423"/>
      <c r="D2075" s="435"/>
      <c r="E2075" s="431" t="s">
        <v>113</v>
      </c>
      <c r="F2075" s="322" t="s">
        <v>21</v>
      </c>
    </row>
    <row r="2076" spans="1:6">
      <c r="A2076" s="418"/>
      <c r="B2076" s="424"/>
      <c r="C2076" s="423"/>
      <c r="D2076" s="435"/>
      <c r="E2076" s="432"/>
      <c r="F2076" s="322" t="s">
        <v>21</v>
      </c>
    </row>
    <row r="2077" spans="1:6">
      <c r="A2077" s="418"/>
      <c r="B2077" s="424"/>
      <c r="C2077" s="423"/>
      <c r="D2077" s="435"/>
      <c r="E2077" s="432"/>
      <c r="F2077" s="322" t="s">
        <v>21</v>
      </c>
    </row>
    <row r="2078" spans="1:6">
      <c r="A2078" s="418"/>
      <c r="B2078" s="424"/>
      <c r="C2078" s="423"/>
      <c r="D2078" s="435"/>
      <c r="E2078" s="432"/>
      <c r="F2078" s="322" t="s">
        <v>21</v>
      </c>
    </row>
    <row r="2079" spans="1:6">
      <c r="A2079" s="418"/>
      <c r="B2079" s="424"/>
      <c r="C2079" s="423"/>
      <c r="D2079" s="435"/>
      <c r="E2079" s="432"/>
      <c r="F2079" s="322" t="s">
        <v>21</v>
      </c>
    </row>
    <row r="2080" spans="1:6">
      <c r="A2080" s="418"/>
      <c r="B2080" s="424"/>
      <c r="C2080" s="423"/>
      <c r="D2080" s="435"/>
      <c r="E2080" s="432"/>
      <c r="F2080" s="322" t="s">
        <v>21</v>
      </c>
    </row>
    <row r="2081" spans="1:6">
      <c r="A2081" s="418"/>
      <c r="B2081" s="424"/>
      <c r="C2081" s="423"/>
      <c r="D2081" s="435"/>
      <c r="E2081" s="433"/>
      <c r="F2081" s="322" t="s">
        <v>21</v>
      </c>
    </row>
    <row r="2082" spans="1:6">
      <c r="A2082" s="418"/>
      <c r="B2082" s="424"/>
      <c r="C2082" s="423"/>
      <c r="D2082" s="435"/>
      <c r="E2082" s="431" t="s">
        <v>28</v>
      </c>
      <c r="F2082" s="322" t="s">
        <v>21</v>
      </c>
    </row>
    <row r="2083" spans="1:6">
      <c r="A2083" s="418"/>
      <c r="B2083" s="424"/>
      <c r="C2083" s="423"/>
      <c r="D2083" s="435"/>
      <c r="E2083" s="432"/>
      <c r="F2083" s="322" t="s">
        <v>21</v>
      </c>
    </row>
    <row r="2084" spans="1:6">
      <c r="A2084" s="418"/>
      <c r="B2084" s="424"/>
      <c r="C2084" s="428"/>
      <c r="D2084" s="436"/>
      <c r="E2084" s="433"/>
      <c r="F2084" s="322" t="s">
        <v>21</v>
      </c>
    </row>
    <row r="2085" spans="1:6">
      <c r="A2085" s="418"/>
      <c r="B2085" s="424"/>
      <c r="C2085" s="422" t="s">
        <v>253</v>
      </c>
      <c r="D2085" s="434" t="s">
        <v>17</v>
      </c>
      <c r="E2085" s="431" t="s">
        <v>18</v>
      </c>
      <c r="F2085" s="360" t="s">
        <v>19</v>
      </c>
    </row>
    <row r="2086" spans="1:6">
      <c r="A2086" s="418"/>
      <c r="B2086" s="424"/>
      <c r="C2086" s="423"/>
      <c r="D2086" s="435"/>
      <c r="E2086" s="433"/>
      <c r="F2086" s="322" t="s">
        <v>21</v>
      </c>
    </row>
    <row r="2087" spans="1:6">
      <c r="A2087" s="418"/>
      <c r="B2087" s="424"/>
      <c r="C2087" s="423"/>
      <c r="D2087" s="435"/>
      <c r="E2087" s="431" t="s">
        <v>142</v>
      </c>
      <c r="F2087" s="322" t="s">
        <v>21</v>
      </c>
    </row>
    <row r="2088" spans="1:6">
      <c r="A2088" s="418"/>
      <c r="B2088" s="424"/>
      <c r="C2088" s="423"/>
      <c r="D2088" s="435"/>
      <c r="E2088" s="433"/>
      <c r="F2088" s="322" t="s">
        <v>21</v>
      </c>
    </row>
    <row r="2089" spans="1:6">
      <c r="A2089" s="418"/>
      <c r="B2089" s="424"/>
      <c r="C2089" s="423"/>
      <c r="D2089" s="435"/>
      <c r="E2089" s="431" t="s">
        <v>22</v>
      </c>
      <c r="F2089" s="322" t="s">
        <v>21</v>
      </c>
    </row>
    <row r="2090" spans="1:6">
      <c r="A2090" s="418"/>
      <c r="B2090" s="424"/>
      <c r="C2090" s="423"/>
      <c r="D2090" s="435"/>
      <c r="E2090" s="432"/>
      <c r="F2090" s="322" t="s">
        <v>21</v>
      </c>
    </row>
    <row r="2091" spans="1:6">
      <c r="A2091" s="418"/>
      <c r="B2091" s="424"/>
      <c r="C2091" s="423"/>
      <c r="D2091" s="435"/>
      <c r="E2091" s="432"/>
      <c r="F2091" s="322" t="s">
        <v>21</v>
      </c>
    </row>
    <row r="2092" spans="1:6">
      <c r="A2092" s="418"/>
      <c r="B2092" s="424"/>
      <c r="C2092" s="423"/>
      <c r="D2092" s="435"/>
      <c r="E2092" s="431" t="s">
        <v>143</v>
      </c>
      <c r="F2092" s="322" t="s">
        <v>21</v>
      </c>
    </row>
    <row r="2093" spans="1:6">
      <c r="A2093" s="418"/>
      <c r="B2093" s="424"/>
      <c r="C2093" s="423"/>
      <c r="D2093" s="435"/>
      <c r="E2093" s="433"/>
      <c r="F2093" s="322" t="s">
        <v>21</v>
      </c>
    </row>
    <row r="2094" spans="1:6">
      <c r="A2094" s="418"/>
      <c r="B2094" s="424"/>
      <c r="C2094" s="423"/>
      <c r="D2094" s="435"/>
      <c r="E2094" s="319" t="s">
        <v>144</v>
      </c>
      <c r="F2094" s="322" t="s">
        <v>21</v>
      </c>
    </row>
    <row r="2095" spans="1:6">
      <c r="A2095" s="418"/>
      <c r="B2095" s="424"/>
      <c r="C2095" s="423"/>
      <c r="D2095" s="435"/>
      <c r="E2095" s="431" t="s">
        <v>254</v>
      </c>
      <c r="F2095" s="322" t="s">
        <v>21</v>
      </c>
    </row>
    <row r="2096" spans="1:6">
      <c r="A2096" s="418"/>
      <c r="B2096" s="424"/>
      <c r="C2096" s="423"/>
      <c r="D2096" s="435"/>
      <c r="E2096" s="432"/>
      <c r="F2096" s="322" t="s">
        <v>21</v>
      </c>
    </row>
    <row r="2097" spans="1:6">
      <c r="A2097" s="418"/>
      <c r="B2097" s="424"/>
      <c r="C2097" s="423"/>
      <c r="D2097" s="435"/>
      <c r="E2097" s="432"/>
      <c r="F2097" s="322" t="s">
        <v>21</v>
      </c>
    </row>
    <row r="2098" spans="1:6">
      <c r="A2098" s="418"/>
      <c r="B2098" s="424"/>
      <c r="C2098" s="423"/>
      <c r="D2098" s="435"/>
      <c r="E2098" s="432"/>
      <c r="F2098" s="322" t="s">
        <v>21</v>
      </c>
    </row>
    <row r="2099" spans="1:6">
      <c r="A2099" s="418"/>
      <c r="B2099" s="424"/>
      <c r="C2099" s="423"/>
      <c r="D2099" s="435"/>
      <c r="E2099" s="432"/>
      <c r="F2099" s="322" t="s">
        <v>21</v>
      </c>
    </row>
    <row r="2100" spans="1:6">
      <c r="A2100" s="418"/>
      <c r="B2100" s="424"/>
      <c r="C2100" s="423"/>
      <c r="D2100" s="435"/>
      <c r="E2100" s="432"/>
      <c r="F2100" s="322" t="s">
        <v>21</v>
      </c>
    </row>
    <row r="2101" spans="1:6">
      <c r="A2101" s="418"/>
      <c r="B2101" s="424"/>
      <c r="C2101" s="423"/>
      <c r="D2101" s="435"/>
      <c r="E2101" s="432"/>
      <c r="F2101" s="322" t="s">
        <v>21</v>
      </c>
    </row>
    <row r="2102" spans="1:6">
      <c r="A2102" s="418"/>
      <c r="B2102" s="424"/>
      <c r="C2102" s="423"/>
      <c r="D2102" s="435"/>
      <c r="E2102" s="433"/>
      <c r="F2102" s="322" t="s">
        <v>21</v>
      </c>
    </row>
    <row r="2103" spans="1:6">
      <c r="A2103" s="418"/>
      <c r="B2103" s="424"/>
      <c r="C2103" s="423"/>
      <c r="D2103" s="435"/>
      <c r="E2103" s="431" t="s">
        <v>252</v>
      </c>
      <c r="F2103" s="322" t="s">
        <v>21</v>
      </c>
    </row>
    <row r="2104" spans="1:6">
      <c r="A2104" s="418"/>
      <c r="B2104" s="424"/>
      <c r="C2104" s="423"/>
      <c r="D2104" s="435"/>
      <c r="E2104" s="432"/>
      <c r="F2104" s="322" t="s">
        <v>21</v>
      </c>
    </row>
    <row r="2105" spans="1:6">
      <c r="A2105" s="418"/>
      <c r="B2105" s="424"/>
      <c r="C2105" s="423"/>
      <c r="D2105" s="435"/>
      <c r="E2105" s="432"/>
      <c r="F2105" s="322" t="s">
        <v>21</v>
      </c>
    </row>
    <row r="2106" spans="1:6">
      <c r="A2106" s="418"/>
      <c r="B2106" s="424"/>
      <c r="C2106" s="423"/>
      <c r="D2106" s="435"/>
      <c r="E2106" s="432"/>
      <c r="F2106" s="322" t="s">
        <v>21</v>
      </c>
    </row>
    <row r="2107" spans="1:6">
      <c r="A2107" s="418"/>
      <c r="B2107" s="424"/>
      <c r="C2107" s="423"/>
      <c r="D2107" s="435"/>
      <c r="E2107" s="432"/>
      <c r="F2107" s="322" t="s">
        <v>21</v>
      </c>
    </row>
    <row r="2108" spans="1:6">
      <c r="A2108" s="418"/>
      <c r="B2108" s="424"/>
      <c r="C2108" s="423"/>
      <c r="D2108" s="435"/>
      <c r="E2108" s="432"/>
      <c r="F2108" s="322" t="s">
        <v>21</v>
      </c>
    </row>
    <row r="2109" spans="1:6">
      <c r="A2109" s="418"/>
      <c r="B2109" s="424"/>
      <c r="C2109" s="423"/>
      <c r="D2109" s="435"/>
      <c r="E2109" s="433"/>
      <c r="F2109" s="322" t="s">
        <v>21</v>
      </c>
    </row>
    <row r="2110" spans="1:6">
      <c r="A2110" s="418"/>
      <c r="B2110" s="424"/>
      <c r="C2110" s="423"/>
      <c r="D2110" s="435"/>
      <c r="E2110" s="320" t="s">
        <v>25</v>
      </c>
      <c r="F2110" s="322" t="s">
        <v>21</v>
      </c>
    </row>
    <row r="2111" spans="1:6">
      <c r="A2111" s="418"/>
      <c r="B2111" s="424"/>
      <c r="C2111" s="423"/>
      <c r="D2111" s="435"/>
      <c r="E2111" s="431" t="s">
        <v>113</v>
      </c>
      <c r="F2111" s="322" t="s">
        <v>21</v>
      </c>
    </row>
    <row r="2112" spans="1:6">
      <c r="A2112" s="418"/>
      <c r="B2112" s="424"/>
      <c r="C2112" s="423"/>
      <c r="D2112" s="435"/>
      <c r="E2112" s="432"/>
      <c r="F2112" s="322" t="s">
        <v>21</v>
      </c>
    </row>
    <row r="2113" spans="1:6">
      <c r="A2113" s="418"/>
      <c r="B2113" s="424"/>
      <c r="C2113" s="423"/>
      <c r="D2113" s="435"/>
      <c r="E2113" s="432"/>
      <c r="F2113" s="322" t="s">
        <v>21</v>
      </c>
    </row>
    <row r="2114" spans="1:6">
      <c r="A2114" s="418"/>
      <c r="B2114" s="424"/>
      <c r="C2114" s="423"/>
      <c r="D2114" s="435"/>
      <c r="E2114" s="432"/>
      <c r="F2114" s="322" t="s">
        <v>21</v>
      </c>
    </row>
    <row r="2115" spans="1:6">
      <c r="A2115" s="418"/>
      <c r="B2115" s="424"/>
      <c r="C2115" s="423"/>
      <c r="D2115" s="435"/>
      <c r="E2115" s="432"/>
      <c r="F2115" s="322" t="s">
        <v>21</v>
      </c>
    </row>
    <row r="2116" spans="1:6">
      <c r="A2116" s="418"/>
      <c r="B2116" s="424"/>
      <c r="C2116" s="423"/>
      <c r="D2116" s="435"/>
      <c r="E2116" s="432"/>
      <c r="F2116" s="322" t="s">
        <v>21</v>
      </c>
    </row>
    <row r="2117" spans="1:6">
      <c r="A2117" s="418"/>
      <c r="B2117" s="424"/>
      <c r="C2117" s="423"/>
      <c r="D2117" s="435"/>
      <c r="E2117" s="433"/>
      <c r="F2117" s="322" t="s">
        <v>21</v>
      </c>
    </row>
    <row r="2118" spans="1:6">
      <c r="A2118" s="418"/>
      <c r="B2118" s="424"/>
      <c r="C2118" s="423"/>
      <c r="D2118" s="435"/>
      <c r="E2118" s="431" t="s">
        <v>28</v>
      </c>
      <c r="F2118" s="322" t="s">
        <v>21</v>
      </c>
    </row>
    <row r="2119" spans="1:6">
      <c r="A2119" s="418"/>
      <c r="B2119" s="424"/>
      <c r="C2119" s="423"/>
      <c r="D2119" s="435"/>
      <c r="E2119" s="432"/>
      <c r="F2119" s="322" t="s">
        <v>21</v>
      </c>
    </row>
    <row r="2120" spans="1:6">
      <c r="A2120" s="418"/>
      <c r="B2120" s="424"/>
      <c r="C2120" s="423"/>
      <c r="D2120" s="435"/>
      <c r="E2120" s="432"/>
      <c r="F2120" s="322" t="s">
        <v>21</v>
      </c>
    </row>
    <row r="2121" spans="1:6">
      <c r="A2121" s="418"/>
      <c r="B2121" s="424"/>
      <c r="C2121" s="422" t="s">
        <v>255</v>
      </c>
      <c r="D2121" s="434" t="s">
        <v>17</v>
      </c>
      <c r="E2121" s="431" t="s">
        <v>18</v>
      </c>
      <c r="F2121" s="360" t="s">
        <v>19</v>
      </c>
    </row>
    <row r="2122" spans="1:6">
      <c r="A2122" s="418"/>
      <c r="B2122" s="424"/>
      <c r="C2122" s="423"/>
      <c r="D2122" s="435"/>
      <c r="E2122" s="433"/>
      <c r="F2122" s="322" t="s">
        <v>21</v>
      </c>
    </row>
    <row r="2123" spans="1:6">
      <c r="A2123" s="418"/>
      <c r="B2123" s="424"/>
      <c r="C2123" s="423"/>
      <c r="D2123" s="435"/>
      <c r="E2123" s="431" t="s">
        <v>142</v>
      </c>
      <c r="F2123" s="322" t="s">
        <v>21</v>
      </c>
    </row>
    <row r="2124" spans="1:6">
      <c r="A2124" s="418"/>
      <c r="B2124" s="424"/>
      <c r="C2124" s="423"/>
      <c r="D2124" s="435"/>
      <c r="E2124" s="433"/>
      <c r="F2124" s="322" t="s">
        <v>21</v>
      </c>
    </row>
    <row r="2125" spans="1:6">
      <c r="A2125" s="418"/>
      <c r="B2125" s="424"/>
      <c r="C2125" s="423"/>
      <c r="D2125" s="435"/>
      <c r="E2125" s="431" t="s">
        <v>22</v>
      </c>
      <c r="F2125" s="322" t="s">
        <v>21</v>
      </c>
    </row>
    <row r="2126" spans="1:6">
      <c r="A2126" s="418"/>
      <c r="B2126" s="424"/>
      <c r="C2126" s="423"/>
      <c r="D2126" s="435"/>
      <c r="E2126" s="432"/>
      <c r="F2126" s="322" t="s">
        <v>21</v>
      </c>
    </row>
    <row r="2127" spans="1:6">
      <c r="A2127" s="418"/>
      <c r="B2127" s="424"/>
      <c r="C2127" s="423"/>
      <c r="D2127" s="435"/>
      <c r="E2127" s="432"/>
      <c r="F2127" s="322" t="s">
        <v>21</v>
      </c>
    </row>
    <row r="2128" spans="1:6">
      <c r="A2128" s="418"/>
      <c r="B2128" s="424"/>
      <c r="C2128" s="423"/>
      <c r="D2128" s="435"/>
      <c r="E2128" s="431" t="s">
        <v>143</v>
      </c>
      <c r="F2128" s="322" t="s">
        <v>21</v>
      </c>
    </row>
    <row r="2129" spans="1:6">
      <c r="A2129" s="418"/>
      <c r="B2129" s="424"/>
      <c r="C2129" s="423"/>
      <c r="D2129" s="435"/>
      <c r="E2129" s="433"/>
      <c r="F2129" s="322" t="s">
        <v>21</v>
      </c>
    </row>
    <row r="2130" spans="1:6">
      <c r="A2130" s="418"/>
      <c r="B2130" s="424"/>
      <c r="C2130" s="423"/>
      <c r="D2130" s="435"/>
      <c r="E2130" s="319" t="s">
        <v>144</v>
      </c>
      <c r="F2130" s="322" t="s">
        <v>21</v>
      </c>
    </row>
    <row r="2131" spans="1:6">
      <c r="A2131" s="418"/>
      <c r="B2131" s="424"/>
      <c r="C2131" s="423"/>
      <c r="D2131" s="435"/>
      <c r="E2131" s="431" t="s">
        <v>256</v>
      </c>
      <c r="F2131" s="322" t="s">
        <v>21</v>
      </c>
    </row>
    <row r="2132" spans="1:6">
      <c r="A2132" s="418"/>
      <c r="B2132" s="424"/>
      <c r="C2132" s="423"/>
      <c r="D2132" s="435"/>
      <c r="E2132" s="432"/>
      <c r="F2132" s="322" t="s">
        <v>21</v>
      </c>
    </row>
    <row r="2133" spans="1:6">
      <c r="A2133" s="418"/>
      <c r="B2133" s="424"/>
      <c r="C2133" s="423"/>
      <c r="D2133" s="435"/>
      <c r="E2133" s="432"/>
      <c r="F2133" s="322" t="s">
        <v>21</v>
      </c>
    </row>
    <row r="2134" spans="1:6">
      <c r="A2134" s="418"/>
      <c r="B2134" s="424"/>
      <c r="C2134" s="423"/>
      <c r="D2134" s="435"/>
      <c r="E2134" s="432"/>
      <c r="F2134" s="322" t="s">
        <v>21</v>
      </c>
    </row>
    <row r="2135" spans="1:6">
      <c r="A2135" s="418"/>
      <c r="B2135" s="424"/>
      <c r="C2135" s="423"/>
      <c r="D2135" s="435"/>
      <c r="E2135" s="432"/>
      <c r="F2135" s="322" t="s">
        <v>21</v>
      </c>
    </row>
    <row r="2136" spans="1:6">
      <c r="A2136" s="418"/>
      <c r="B2136" s="424"/>
      <c r="C2136" s="423"/>
      <c r="D2136" s="435"/>
      <c r="E2136" s="432"/>
      <c r="F2136" s="322" t="s">
        <v>21</v>
      </c>
    </row>
    <row r="2137" spans="1:6">
      <c r="A2137" s="418"/>
      <c r="B2137" s="424"/>
      <c r="C2137" s="423"/>
      <c r="D2137" s="435"/>
      <c r="E2137" s="433"/>
      <c r="F2137" s="322" t="s">
        <v>21</v>
      </c>
    </row>
    <row r="2138" spans="1:6">
      <c r="A2138" s="418"/>
      <c r="B2138" s="424"/>
      <c r="C2138" s="423"/>
      <c r="D2138" s="435"/>
      <c r="E2138" s="431" t="s">
        <v>257</v>
      </c>
      <c r="F2138" s="322" t="s">
        <v>21</v>
      </c>
    </row>
    <row r="2139" spans="1:6">
      <c r="A2139" s="418"/>
      <c r="B2139" s="424"/>
      <c r="C2139" s="423"/>
      <c r="D2139" s="435"/>
      <c r="E2139" s="432"/>
      <c r="F2139" s="322" t="s">
        <v>21</v>
      </c>
    </row>
    <row r="2140" spans="1:6">
      <c r="A2140" s="418"/>
      <c r="B2140" s="424"/>
      <c r="C2140" s="423"/>
      <c r="D2140" s="435"/>
      <c r="E2140" s="432"/>
      <c r="F2140" s="322" t="s">
        <v>21</v>
      </c>
    </row>
    <row r="2141" spans="1:6">
      <c r="A2141" s="418"/>
      <c r="B2141" s="424"/>
      <c r="C2141" s="423"/>
      <c r="D2141" s="435"/>
      <c r="E2141" s="432"/>
      <c r="F2141" s="322" t="s">
        <v>21</v>
      </c>
    </row>
    <row r="2142" spans="1:6">
      <c r="A2142" s="418"/>
      <c r="B2142" s="424"/>
      <c r="C2142" s="423"/>
      <c r="D2142" s="435"/>
      <c r="E2142" s="432"/>
      <c r="F2142" s="322" t="s">
        <v>21</v>
      </c>
    </row>
    <row r="2143" spans="1:6">
      <c r="A2143" s="418"/>
      <c r="B2143" s="424"/>
      <c r="C2143" s="423"/>
      <c r="D2143" s="435"/>
      <c r="E2143" s="432"/>
      <c r="F2143" s="322" t="s">
        <v>21</v>
      </c>
    </row>
    <row r="2144" spans="1:6">
      <c r="A2144" s="418"/>
      <c r="B2144" s="424"/>
      <c r="C2144" s="423"/>
      <c r="D2144" s="435"/>
      <c r="E2144" s="433"/>
      <c r="F2144" s="322" t="s">
        <v>21</v>
      </c>
    </row>
    <row r="2145" spans="1:6">
      <c r="A2145" s="418"/>
      <c r="B2145" s="424"/>
      <c r="C2145" s="423"/>
      <c r="D2145" s="435"/>
      <c r="E2145" s="320" t="s">
        <v>25</v>
      </c>
      <c r="F2145" s="322" t="s">
        <v>21</v>
      </c>
    </row>
    <row r="2146" spans="1:6">
      <c r="A2146" s="418"/>
      <c r="B2146" s="424"/>
      <c r="C2146" s="423"/>
      <c r="D2146" s="435"/>
      <c r="E2146" s="431" t="s">
        <v>113</v>
      </c>
      <c r="F2146" s="322" t="s">
        <v>21</v>
      </c>
    </row>
    <row r="2147" spans="1:6">
      <c r="A2147" s="418"/>
      <c r="B2147" s="424"/>
      <c r="C2147" s="423"/>
      <c r="D2147" s="435"/>
      <c r="E2147" s="432"/>
      <c r="F2147" s="322" t="s">
        <v>21</v>
      </c>
    </row>
    <row r="2148" spans="1:6">
      <c r="A2148" s="418"/>
      <c r="B2148" s="424"/>
      <c r="C2148" s="423"/>
      <c r="D2148" s="435"/>
      <c r="E2148" s="432"/>
      <c r="F2148" s="322" t="s">
        <v>21</v>
      </c>
    </row>
    <row r="2149" spans="1:6">
      <c r="A2149" s="418"/>
      <c r="B2149" s="424"/>
      <c r="C2149" s="423"/>
      <c r="D2149" s="435"/>
      <c r="E2149" s="432"/>
      <c r="F2149" s="322" t="s">
        <v>21</v>
      </c>
    </row>
    <row r="2150" spans="1:6">
      <c r="A2150" s="418"/>
      <c r="B2150" s="424"/>
      <c r="C2150" s="423"/>
      <c r="D2150" s="435"/>
      <c r="E2150" s="432"/>
      <c r="F2150" s="322" t="s">
        <v>21</v>
      </c>
    </row>
    <row r="2151" spans="1:6">
      <c r="A2151" s="418"/>
      <c r="B2151" s="424"/>
      <c r="C2151" s="423"/>
      <c r="D2151" s="435"/>
      <c r="E2151" s="432"/>
      <c r="F2151" s="322" t="s">
        <v>21</v>
      </c>
    </row>
    <row r="2152" spans="1:6">
      <c r="A2152" s="418"/>
      <c r="B2152" s="424"/>
      <c r="C2152" s="423"/>
      <c r="D2152" s="435"/>
      <c r="E2152" s="433"/>
      <c r="F2152" s="322" t="s">
        <v>21</v>
      </c>
    </row>
    <row r="2153" spans="1:6">
      <c r="A2153" s="418"/>
      <c r="B2153" s="424"/>
      <c r="C2153" s="423"/>
      <c r="D2153" s="435"/>
      <c r="E2153" s="431" t="s">
        <v>28</v>
      </c>
      <c r="F2153" s="322" t="s">
        <v>21</v>
      </c>
    </row>
    <row r="2154" spans="1:6">
      <c r="A2154" s="418"/>
      <c r="B2154" s="424"/>
      <c r="C2154" s="423"/>
      <c r="D2154" s="435"/>
      <c r="E2154" s="432"/>
      <c r="F2154" s="322" t="s">
        <v>21</v>
      </c>
    </row>
    <row r="2155" spans="1:6">
      <c r="A2155" s="418"/>
      <c r="B2155" s="424"/>
      <c r="C2155" s="428"/>
      <c r="D2155" s="436"/>
      <c r="E2155" s="433"/>
      <c r="F2155" s="322" t="s">
        <v>21</v>
      </c>
    </row>
    <row r="2156" spans="1:6">
      <c r="A2156" s="418"/>
      <c r="B2156" s="424"/>
      <c r="C2156" s="422" t="s">
        <v>258</v>
      </c>
      <c r="D2156" s="434" t="s">
        <v>17</v>
      </c>
      <c r="E2156" s="431" t="s">
        <v>18</v>
      </c>
      <c r="F2156" s="360" t="s">
        <v>19</v>
      </c>
    </row>
    <row r="2157" spans="1:6">
      <c r="A2157" s="418"/>
      <c r="B2157" s="424"/>
      <c r="C2157" s="423"/>
      <c r="D2157" s="435"/>
      <c r="E2157" s="433"/>
      <c r="F2157" s="322" t="s">
        <v>21</v>
      </c>
    </row>
    <row r="2158" spans="1:6">
      <c r="A2158" s="418"/>
      <c r="B2158" s="424"/>
      <c r="C2158" s="423"/>
      <c r="D2158" s="435"/>
      <c r="E2158" s="431" t="s">
        <v>142</v>
      </c>
      <c r="F2158" s="322" t="s">
        <v>21</v>
      </c>
    </row>
    <row r="2159" spans="1:6">
      <c r="A2159" s="418"/>
      <c r="B2159" s="424"/>
      <c r="C2159" s="423"/>
      <c r="D2159" s="435"/>
      <c r="E2159" s="433"/>
      <c r="F2159" s="322" t="s">
        <v>21</v>
      </c>
    </row>
    <row r="2160" spans="1:6">
      <c r="A2160" s="418"/>
      <c r="B2160" s="424"/>
      <c r="C2160" s="423"/>
      <c r="D2160" s="435"/>
      <c r="E2160" s="431" t="s">
        <v>22</v>
      </c>
      <c r="F2160" s="322" t="s">
        <v>21</v>
      </c>
    </row>
    <row r="2161" spans="1:6">
      <c r="A2161" s="418"/>
      <c r="B2161" s="424"/>
      <c r="C2161" s="423"/>
      <c r="D2161" s="435"/>
      <c r="E2161" s="432"/>
      <c r="F2161" s="322" t="s">
        <v>21</v>
      </c>
    </row>
    <row r="2162" spans="1:6">
      <c r="A2162" s="418"/>
      <c r="B2162" s="424"/>
      <c r="C2162" s="423"/>
      <c r="D2162" s="435"/>
      <c r="E2162" s="432"/>
      <c r="F2162" s="322" t="s">
        <v>21</v>
      </c>
    </row>
    <row r="2163" spans="1:6">
      <c r="A2163" s="418"/>
      <c r="B2163" s="424"/>
      <c r="C2163" s="423"/>
      <c r="D2163" s="435"/>
      <c r="E2163" s="431" t="s">
        <v>143</v>
      </c>
      <c r="F2163" s="322" t="s">
        <v>21</v>
      </c>
    </row>
    <row r="2164" spans="1:6">
      <c r="A2164" s="418"/>
      <c r="B2164" s="424"/>
      <c r="C2164" s="423"/>
      <c r="D2164" s="435"/>
      <c r="E2164" s="433"/>
      <c r="F2164" s="322" t="s">
        <v>21</v>
      </c>
    </row>
    <row r="2165" spans="1:6">
      <c r="A2165" s="418"/>
      <c r="B2165" s="424"/>
      <c r="C2165" s="423"/>
      <c r="D2165" s="435"/>
      <c r="E2165" s="319" t="s">
        <v>144</v>
      </c>
      <c r="F2165" s="322" t="s">
        <v>21</v>
      </c>
    </row>
    <row r="2166" spans="1:6">
      <c r="A2166" s="418"/>
      <c r="B2166" s="424"/>
      <c r="C2166" s="423"/>
      <c r="D2166" s="435"/>
      <c r="E2166" s="431" t="s">
        <v>256</v>
      </c>
      <c r="F2166" s="322" t="s">
        <v>21</v>
      </c>
    </row>
    <row r="2167" spans="1:6">
      <c r="A2167" s="418"/>
      <c r="B2167" s="424"/>
      <c r="C2167" s="423"/>
      <c r="D2167" s="435"/>
      <c r="E2167" s="432"/>
      <c r="F2167" s="322" t="s">
        <v>21</v>
      </c>
    </row>
    <row r="2168" spans="1:6">
      <c r="A2168" s="418"/>
      <c r="B2168" s="424"/>
      <c r="C2168" s="423"/>
      <c r="D2168" s="435"/>
      <c r="E2168" s="432"/>
      <c r="F2168" s="322" t="s">
        <v>21</v>
      </c>
    </row>
    <row r="2169" spans="1:6">
      <c r="A2169" s="418"/>
      <c r="B2169" s="424"/>
      <c r="C2169" s="423"/>
      <c r="D2169" s="435"/>
      <c r="E2169" s="432"/>
      <c r="F2169" s="322" t="s">
        <v>21</v>
      </c>
    </row>
    <row r="2170" spans="1:6">
      <c r="A2170" s="418"/>
      <c r="B2170" s="424"/>
      <c r="C2170" s="423"/>
      <c r="D2170" s="435"/>
      <c r="E2170" s="432"/>
      <c r="F2170" s="322" t="s">
        <v>21</v>
      </c>
    </row>
    <row r="2171" spans="1:6">
      <c r="A2171" s="418"/>
      <c r="B2171" s="424"/>
      <c r="C2171" s="423"/>
      <c r="D2171" s="435"/>
      <c r="E2171" s="432"/>
      <c r="F2171" s="322" t="s">
        <v>21</v>
      </c>
    </row>
    <row r="2172" spans="1:6">
      <c r="A2172" s="418"/>
      <c r="B2172" s="424"/>
      <c r="C2172" s="423"/>
      <c r="D2172" s="435"/>
      <c r="E2172" s="433"/>
      <c r="F2172" s="322" t="s">
        <v>21</v>
      </c>
    </row>
    <row r="2173" spans="1:6">
      <c r="A2173" s="418"/>
      <c r="B2173" s="424"/>
      <c r="C2173" s="423"/>
      <c r="D2173" s="435"/>
      <c r="E2173" s="431" t="s">
        <v>259</v>
      </c>
      <c r="F2173" s="322" t="s">
        <v>21</v>
      </c>
    </row>
    <row r="2174" spans="1:6">
      <c r="A2174" s="418"/>
      <c r="B2174" s="424"/>
      <c r="C2174" s="423"/>
      <c r="D2174" s="435"/>
      <c r="E2174" s="432"/>
      <c r="F2174" s="322" t="s">
        <v>21</v>
      </c>
    </row>
    <row r="2175" spans="1:6">
      <c r="A2175" s="418"/>
      <c r="B2175" s="424"/>
      <c r="C2175" s="423"/>
      <c r="D2175" s="435"/>
      <c r="E2175" s="432"/>
      <c r="F2175" s="322" t="s">
        <v>21</v>
      </c>
    </row>
    <row r="2176" spans="1:6">
      <c r="A2176" s="418"/>
      <c r="B2176" s="424"/>
      <c r="C2176" s="423"/>
      <c r="D2176" s="435"/>
      <c r="E2176" s="432"/>
      <c r="F2176" s="322" t="s">
        <v>21</v>
      </c>
    </row>
    <row r="2177" spans="1:6">
      <c r="A2177" s="418"/>
      <c r="B2177" s="424"/>
      <c r="C2177" s="423"/>
      <c r="D2177" s="435"/>
      <c r="E2177" s="432"/>
      <c r="F2177" s="322" t="s">
        <v>21</v>
      </c>
    </row>
    <row r="2178" spans="1:6">
      <c r="A2178" s="418"/>
      <c r="B2178" s="424"/>
      <c r="C2178" s="423"/>
      <c r="D2178" s="435"/>
      <c r="E2178" s="432"/>
      <c r="F2178" s="322" t="s">
        <v>21</v>
      </c>
    </row>
    <row r="2179" spans="1:6">
      <c r="A2179" s="418"/>
      <c r="B2179" s="424"/>
      <c r="C2179" s="423"/>
      <c r="D2179" s="435"/>
      <c r="E2179" s="433"/>
      <c r="F2179" s="322" t="s">
        <v>21</v>
      </c>
    </row>
    <row r="2180" spans="1:6">
      <c r="A2180" s="418"/>
      <c r="B2180" s="424"/>
      <c r="C2180" s="423"/>
      <c r="D2180" s="435"/>
      <c r="E2180" s="320" t="s">
        <v>25</v>
      </c>
      <c r="F2180" s="322" t="s">
        <v>21</v>
      </c>
    </row>
    <row r="2181" spans="1:6">
      <c r="A2181" s="418"/>
      <c r="B2181" s="424"/>
      <c r="C2181" s="423"/>
      <c r="D2181" s="435"/>
      <c r="E2181" s="431" t="s">
        <v>113</v>
      </c>
      <c r="F2181" s="322" t="s">
        <v>21</v>
      </c>
    </row>
    <row r="2182" spans="1:6">
      <c r="A2182" s="418"/>
      <c r="B2182" s="424"/>
      <c r="C2182" s="423"/>
      <c r="D2182" s="435"/>
      <c r="E2182" s="432"/>
      <c r="F2182" s="322" t="s">
        <v>21</v>
      </c>
    </row>
    <row r="2183" spans="1:6">
      <c r="A2183" s="418"/>
      <c r="B2183" s="424"/>
      <c r="C2183" s="423"/>
      <c r="D2183" s="435"/>
      <c r="E2183" s="432"/>
      <c r="F2183" s="322" t="s">
        <v>21</v>
      </c>
    </row>
    <row r="2184" spans="1:6">
      <c r="A2184" s="418"/>
      <c r="B2184" s="424"/>
      <c r="C2184" s="423"/>
      <c r="D2184" s="435"/>
      <c r="E2184" s="432"/>
      <c r="F2184" s="322" t="s">
        <v>21</v>
      </c>
    </row>
    <row r="2185" spans="1:6">
      <c r="A2185" s="418"/>
      <c r="B2185" s="424"/>
      <c r="C2185" s="423"/>
      <c r="D2185" s="435"/>
      <c r="E2185" s="432"/>
      <c r="F2185" s="322" t="s">
        <v>21</v>
      </c>
    </row>
    <row r="2186" spans="1:6">
      <c r="A2186" s="418"/>
      <c r="B2186" s="424"/>
      <c r="C2186" s="423"/>
      <c r="D2186" s="435"/>
      <c r="E2186" s="432"/>
      <c r="F2186" s="322" t="s">
        <v>21</v>
      </c>
    </row>
    <row r="2187" spans="1:6">
      <c r="A2187" s="418"/>
      <c r="B2187" s="424"/>
      <c r="C2187" s="423"/>
      <c r="D2187" s="435"/>
      <c r="E2187" s="433"/>
      <c r="F2187" s="322" t="s">
        <v>21</v>
      </c>
    </row>
    <row r="2188" spans="1:6">
      <c r="A2188" s="418"/>
      <c r="B2188" s="424"/>
      <c r="C2188" s="423"/>
      <c r="D2188" s="435"/>
      <c r="E2188" s="431" t="s">
        <v>28</v>
      </c>
      <c r="F2188" s="322" t="s">
        <v>21</v>
      </c>
    </row>
    <row r="2189" spans="1:6">
      <c r="A2189" s="418"/>
      <c r="B2189" s="424"/>
      <c r="C2189" s="423"/>
      <c r="D2189" s="435"/>
      <c r="E2189" s="432"/>
      <c r="F2189" s="322" t="s">
        <v>21</v>
      </c>
    </row>
    <row r="2190" spans="1:6">
      <c r="A2190" s="418"/>
      <c r="B2190" s="424"/>
      <c r="C2190" s="428"/>
      <c r="D2190" s="436"/>
      <c r="E2190" s="433"/>
      <c r="F2190" s="322" t="s">
        <v>21</v>
      </c>
    </row>
    <row r="2191" spans="1:6" ht="15" customHeight="1">
      <c r="A2191" s="418"/>
      <c r="B2191" s="402" t="s">
        <v>260</v>
      </c>
      <c r="C2191" s="422" t="s">
        <v>261</v>
      </c>
      <c r="D2191" s="434" t="s">
        <v>17</v>
      </c>
      <c r="E2191" s="431" t="s">
        <v>18</v>
      </c>
      <c r="F2191" s="360" t="s">
        <v>19</v>
      </c>
    </row>
    <row r="2192" spans="1:6">
      <c r="A2192" s="418"/>
      <c r="B2192" s="403"/>
      <c r="C2192" s="423"/>
      <c r="D2192" s="435"/>
      <c r="E2192" s="433"/>
      <c r="F2192" s="322" t="s">
        <v>21</v>
      </c>
    </row>
    <row r="2193" spans="1:6">
      <c r="A2193" s="418"/>
      <c r="B2193" s="403"/>
      <c r="C2193" s="423"/>
      <c r="D2193" s="435"/>
      <c r="E2193" s="431" t="s">
        <v>20</v>
      </c>
      <c r="F2193" s="322" t="s">
        <v>21</v>
      </c>
    </row>
    <row r="2194" spans="1:6">
      <c r="A2194" s="418"/>
      <c r="B2194" s="403"/>
      <c r="C2194" s="423"/>
      <c r="D2194" s="435"/>
      <c r="E2194" s="433"/>
      <c r="F2194" s="322" t="s">
        <v>21</v>
      </c>
    </row>
    <row r="2195" spans="1:6">
      <c r="A2195" s="418"/>
      <c r="B2195" s="403"/>
      <c r="C2195" s="423"/>
      <c r="D2195" s="435"/>
      <c r="E2195" s="431" t="s">
        <v>262</v>
      </c>
      <c r="F2195" s="322" t="s">
        <v>21</v>
      </c>
    </row>
    <row r="2196" spans="1:6">
      <c r="A2196" s="418"/>
      <c r="B2196" s="403"/>
      <c r="C2196" s="423"/>
      <c r="D2196" s="435"/>
      <c r="E2196" s="432"/>
      <c r="F2196" s="322" t="s">
        <v>21</v>
      </c>
    </row>
    <row r="2197" spans="1:6">
      <c r="A2197" s="418"/>
      <c r="B2197" s="403"/>
      <c r="C2197" s="423"/>
      <c r="D2197" s="435"/>
      <c r="E2197" s="323" t="s">
        <v>92</v>
      </c>
      <c r="F2197" s="322" t="s">
        <v>21</v>
      </c>
    </row>
    <row r="2198" spans="1:6">
      <c r="A2198" s="418"/>
      <c r="B2198" s="403"/>
      <c r="C2198" s="423"/>
      <c r="D2198" s="435"/>
      <c r="E2198" s="431" t="s">
        <v>263</v>
      </c>
      <c r="F2198" s="322" t="s">
        <v>21</v>
      </c>
    </row>
    <row r="2199" spans="1:6">
      <c r="A2199" s="418"/>
      <c r="B2199" s="403"/>
      <c r="C2199" s="423"/>
      <c r="D2199" s="435"/>
      <c r="E2199" s="432"/>
      <c r="F2199" s="322" t="s">
        <v>21</v>
      </c>
    </row>
    <row r="2200" spans="1:6">
      <c r="A2200" s="418"/>
      <c r="B2200" s="403"/>
      <c r="C2200" s="423"/>
      <c r="D2200" s="435"/>
      <c r="E2200" s="433"/>
      <c r="F2200" s="322" t="s">
        <v>21</v>
      </c>
    </row>
    <row r="2201" spans="1:6">
      <c r="A2201" s="418"/>
      <c r="B2201" s="403"/>
      <c r="C2201" s="423"/>
      <c r="D2201" s="435"/>
      <c r="E2201" s="431" t="s">
        <v>264</v>
      </c>
      <c r="F2201" s="322" t="s">
        <v>21</v>
      </c>
    </row>
    <row r="2202" spans="1:6">
      <c r="A2202" s="418"/>
      <c r="B2202" s="403"/>
      <c r="C2202" s="423"/>
      <c r="D2202" s="435"/>
      <c r="E2202" s="432"/>
      <c r="F2202" s="322" t="s">
        <v>21</v>
      </c>
    </row>
    <row r="2203" spans="1:6">
      <c r="A2203" s="418"/>
      <c r="B2203" s="403"/>
      <c r="C2203" s="423"/>
      <c r="D2203" s="435"/>
      <c r="E2203" s="432"/>
      <c r="F2203" s="322" t="s">
        <v>21</v>
      </c>
    </row>
    <row r="2204" spans="1:6">
      <c r="A2204" s="418"/>
      <c r="B2204" s="403"/>
      <c r="C2204" s="423"/>
      <c r="D2204" s="435"/>
      <c r="E2204" s="432"/>
      <c r="F2204" s="322" t="s">
        <v>21</v>
      </c>
    </row>
    <row r="2205" spans="1:6">
      <c r="A2205" s="418"/>
      <c r="B2205" s="403"/>
      <c r="C2205" s="423"/>
      <c r="D2205" s="435"/>
      <c r="E2205" s="433"/>
      <c r="F2205" s="322" t="s">
        <v>21</v>
      </c>
    </row>
    <row r="2206" spans="1:6">
      <c r="A2206" s="418"/>
      <c r="B2206" s="403"/>
      <c r="C2206" s="423"/>
      <c r="D2206" s="435"/>
      <c r="E2206" s="319" t="s">
        <v>265</v>
      </c>
      <c r="F2206" s="322" t="s">
        <v>21</v>
      </c>
    </row>
    <row r="2207" spans="1:6">
      <c r="A2207" s="418"/>
      <c r="B2207" s="403"/>
      <c r="C2207" s="423"/>
      <c r="D2207" s="435"/>
      <c r="E2207" s="431" t="s">
        <v>28</v>
      </c>
      <c r="F2207" s="322" t="s">
        <v>21</v>
      </c>
    </row>
    <row r="2208" spans="1:6">
      <c r="A2208" s="418"/>
      <c r="B2208" s="403"/>
      <c r="C2208" s="423"/>
      <c r="D2208" s="435"/>
      <c r="E2208" s="432"/>
      <c r="F2208" s="322" t="s">
        <v>21</v>
      </c>
    </row>
    <row r="2209" spans="1:6">
      <c r="A2209" s="418"/>
      <c r="B2209" s="403"/>
      <c r="C2209" s="423"/>
      <c r="D2209" s="435"/>
      <c r="E2209" s="433"/>
      <c r="F2209" s="322" t="s">
        <v>21</v>
      </c>
    </row>
    <row r="2210" spans="1:6">
      <c r="A2210" s="418"/>
      <c r="B2210" s="403"/>
      <c r="C2210" s="422" t="s">
        <v>266</v>
      </c>
      <c r="D2210" s="434" t="s">
        <v>17</v>
      </c>
      <c r="E2210" s="431" t="s">
        <v>18</v>
      </c>
      <c r="F2210" s="360" t="s">
        <v>19</v>
      </c>
    </row>
    <row r="2211" spans="1:6">
      <c r="A2211" s="418"/>
      <c r="B2211" s="403"/>
      <c r="C2211" s="423"/>
      <c r="D2211" s="435"/>
      <c r="E2211" s="433"/>
      <c r="F2211" s="322" t="s">
        <v>21</v>
      </c>
    </row>
    <row r="2212" spans="1:6">
      <c r="A2212" s="418"/>
      <c r="B2212" s="403"/>
      <c r="C2212" s="423"/>
      <c r="D2212" s="435"/>
      <c r="E2212" s="431" t="s">
        <v>20</v>
      </c>
      <c r="F2212" s="322" t="s">
        <v>21</v>
      </c>
    </row>
    <row r="2213" spans="1:6">
      <c r="A2213" s="418"/>
      <c r="B2213" s="403"/>
      <c r="C2213" s="423"/>
      <c r="D2213" s="435"/>
      <c r="E2213" s="433"/>
      <c r="F2213" s="322" t="s">
        <v>21</v>
      </c>
    </row>
    <row r="2214" spans="1:6">
      <c r="A2214" s="418"/>
      <c r="B2214" s="403"/>
      <c r="C2214" s="423"/>
      <c r="D2214" s="435"/>
      <c r="E2214" s="431" t="s">
        <v>262</v>
      </c>
      <c r="F2214" s="322" t="s">
        <v>21</v>
      </c>
    </row>
    <row r="2215" spans="1:6">
      <c r="A2215" s="418"/>
      <c r="B2215" s="403"/>
      <c r="C2215" s="423"/>
      <c r="D2215" s="435"/>
      <c r="E2215" s="432"/>
      <c r="F2215" s="322" t="s">
        <v>21</v>
      </c>
    </row>
    <row r="2216" spans="1:6">
      <c r="A2216" s="418"/>
      <c r="B2216" s="403"/>
      <c r="C2216" s="423"/>
      <c r="D2216" s="435"/>
      <c r="E2216" s="323" t="s">
        <v>92</v>
      </c>
      <c r="F2216" s="322" t="s">
        <v>21</v>
      </c>
    </row>
    <row r="2217" spans="1:6">
      <c r="A2217" s="418"/>
      <c r="B2217" s="403"/>
      <c r="C2217" s="423"/>
      <c r="D2217" s="435"/>
      <c r="E2217" s="431" t="s">
        <v>263</v>
      </c>
      <c r="F2217" s="322" t="s">
        <v>21</v>
      </c>
    </row>
    <row r="2218" spans="1:6">
      <c r="A2218" s="418"/>
      <c r="B2218" s="403"/>
      <c r="C2218" s="423"/>
      <c r="D2218" s="435"/>
      <c r="E2218" s="432"/>
      <c r="F2218" s="322" t="s">
        <v>21</v>
      </c>
    </row>
    <row r="2219" spans="1:6">
      <c r="A2219" s="418"/>
      <c r="B2219" s="403"/>
      <c r="C2219" s="423"/>
      <c r="D2219" s="435"/>
      <c r="E2219" s="433"/>
      <c r="F2219" s="322" t="s">
        <v>21</v>
      </c>
    </row>
    <row r="2220" spans="1:6">
      <c r="A2220" s="418"/>
      <c r="B2220" s="403"/>
      <c r="C2220" s="423"/>
      <c r="D2220" s="435"/>
      <c r="E2220" s="431" t="s">
        <v>264</v>
      </c>
      <c r="F2220" s="322" t="s">
        <v>21</v>
      </c>
    </row>
    <row r="2221" spans="1:6">
      <c r="A2221" s="418"/>
      <c r="B2221" s="403"/>
      <c r="C2221" s="423"/>
      <c r="D2221" s="435"/>
      <c r="E2221" s="432"/>
      <c r="F2221" s="322" t="s">
        <v>21</v>
      </c>
    </row>
    <row r="2222" spans="1:6">
      <c r="A2222" s="418"/>
      <c r="B2222" s="403"/>
      <c r="C2222" s="423"/>
      <c r="D2222" s="435"/>
      <c r="E2222" s="433"/>
      <c r="F2222" s="322" t="s">
        <v>21</v>
      </c>
    </row>
    <row r="2223" spans="1:6">
      <c r="A2223" s="418"/>
      <c r="B2223" s="403"/>
      <c r="C2223" s="423"/>
      <c r="D2223" s="435"/>
      <c r="E2223" s="319" t="s">
        <v>265</v>
      </c>
      <c r="F2223" s="322" t="s">
        <v>21</v>
      </c>
    </row>
    <row r="2224" spans="1:6">
      <c r="A2224" s="418"/>
      <c r="B2224" s="403"/>
      <c r="C2224" s="423"/>
      <c r="D2224" s="435"/>
      <c r="E2224" s="431" t="s">
        <v>28</v>
      </c>
      <c r="F2224" s="322" t="s">
        <v>21</v>
      </c>
    </row>
    <row r="2225" spans="1:6">
      <c r="A2225" s="418"/>
      <c r="B2225" s="403"/>
      <c r="C2225" s="423"/>
      <c r="D2225" s="435"/>
      <c r="E2225" s="432"/>
      <c r="F2225" s="322" t="s">
        <v>21</v>
      </c>
    </row>
    <row r="2226" spans="1:6">
      <c r="A2226" s="418"/>
      <c r="B2226" s="404"/>
      <c r="C2226" s="423"/>
      <c r="D2226" s="435"/>
      <c r="E2226" s="433"/>
      <c r="F2226" s="322" t="s">
        <v>21</v>
      </c>
    </row>
    <row r="2227" spans="1:6">
      <c r="A2227" s="418"/>
      <c r="B2227" s="402" t="s">
        <v>267</v>
      </c>
      <c r="C2227" s="422" t="s">
        <v>268</v>
      </c>
      <c r="D2227" s="434" t="s">
        <v>17</v>
      </c>
      <c r="E2227" s="431" t="s">
        <v>18</v>
      </c>
      <c r="F2227" s="360" t="s">
        <v>19</v>
      </c>
    </row>
    <row r="2228" spans="1:6">
      <c r="A2228" s="418"/>
      <c r="B2228" s="403"/>
      <c r="C2228" s="423"/>
      <c r="D2228" s="435"/>
      <c r="E2228" s="433"/>
      <c r="F2228" s="322" t="s">
        <v>21</v>
      </c>
    </row>
    <row r="2229" spans="1:6">
      <c r="A2229" s="418"/>
      <c r="B2229" s="403"/>
      <c r="C2229" s="423"/>
      <c r="D2229" s="435"/>
      <c r="E2229" s="431" t="s">
        <v>142</v>
      </c>
      <c r="F2229" s="322" t="s">
        <v>21</v>
      </c>
    </row>
    <row r="2230" spans="1:6">
      <c r="A2230" s="418"/>
      <c r="B2230" s="403"/>
      <c r="C2230" s="423"/>
      <c r="D2230" s="435"/>
      <c r="E2230" s="433"/>
      <c r="F2230" s="322" t="s">
        <v>21</v>
      </c>
    </row>
    <row r="2231" spans="1:6">
      <c r="A2231" s="418"/>
      <c r="B2231" s="403"/>
      <c r="C2231" s="423"/>
      <c r="D2231" s="435"/>
      <c r="E2231" s="431" t="s">
        <v>22</v>
      </c>
      <c r="F2231" s="322" t="s">
        <v>21</v>
      </c>
    </row>
    <row r="2232" spans="1:6">
      <c r="A2232" s="418"/>
      <c r="B2232" s="403"/>
      <c r="C2232" s="423"/>
      <c r="D2232" s="435"/>
      <c r="E2232" s="432"/>
      <c r="F2232" s="322" t="s">
        <v>21</v>
      </c>
    </row>
    <row r="2233" spans="1:6">
      <c r="A2233" s="418"/>
      <c r="B2233" s="403"/>
      <c r="C2233" s="423"/>
      <c r="D2233" s="435"/>
      <c r="E2233" s="432"/>
      <c r="F2233" s="322" t="s">
        <v>21</v>
      </c>
    </row>
    <row r="2234" spans="1:6">
      <c r="A2234" s="418"/>
      <c r="B2234" s="403"/>
      <c r="C2234" s="423"/>
      <c r="D2234" s="435"/>
      <c r="E2234" s="431" t="s">
        <v>143</v>
      </c>
      <c r="F2234" s="322" t="s">
        <v>21</v>
      </c>
    </row>
    <row r="2235" spans="1:6">
      <c r="A2235" s="418"/>
      <c r="B2235" s="403"/>
      <c r="C2235" s="423"/>
      <c r="D2235" s="435"/>
      <c r="E2235" s="433"/>
      <c r="F2235" s="322" t="s">
        <v>21</v>
      </c>
    </row>
    <row r="2236" spans="1:6">
      <c r="A2236" s="418"/>
      <c r="B2236" s="403"/>
      <c r="C2236" s="423"/>
      <c r="D2236" s="435"/>
      <c r="E2236" s="319" t="s">
        <v>144</v>
      </c>
      <c r="F2236" s="322" t="s">
        <v>21</v>
      </c>
    </row>
    <row r="2237" spans="1:6">
      <c r="A2237" s="418"/>
      <c r="B2237" s="403"/>
      <c r="C2237" s="423"/>
      <c r="D2237" s="435"/>
      <c r="E2237" s="431" t="s">
        <v>269</v>
      </c>
      <c r="F2237" s="322" t="s">
        <v>21</v>
      </c>
    </row>
    <row r="2238" spans="1:6">
      <c r="A2238" s="418"/>
      <c r="B2238" s="403"/>
      <c r="C2238" s="423"/>
      <c r="D2238" s="435"/>
      <c r="E2238" s="432"/>
      <c r="F2238" s="322" t="s">
        <v>21</v>
      </c>
    </row>
    <row r="2239" spans="1:6">
      <c r="A2239" s="418"/>
      <c r="B2239" s="403"/>
      <c r="C2239" s="423"/>
      <c r="D2239" s="435"/>
      <c r="E2239" s="432"/>
      <c r="F2239" s="322" t="s">
        <v>21</v>
      </c>
    </row>
    <row r="2240" spans="1:6">
      <c r="A2240" s="418"/>
      <c r="B2240" s="403"/>
      <c r="C2240" s="423"/>
      <c r="D2240" s="435"/>
      <c r="E2240" s="432"/>
      <c r="F2240" s="322" t="s">
        <v>21</v>
      </c>
    </row>
    <row r="2241" spans="1:6">
      <c r="A2241" s="418"/>
      <c r="B2241" s="403"/>
      <c r="C2241" s="423"/>
      <c r="D2241" s="435"/>
      <c r="E2241" s="432"/>
      <c r="F2241" s="322" t="s">
        <v>21</v>
      </c>
    </row>
    <row r="2242" spans="1:6">
      <c r="A2242" s="418"/>
      <c r="B2242" s="403"/>
      <c r="C2242" s="423"/>
      <c r="D2242" s="435"/>
      <c r="E2242" s="432"/>
      <c r="F2242" s="322" t="s">
        <v>21</v>
      </c>
    </row>
    <row r="2243" spans="1:6">
      <c r="A2243" s="418"/>
      <c r="B2243" s="403"/>
      <c r="C2243" s="423"/>
      <c r="D2243" s="435"/>
      <c r="E2243" s="433"/>
      <c r="F2243" s="322" t="s">
        <v>21</v>
      </c>
    </row>
    <row r="2244" spans="1:6">
      <c r="A2244" s="418"/>
      <c r="B2244" s="403"/>
      <c r="C2244" s="423"/>
      <c r="D2244" s="435"/>
      <c r="E2244" s="431" t="s">
        <v>270</v>
      </c>
      <c r="F2244" s="322" t="s">
        <v>21</v>
      </c>
    </row>
    <row r="2245" spans="1:6">
      <c r="A2245" s="418"/>
      <c r="B2245" s="403"/>
      <c r="C2245" s="423"/>
      <c r="D2245" s="435"/>
      <c r="E2245" s="432"/>
      <c r="F2245" s="322" t="s">
        <v>21</v>
      </c>
    </row>
    <row r="2246" spans="1:6">
      <c r="A2246" s="418"/>
      <c r="B2246" s="403"/>
      <c r="C2246" s="423"/>
      <c r="D2246" s="435"/>
      <c r="E2246" s="432"/>
      <c r="F2246" s="322" t="s">
        <v>21</v>
      </c>
    </row>
    <row r="2247" spans="1:6">
      <c r="A2247" s="418"/>
      <c r="B2247" s="403"/>
      <c r="C2247" s="423"/>
      <c r="D2247" s="435"/>
      <c r="E2247" s="432"/>
      <c r="F2247" s="322" t="s">
        <v>21</v>
      </c>
    </row>
    <row r="2248" spans="1:6">
      <c r="A2248" s="418"/>
      <c r="B2248" s="403"/>
      <c r="C2248" s="423"/>
      <c r="D2248" s="435"/>
      <c r="E2248" s="432"/>
      <c r="F2248" s="322" t="s">
        <v>21</v>
      </c>
    </row>
    <row r="2249" spans="1:6">
      <c r="A2249" s="418"/>
      <c r="B2249" s="403"/>
      <c r="C2249" s="423"/>
      <c r="D2249" s="435"/>
      <c r="E2249" s="433"/>
      <c r="F2249" s="322" t="s">
        <v>21</v>
      </c>
    </row>
    <row r="2250" spans="1:6">
      <c r="A2250" s="418"/>
      <c r="B2250" s="403"/>
      <c r="C2250" s="423"/>
      <c r="D2250" s="435"/>
      <c r="E2250" s="431" t="s">
        <v>271</v>
      </c>
      <c r="F2250" s="322" t="s">
        <v>21</v>
      </c>
    </row>
    <row r="2251" spans="1:6">
      <c r="A2251" s="418"/>
      <c r="B2251" s="403"/>
      <c r="C2251" s="423"/>
      <c r="D2251" s="435"/>
      <c r="E2251" s="432"/>
      <c r="F2251" s="322" t="s">
        <v>21</v>
      </c>
    </row>
    <row r="2252" spans="1:6">
      <c r="A2252" s="418"/>
      <c r="B2252" s="403"/>
      <c r="C2252" s="423"/>
      <c r="D2252" s="435"/>
      <c r="E2252" s="432"/>
      <c r="F2252" s="322" t="s">
        <v>21</v>
      </c>
    </row>
    <row r="2253" spans="1:6">
      <c r="A2253" s="418"/>
      <c r="B2253" s="403"/>
      <c r="C2253" s="423"/>
      <c r="D2253" s="435"/>
      <c r="E2253" s="433"/>
      <c r="F2253" s="322" t="s">
        <v>21</v>
      </c>
    </row>
    <row r="2254" spans="1:6">
      <c r="A2254" s="418"/>
      <c r="B2254" s="403"/>
      <c r="C2254" s="423"/>
      <c r="D2254" s="435"/>
      <c r="E2254" s="431" t="s">
        <v>272</v>
      </c>
      <c r="F2254" s="322" t="s">
        <v>21</v>
      </c>
    </row>
    <row r="2255" spans="1:6">
      <c r="A2255" s="418"/>
      <c r="B2255" s="403"/>
      <c r="C2255" s="423"/>
      <c r="D2255" s="435"/>
      <c r="E2255" s="432"/>
      <c r="F2255" s="322" t="s">
        <v>21</v>
      </c>
    </row>
    <row r="2256" spans="1:6">
      <c r="A2256" s="418"/>
      <c r="B2256" s="403"/>
      <c r="C2256" s="423"/>
      <c r="D2256" s="435"/>
      <c r="E2256" s="432"/>
      <c r="F2256" s="322" t="s">
        <v>21</v>
      </c>
    </row>
    <row r="2257" spans="1:6">
      <c r="A2257" s="418"/>
      <c r="B2257" s="403"/>
      <c r="C2257" s="423"/>
      <c r="D2257" s="435"/>
      <c r="E2257" s="432"/>
      <c r="F2257" s="322" t="s">
        <v>21</v>
      </c>
    </row>
    <row r="2258" spans="1:6">
      <c r="A2258" s="418"/>
      <c r="B2258" s="403"/>
      <c r="C2258" s="423"/>
      <c r="D2258" s="435"/>
      <c r="E2258" s="432"/>
      <c r="F2258" s="322" t="s">
        <v>21</v>
      </c>
    </row>
    <row r="2259" spans="1:6">
      <c r="A2259" s="418"/>
      <c r="B2259" s="403"/>
      <c r="C2259" s="423"/>
      <c r="D2259" s="435"/>
      <c r="E2259" s="432"/>
      <c r="F2259" s="322" t="s">
        <v>21</v>
      </c>
    </row>
    <row r="2260" spans="1:6">
      <c r="A2260" s="418"/>
      <c r="B2260" s="403"/>
      <c r="C2260" s="423"/>
      <c r="D2260" s="435"/>
      <c r="E2260" s="433"/>
      <c r="F2260" s="322" t="s">
        <v>21</v>
      </c>
    </row>
    <row r="2261" spans="1:6">
      <c r="A2261" s="418"/>
      <c r="B2261" s="403"/>
      <c r="C2261" s="423"/>
      <c r="D2261" s="435"/>
      <c r="E2261" s="320" t="s">
        <v>25</v>
      </c>
      <c r="F2261" s="322" t="s">
        <v>21</v>
      </c>
    </row>
    <row r="2262" spans="1:6">
      <c r="A2262" s="418"/>
      <c r="B2262" s="403"/>
      <c r="C2262" s="423"/>
      <c r="D2262" s="435"/>
      <c r="E2262" s="431" t="s">
        <v>113</v>
      </c>
      <c r="F2262" s="322" t="s">
        <v>21</v>
      </c>
    </row>
    <row r="2263" spans="1:6">
      <c r="A2263" s="418"/>
      <c r="B2263" s="403"/>
      <c r="C2263" s="423"/>
      <c r="D2263" s="435"/>
      <c r="E2263" s="432"/>
      <c r="F2263" s="322" t="s">
        <v>21</v>
      </c>
    </row>
    <row r="2264" spans="1:6">
      <c r="A2264" s="418"/>
      <c r="B2264" s="403"/>
      <c r="C2264" s="423"/>
      <c r="D2264" s="435"/>
      <c r="E2264" s="432"/>
      <c r="F2264" s="322" t="s">
        <v>21</v>
      </c>
    </row>
    <row r="2265" spans="1:6">
      <c r="A2265" s="418"/>
      <c r="B2265" s="403"/>
      <c r="C2265" s="423"/>
      <c r="D2265" s="435"/>
      <c r="E2265" s="432"/>
      <c r="F2265" s="322" t="s">
        <v>21</v>
      </c>
    </row>
    <row r="2266" spans="1:6">
      <c r="A2266" s="418"/>
      <c r="B2266" s="403"/>
      <c r="C2266" s="423"/>
      <c r="D2266" s="435"/>
      <c r="E2266" s="432"/>
      <c r="F2266" s="322" t="s">
        <v>21</v>
      </c>
    </row>
    <row r="2267" spans="1:6">
      <c r="A2267" s="418"/>
      <c r="B2267" s="403"/>
      <c r="C2267" s="423"/>
      <c r="D2267" s="435"/>
      <c r="E2267" s="432"/>
      <c r="F2267" s="322" t="s">
        <v>21</v>
      </c>
    </row>
    <row r="2268" spans="1:6">
      <c r="A2268" s="418"/>
      <c r="B2268" s="403"/>
      <c r="C2268" s="423"/>
      <c r="D2268" s="435"/>
      <c r="E2268" s="433"/>
      <c r="F2268" s="322" t="s">
        <v>21</v>
      </c>
    </row>
    <row r="2269" spans="1:6">
      <c r="A2269" s="418"/>
      <c r="B2269" s="403"/>
      <c r="C2269" s="423"/>
      <c r="D2269" s="435"/>
      <c r="E2269" s="431" t="s">
        <v>28</v>
      </c>
      <c r="F2269" s="322" t="s">
        <v>21</v>
      </c>
    </row>
    <row r="2270" spans="1:6">
      <c r="A2270" s="418"/>
      <c r="B2270" s="403"/>
      <c r="C2270" s="423"/>
      <c r="D2270" s="435"/>
      <c r="E2270" s="432"/>
      <c r="F2270" s="322" t="s">
        <v>21</v>
      </c>
    </row>
    <row r="2271" spans="1:6">
      <c r="A2271" s="418"/>
      <c r="B2271" s="403"/>
      <c r="C2271" s="428"/>
      <c r="D2271" s="436"/>
      <c r="E2271" s="433"/>
      <c r="F2271" s="322" t="s">
        <v>21</v>
      </c>
    </row>
    <row r="2272" spans="1:6">
      <c r="A2272" s="418"/>
      <c r="B2272" s="403"/>
      <c r="C2272" s="422" t="s">
        <v>273</v>
      </c>
      <c r="D2272" s="434" t="s">
        <v>17</v>
      </c>
      <c r="E2272" s="431" t="s">
        <v>18</v>
      </c>
      <c r="F2272" s="360" t="s">
        <v>19</v>
      </c>
    </row>
    <row r="2273" spans="1:6">
      <c r="A2273" s="418"/>
      <c r="B2273" s="403"/>
      <c r="C2273" s="423"/>
      <c r="D2273" s="435"/>
      <c r="E2273" s="433"/>
      <c r="F2273" s="322" t="s">
        <v>21</v>
      </c>
    </row>
    <row r="2274" spans="1:6">
      <c r="A2274" s="418"/>
      <c r="B2274" s="403"/>
      <c r="C2274" s="423"/>
      <c r="D2274" s="435"/>
      <c r="E2274" s="431" t="s">
        <v>142</v>
      </c>
      <c r="F2274" s="322" t="s">
        <v>21</v>
      </c>
    </row>
    <row r="2275" spans="1:6">
      <c r="A2275" s="418"/>
      <c r="B2275" s="403"/>
      <c r="C2275" s="423"/>
      <c r="D2275" s="435"/>
      <c r="E2275" s="433"/>
      <c r="F2275" s="322" t="s">
        <v>21</v>
      </c>
    </row>
    <row r="2276" spans="1:6">
      <c r="A2276" s="418"/>
      <c r="B2276" s="403"/>
      <c r="C2276" s="423"/>
      <c r="D2276" s="435"/>
      <c r="E2276" s="431" t="s">
        <v>22</v>
      </c>
      <c r="F2276" s="322" t="s">
        <v>21</v>
      </c>
    </row>
    <row r="2277" spans="1:6">
      <c r="A2277" s="418"/>
      <c r="B2277" s="403"/>
      <c r="C2277" s="423"/>
      <c r="D2277" s="435"/>
      <c r="E2277" s="432"/>
      <c r="F2277" s="322" t="s">
        <v>21</v>
      </c>
    </row>
    <row r="2278" spans="1:6">
      <c r="A2278" s="418"/>
      <c r="B2278" s="403"/>
      <c r="C2278" s="423"/>
      <c r="D2278" s="435"/>
      <c r="E2278" s="432"/>
      <c r="F2278" s="322" t="s">
        <v>21</v>
      </c>
    </row>
    <row r="2279" spans="1:6">
      <c r="A2279" s="418"/>
      <c r="B2279" s="403"/>
      <c r="C2279" s="423"/>
      <c r="D2279" s="435"/>
      <c r="E2279" s="431" t="s">
        <v>143</v>
      </c>
      <c r="F2279" s="322" t="s">
        <v>21</v>
      </c>
    </row>
    <row r="2280" spans="1:6">
      <c r="A2280" s="418"/>
      <c r="B2280" s="403"/>
      <c r="C2280" s="423"/>
      <c r="D2280" s="435"/>
      <c r="E2280" s="433"/>
      <c r="F2280" s="322" t="s">
        <v>21</v>
      </c>
    </row>
    <row r="2281" spans="1:6">
      <c r="A2281" s="418"/>
      <c r="B2281" s="403"/>
      <c r="C2281" s="423"/>
      <c r="D2281" s="435"/>
      <c r="E2281" s="319" t="s">
        <v>144</v>
      </c>
      <c r="F2281" s="322" t="s">
        <v>21</v>
      </c>
    </row>
    <row r="2282" spans="1:6">
      <c r="A2282" s="418"/>
      <c r="B2282" s="403"/>
      <c r="C2282" s="423"/>
      <c r="D2282" s="435"/>
      <c r="E2282" s="431" t="s">
        <v>274</v>
      </c>
      <c r="F2282" s="322" t="s">
        <v>21</v>
      </c>
    </row>
    <row r="2283" spans="1:6">
      <c r="A2283" s="418"/>
      <c r="B2283" s="403"/>
      <c r="C2283" s="423"/>
      <c r="D2283" s="435"/>
      <c r="E2283" s="432"/>
      <c r="F2283" s="322" t="s">
        <v>21</v>
      </c>
    </row>
    <row r="2284" spans="1:6">
      <c r="A2284" s="418"/>
      <c r="B2284" s="403"/>
      <c r="C2284" s="423"/>
      <c r="D2284" s="435"/>
      <c r="E2284" s="432"/>
      <c r="F2284" s="322" t="s">
        <v>21</v>
      </c>
    </row>
    <row r="2285" spans="1:6">
      <c r="A2285" s="418"/>
      <c r="B2285" s="403"/>
      <c r="C2285" s="423"/>
      <c r="D2285" s="435"/>
      <c r="E2285" s="432"/>
      <c r="F2285" s="322" t="s">
        <v>21</v>
      </c>
    </row>
    <row r="2286" spans="1:6">
      <c r="A2286" s="418"/>
      <c r="B2286" s="403"/>
      <c r="C2286" s="423"/>
      <c r="D2286" s="435"/>
      <c r="E2286" s="432"/>
      <c r="F2286" s="322" t="s">
        <v>21</v>
      </c>
    </row>
    <row r="2287" spans="1:6">
      <c r="A2287" s="418"/>
      <c r="B2287" s="403"/>
      <c r="C2287" s="423"/>
      <c r="D2287" s="435"/>
      <c r="E2287" s="432"/>
      <c r="F2287" s="322" t="s">
        <v>21</v>
      </c>
    </row>
    <row r="2288" spans="1:6">
      <c r="A2288" s="418"/>
      <c r="B2288" s="403"/>
      <c r="C2288" s="423"/>
      <c r="D2288" s="435"/>
      <c r="E2288" s="432"/>
      <c r="F2288" s="322" t="s">
        <v>21</v>
      </c>
    </row>
    <row r="2289" spans="1:6">
      <c r="A2289" s="418"/>
      <c r="B2289" s="403"/>
      <c r="C2289" s="423"/>
      <c r="D2289" s="435"/>
      <c r="E2289" s="433"/>
      <c r="F2289" s="322" t="s">
        <v>21</v>
      </c>
    </row>
    <row r="2290" spans="1:6">
      <c r="A2290" s="418"/>
      <c r="B2290" s="403"/>
      <c r="C2290" s="423"/>
      <c r="D2290" s="435"/>
      <c r="E2290" s="431" t="s">
        <v>275</v>
      </c>
      <c r="F2290" s="322" t="s">
        <v>21</v>
      </c>
    </row>
    <row r="2291" spans="1:6">
      <c r="A2291" s="418"/>
      <c r="B2291" s="403"/>
      <c r="C2291" s="423"/>
      <c r="D2291" s="435"/>
      <c r="E2291" s="432"/>
      <c r="F2291" s="322" t="s">
        <v>21</v>
      </c>
    </row>
    <row r="2292" spans="1:6">
      <c r="A2292" s="418"/>
      <c r="B2292" s="403"/>
      <c r="C2292" s="423"/>
      <c r="D2292" s="435"/>
      <c r="E2292" s="432"/>
      <c r="F2292" s="322" t="s">
        <v>21</v>
      </c>
    </row>
    <row r="2293" spans="1:6">
      <c r="A2293" s="418"/>
      <c r="B2293" s="403"/>
      <c r="C2293" s="423"/>
      <c r="D2293" s="435"/>
      <c r="E2293" s="432"/>
      <c r="F2293" s="322" t="s">
        <v>21</v>
      </c>
    </row>
    <row r="2294" spans="1:6">
      <c r="A2294" s="418"/>
      <c r="B2294" s="403"/>
      <c r="C2294" s="423"/>
      <c r="D2294" s="435"/>
      <c r="E2294" s="432"/>
      <c r="F2294" s="322" t="s">
        <v>21</v>
      </c>
    </row>
    <row r="2295" spans="1:6">
      <c r="A2295" s="418"/>
      <c r="B2295" s="403"/>
      <c r="C2295" s="423"/>
      <c r="D2295" s="435"/>
      <c r="E2295" s="433"/>
      <c r="F2295" s="322" t="s">
        <v>21</v>
      </c>
    </row>
    <row r="2296" spans="1:6">
      <c r="A2296" s="418"/>
      <c r="B2296" s="403"/>
      <c r="C2296" s="423"/>
      <c r="D2296" s="435"/>
      <c r="E2296" s="431" t="s">
        <v>273</v>
      </c>
      <c r="F2296" s="322" t="s">
        <v>21</v>
      </c>
    </row>
    <row r="2297" spans="1:6">
      <c r="A2297" s="418"/>
      <c r="B2297" s="403"/>
      <c r="C2297" s="423"/>
      <c r="D2297" s="435"/>
      <c r="E2297" s="432"/>
      <c r="F2297" s="322" t="s">
        <v>21</v>
      </c>
    </row>
    <row r="2298" spans="1:6">
      <c r="A2298" s="418"/>
      <c r="B2298" s="403"/>
      <c r="C2298" s="423"/>
      <c r="D2298" s="435"/>
      <c r="E2298" s="432"/>
      <c r="F2298" s="322" t="s">
        <v>21</v>
      </c>
    </row>
    <row r="2299" spans="1:6">
      <c r="A2299" s="418"/>
      <c r="B2299" s="403"/>
      <c r="C2299" s="423"/>
      <c r="D2299" s="435"/>
      <c r="E2299" s="432"/>
      <c r="F2299" s="322" t="s">
        <v>21</v>
      </c>
    </row>
    <row r="2300" spans="1:6">
      <c r="A2300" s="418"/>
      <c r="B2300" s="403"/>
      <c r="C2300" s="423"/>
      <c r="D2300" s="435"/>
      <c r="E2300" s="433"/>
      <c r="F2300" s="322" t="s">
        <v>21</v>
      </c>
    </row>
    <row r="2301" spans="1:6">
      <c r="A2301" s="418"/>
      <c r="B2301" s="403"/>
      <c r="C2301" s="423"/>
      <c r="D2301" s="435"/>
      <c r="E2301" s="431" t="s">
        <v>276</v>
      </c>
      <c r="F2301" s="322" t="s">
        <v>21</v>
      </c>
    </row>
    <row r="2302" spans="1:6">
      <c r="A2302" s="418"/>
      <c r="B2302" s="403"/>
      <c r="C2302" s="423"/>
      <c r="D2302" s="435"/>
      <c r="E2302" s="432"/>
      <c r="F2302" s="322" t="s">
        <v>21</v>
      </c>
    </row>
    <row r="2303" spans="1:6">
      <c r="A2303" s="418"/>
      <c r="B2303" s="403"/>
      <c r="C2303" s="423"/>
      <c r="D2303" s="435"/>
      <c r="E2303" s="432"/>
      <c r="F2303" s="322" t="s">
        <v>21</v>
      </c>
    </row>
    <row r="2304" spans="1:6">
      <c r="A2304" s="418"/>
      <c r="B2304" s="403"/>
      <c r="C2304" s="423"/>
      <c r="D2304" s="435"/>
      <c r="E2304" s="432"/>
      <c r="F2304" s="322" t="s">
        <v>21</v>
      </c>
    </row>
    <row r="2305" spans="1:6">
      <c r="A2305" s="418"/>
      <c r="B2305" s="403"/>
      <c r="C2305" s="423"/>
      <c r="D2305" s="435"/>
      <c r="E2305" s="432"/>
      <c r="F2305" s="322" t="s">
        <v>21</v>
      </c>
    </row>
    <row r="2306" spans="1:6">
      <c r="A2306" s="418"/>
      <c r="B2306" s="403"/>
      <c r="C2306" s="423"/>
      <c r="D2306" s="435"/>
      <c r="E2306" s="432"/>
      <c r="F2306" s="322" t="s">
        <v>21</v>
      </c>
    </row>
    <row r="2307" spans="1:6">
      <c r="A2307" s="418"/>
      <c r="B2307" s="403"/>
      <c r="C2307" s="423"/>
      <c r="D2307" s="435"/>
      <c r="E2307" s="433"/>
      <c r="F2307" s="322" t="s">
        <v>21</v>
      </c>
    </row>
    <row r="2308" spans="1:6">
      <c r="A2308" s="418"/>
      <c r="B2308" s="403"/>
      <c r="C2308" s="423"/>
      <c r="D2308" s="435"/>
      <c r="E2308" s="320" t="s">
        <v>25</v>
      </c>
      <c r="F2308" s="322" t="s">
        <v>21</v>
      </c>
    </row>
    <row r="2309" spans="1:6">
      <c r="A2309" s="418"/>
      <c r="B2309" s="403"/>
      <c r="C2309" s="423"/>
      <c r="D2309" s="435"/>
      <c r="E2309" s="431" t="s">
        <v>113</v>
      </c>
      <c r="F2309" s="322" t="s">
        <v>21</v>
      </c>
    </row>
    <row r="2310" spans="1:6">
      <c r="A2310" s="418"/>
      <c r="B2310" s="403"/>
      <c r="C2310" s="423"/>
      <c r="D2310" s="435"/>
      <c r="E2310" s="432"/>
      <c r="F2310" s="322" t="s">
        <v>21</v>
      </c>
    </row>
    <row r="2311" spans="1:6">
      <c r="A2311" s="418"/>
      <c r="B2311" s="403"/>
      <c r="C2311" s="423"/>
      <c r="D2311" s="435"/>
      <c r="E2311" s="433"/>
      <c r="F2311" s="322" t="s">
        <v>21</v>
      </c>
    </row>
    <row r="2312" spans="1:6">
      <c r="A2312" s="418"/>
      <c r="B2312" s="403"/>
      <c r="C2312" s="423"/>
      <c r="D2312" s="435"/>
      <c r="E2312" s="321"/>
      <c r="F2312" s="322" t="s">
        <v>21</v>
      </c>
    </row>
    <row r="2313" spans="1:6">
      <c r="A2313" s="418"/>
      <c r="B2313" s="403"/>
      <c r="C2313" s="423"/>
      <c r="D2313" s="435"/>
      <c r="E2313" s="321"/>
      <c r="F2313" s="322" t="s">
        <v>21</v>
      </c>
    </row>
    <row r="2314" spans="1:6">
      <c r="A2314" s="418"/>
      <c r="B2314" s="403"/>
      <c r="C2314" s="423"/>
      <c r="D2314" s="435"/>
      <c r="E2314" s="321"/>
      <c r="F2314" s="322" t="s">
        <v>21</v>
      </c>
    </row>
    <row r="2315" spans="1:6">
      <c r="A2315" s="418"/>
      <c r="B2315" s="403"/>
      <c r="C2315" s="423"/>
      <c r="D2315" s="435"/>
      <c r="E2315" s="321"/>
      <c r="F2315" s="322" t="s">
        <v>21</v>
      </c>
    </row>
    <row r="2316" spans="1:6">
      <c r="A2316" s="418"/>
      <c r="B2316" s="403"/>
      <c r="C2316" s="423"/>
      <c r="D2316" s="435"/>
      <c r="E2316" s="431" t="s">
        <v>28</v>
      </c>
      <c r="F2316" s="322" t="s">
        <v>21</v>
      </c>
    </row>
    <row r="2317" spans="1:6">
      <c r="A2317" s="418"/>
      <c r="B2317" s="403"/>
      <c r="C2317" s="423"/>
      <c r="D2317" s="435"/>
      <c r="E2317" s="432"/>
      <c r="F2317" s="322" t="s">
        <v>21</v>
      </c>
    </row>
    <row r="2318" spans="1:6">
      <c r="A2318" s="418"/>
      <c r="B2318" s="403"/>
      <c r="C2318" s="428"/>
      <c r="D2318" s="436"/>
      <c r="E2318" s="433"/>
      <c r="F2318" s="322" t="s">
        <v>21</v>
      </c>
    </row>
    <row r="2319" spans="1:6">
      <c r="A2319" s="418"/>
      <c r="B2319" s="403"/>
      <c r="C2319" s="422" t="s">
        <v>277</v>
      </c>
      <c r="D2319" s="434" t="s">
        <v>17</v>
      </c>
      <c r="E2319" s="431" t="s">
        <v>18</v>
      </c>
      <c r="F2319" s="360" t="s">
        <v>19</v>
      </c>
    </row>
    <row r="2320" spans="1:6">
      <c r="A2320" s="418"/>
      <c r="B2320" s="403"/>
      <c r="C2320" s="423"/>
      <c r="D2320" s="435"/>
      <c r="E2320" s="433"/>
      <c r="F2320" s="322" t="s">
        <v>21</v>
      </c>
    </row>
    <row r="2321" spans="1:6">
      <c r="A2321" s="418"/>
      <c r="B2321" s="403"/>
      <c r="C2321" s="423"/>
      <c r="D2321" s="435"/>
      <c r="E2321" s="431" t="s">
        <v>142</v>
      </c>
      <c r="F2321" s="322" t="s">
        <v>21</v>
      </c>
    </row>
    <row r="2322" spans="1:6">
      <c r="A2322" s="418"/>
      <c r="B2322" s="403"/>
      <c r="C2322" s="423"/>
      <c r="D2322" s="435"/>
      <c r="E2322" s="433"/>
      <c r="F2322" s="322" t="s">
        <v>21</v>
      </c>
    </row>
    <row r="2323" spans="1:6">
      <c r="A2323" s="418"/>
      <c r="B2323" s="403"/>
      <c r="C2323" s="423"/>
      <c r="D2323" s="435"/>
      <c r="E2323" s="431" t="s">
        <v>22</v>
      </c>
      <c r="F2323" s="322" t="s">
        <v>21</v>
      </c>
    </row>
    <row r="2324" spans="1:6">
      <c r="A2324" s="418"/>
      <c r="B2324" s="403"/>
      <c r="C2324" s="423"/>
      <c r="D2324" s="435"/>
      <c r="E2324" s="432"/>
      <c r="F2324" s="322" t="s">
        <v>21</v>
      </c>
    </row>
    <row r="2325" spans="1:6">
      <c r="A2325" s="418"/>
      <c r="B2325" s="403"/>
      <c r="C2325" s="423"/>
      <c r="D2325" s="435"/>
      <c r="E2325" s="432"/>
      <c r="F2325" s="322" t="s">
        <v>21</v>
      </c>
    </row>
    <row r="2326" spans="1:6">
      <c r="A2326" s="418"/>
      <c r="B2326" s="403"/>
      <c r="C2326" s="423"/>
      <c r="D2326" s="435"/>
      <c r="E2326" s="431" t="s">
        <v>143</v>
      </c>
      <c r="F2326" s="322" t="s">
        <v>21</v>
      </c>
    </row>
    <row r="2327" spans="1:6">
      <c r="A2327" s="418"/>
      <c r="B2327" s="403"/>
      <c r="C2327" s="423"/>
      <c r="D2327" s="435"/>
      <c r="E2327" s="433"/>
      <c r="F2327" s="322" t="s">
        <v>21</v>
      </c>
    </row>
    <row r="2328" spans="1:6">
      <c r="A2328" s="418"/>
      <c r="B2328" s="403"/>
      <c r="C2328" s="423"/>
      <c r="D2328" s="435"/>
      <c r="E2328" s="319" t="s">
        <v>144</v>
      </c>
      <c r="F2328" s="322" t="s">
        <v>21</v>
      </c>
    </row>
    <row r="2329" spans="1:6">
      <c r="A2329" s="418"/>
      <c r="B2329" s="403"/>
      <c r="C2329" s="423"/>
      <c r="D2329" s="435"/>
      <c r="E2329" s="431" t="s">
        <v>145</v>
      </c>
      <c r="F2329" s="322" t="s">
        <v>21</v>
      </c>
    </row>
    <row r="2330" spans="1:6">
      <c r="A2330" s="418"/>
      <c r="B2330" s="403"/>
      <c r="C2330" s="423"/>
      <c r="D2330" s="435"/>
      <c r="E2330" s="432"/>
      <c r="F2330" s="322" t="s">
        <v>21</v>
      </c>
    </row>
    <row r="2331" spans="1:6">
      <c r="A2331" s="418"/>
      <c r="B2331" s="403"/>
      <c r="C2331" s="423"/>
      <c r="D2331" s="435"/>
      <c r="E2331" s="432"/>
      <c r="F2331" s="322" t="s">
        <v>21</v>
      </c>
    </row>
    <row r="2332" spans="1:6">
      <c r="A2332" s="418"/>
      <c r="B2332" s="403"/>
      <c r="C2332" s="423"/>
      <c r="D2332" s="435"/>
      <c r="E2332" s="432"/>
      <c r="F2332" s="322" t="s">
        <v>21</v>
      </c>
    </row>
    <row r="2333" spans="1:6">
      <c r="A2333" s="418"/>
      <c r="B2333" s="403"/>
      <c r="C2333" s="423"/>
      <c r="D2333" s="435"/>
      <c r="E2333" s="432"/>
      <c r="F2333" s="322" t="s">
        <v>21</v>
      </c>
    </row>
    <row r="2334" spans="1:6">
      <c r="A2334" s="418"/>
      <c r="B2334" s="403"/>
      <c r="C2334" s="423"/>
      <c r="D2334" s="435"/>
      <c r="E2334" s="432"/>
      <c r="F2334" s="322" t="s">
        <v>21</v>
      </c>
    </row>
    <row r="2335" spans="1:6">
      <c r="A2335" s="418"/>
      <c r="B2335" s="403"/>
      <c r="C2335" s="423"/>
      <c r="D2335" s="435"/>
      <c r="E2335" s="433"/>
      <c r="F2335" s="322" t="s">
        <v>21</v>
      </c>
    </row>
    <row r="2336" spans="1:6">
      <c r="A2336" s="418"/>
      <c r="B2336" s="403"/>
      <c r="C2336" s="423"/>
      <c r="D2336" s="435"/>
      <c r="E2336" s="431" t="s">
        <v>278</v>
      </c>
      <c r="F2336" s="322" t="s">
        <v>21</v>
      </c>
    </row>
    <row r="2337" spans="1:6">
      <c r="A2337" s="418"/>
      <c r="B2337" s="403"/>
      <c r="C2337" s="423"/>
      <c r="D2337" s="435"/>
      <c r="E2337" s="432"/>
      <c r="F2337" s="322" t="s">
        <v>21</v>
      </c>
    </row>
    <row r="2338" spans="1:6">
      <c r="A2338" s="418"/>
      <c r="B2338" s="403"/>
      <c r="C2338" s="423"/>
      <c r="D2338" s="435"/>
      <c r="E2338" s="432"/>
      <c r="F2338" s="322" t="s">
        <v>21</v>
      </c>
    </row>
    <row r="2339" spans="1:6">
      <c r="A2339" s="418"/>
      <c r="B2339" s="403"/>
      <c r="C2339" s="423"/>
      <c r="D2339" s="435"/>
      <c r="E2339" s="432"/>
      <c r="F2339" s="322" t="s">
        <v>21</v>
      </c>
    </row>
    <row r="2340" spans="1:6">
      <c r="A2340" s="418"/>
      <c r="B2340" s="403"/>
      <c r="C2340" s="423"/>
      <c r="D2340" s="435"/>
      <c r="E2340" s="432"/>
      <c r="F2340" s="322" t="s">
        <v>21</v>
      </c>
    </row>
    <row r="2341" spans="1:6">
      <c r="A2341" s="418"/>
      <c r="B2341" s="403"/>
      <c r="C2341" s="423"/>
      <c r="D2341" s="435"/>
      <c r="E2341" s="433"/>
      <c r="F2341" s="322" t="s">
        <v>21</v>
      </c>
    </row>
    <row r="2342" spans="1:6">
      <c r="A2342" s="418"/>
      <c r="B2342" s="403"/>
      <c r="C2342" s="423"/>
      <c r="D2342" s="435"/>
      <c r="E2342" s="431" t="s">
        <v>277</v>
      </c>
      <c r="F2342" s="322" t="s">
        <v>21</v>
      </c>
    </row>
    <row r="2343" spans="1:6">
      <c r="A2343" s="418"/>
      <c r="B2343" s="403"/>
      <c r="C2343" s="423"/>
      <c r="D2343" s="435"/>
      <c r="E2343" s="432"/>
      <c r="F2343" s="322" t="s">
        <v>21</v>
      </c>
    </row>
    <row r="2344" spans="1:6">
      <c r="A2344" s="418"/>
      <c r="B2344" s="403"/>
      <c r="C2344" s="423"/>
      <c r="D2344" s="435"/>
      <c r="E2344" s="432"/>
      <c r="F2344" s="322" t="s">
        <v>21</v>
      </c>
    </row>
    <row r="2345" spans="1:6">
      <c r="A2345" s="418"/>
      <c r="B2345" s="403"/>
      <c r="C2345" s="423"/>
      <c r="D2345" s="435"/>
      <c r="E2345" s="432"/>
      <c r="F2345" s="322" t="s">
        <v>21</v>
      </c>
    </row>
    <row r="2346" spans="1:6">
      <c r="A2346" s="418"/>
      <c r="B2346" s="403"/>
      <c r="C2346" s="423"/>
      <c r="D2346" s="435"/>
      <c r="E2346" s="433"/>
      <c r="F2346" s="322" t="s">
        <v>21</v>
      </c>
    </row>
    <row r="2347" spans="1:6">
      <c r="A2347" s="418"/>
      <c r="B2347" s="403"/>
      <c r="C2347" s="423"/>
      <c r="D2347" s="435"/>
      <c r="E2347" s="431" t="s">
        <v>147</v>
      </c>
      <c r="F2347" s="322" t="s">
        <v>21</v>
      </c>
    </row>
    <row r="2348" spans="1:6">
      <c r="A2348" s="418"/>
      <c r="B2348" s="403"/>
      <c r="C2348" s="423"/>
      <c r="D2348" s="435"/>
      <c r="E2348" s="432"/>
      <c r="F2348" s="322" t="s">
        <v>21</v>
      </c>
    </row>
    <row r="2349" spans="1:6">
      <c r="A2349" s="418"/>
      <c r="B2349" s="403"/>
      <c r="C2349" s="423"/>
      <c r="D2349" s="435"/>
      <c r="E2349" s="432"/>
      <c r="F2349" s="322" t="s">
        <v>21</v>
      </c>
    </row>
    <row r="2350" spans="1:6">
      <c r="A2350" s="418"/>
      <c r="B2350" s="403"/>
      <c r="C2350" s="423"/>
      <c r="D2350" s="435"/>
      <c r="E2350" s="432"/>
      <c r="F2350" s="322" t="s">
        <v>21</v>
      </c>
    </row>
    <row r="2351" spans="1:6">
      <c r="A2351" s="418"/>
      <c r="B2351" s="403"/>
      <c r="C2351" s="423"/>
      <c r="D2351" s="435"/>
      <c r="E2351" s="432"/>
      <c r="F2351" s="322" t="s">
        <v>21</v>
      </c>
    </row>
    <row r="2352" spans="1:6">
      <c r="A2352" s="418"/>
      <c r="B2352" s="403"/>
      <c r="C2352" s="423"/>
      <c r="D2352" s="435"/>
      <c r="E2352" s="432"/>
      <c r="F2352" s="322" t="s">
        <v>21</v>
      </c>
    </row>
    <row r="2353" spans="1:6">
      <c r="A2353" s="418"/>
      <c r="B2353" s="403"/>
      <c r="C2353" s="423"/>
      <c r="D2353" s="435"/>
      <c r="E2353" s="432"/>
      <c r="F2353" s="322" t="s">
        <v>21</v>
      </c>
    </row>
    <row r="2354" spans="1:6">
      <c r="A2354" s="418"/>
      <c r="B2354" s="403"/>
      <c r="C2354" s="423"/>
      <c r="D2354" s="435"/>
      <c r="E2354" s="433"/>
      <c r="F2354" s="322" t="s">
        <v>21</v>
      </c>
    </row>
    <row r="2355" spans="1:6">
      <c r="A2355" s="418"/>
      <c r="B2355" s="403"/>
      <c r="C2355" s="423"/>
      <c r="D2355" s="435"/>
      <c r="E2355" s="320" t="s">
        <v>25</v>
      </c>
      <c r="F2355" s="322" t="s">
        <v>21</v>
      </c>
    </row>
    <row r="2356" spans="1:6">
      <c r="A2356" s="418"/>
      <c r="B2356" s="403"/>
      <c r="C2356" s="423"/>
      <c r="D2356" s="435"/>
      <c r="E2356" s="431" t="s">
        <v>113</v>
      </c>
      <c r="F2356" s="322" t="s">
        <v>21</v>
      </c>
    </row>
    <row r="2357" spans="1:6">
      <c r="A2357" s="418"/>
      <c r="B2357" s="403"/>
      <c r="C2357" s="423"/>
      <c r="D2357" s="435"/>
      <c r="E2357" s="432"/>
      <c r="F2357" s="322" t="s">
        <v>21</v>
      </c>
    </row>
    <row r="2358" spans="1:6">
      <c r="A2358" s="418"/>
      <c r="B2358" s="403"/>
      <c r="C2358" s="423"/>
      <c r="D2358" s="435"/>
      <c r="E2358" s="433"/>
      <c r="F2358" s="322" t="s">
        <v>21</v>
      </c>
    </row>
    <row r="2359" spans="1:6">
      <c r="A2359" s="418"/>
      <c r="B2359" s="403"/>
      <c r="C2359" s="423"/>
      <c r="D2359" s="435"/>
      <c r="E2359" s="321"/>
      <c r="F2359" s="322" t="s">
        <v>21</v>
      </c>
    </row>
    <row r="2360" spans="1:6">
      <c r="A2360" s="418"/>
      <c r="B2360" s="403"/>
      <c r="C2360" s="423"/>
      <c r="D2360" s="435"/>
      <c r="E2360" s="321"/>
      <c r="F2360" s="322" t="s">
        <v>21</v>
      </c>
    </row>
    <row r="2361" spans="1:6">
      <c r="A2361" s="418"/>
      <c r="B2361" s="403"/>
      <c r="C2361" s="423"/>
      <c r="D2361" s="435"/>
      <c r="E2361" s="321"/>
      <c r="F2361" s="322" t="s">
        <v>21</v>
      </c>
    </row>
    <row r="2362" spans="1:6">
      <c r="A2362" s="418"/>
      <c r="B2362" s="403"/>
      <c r="C2362" s="423"/>
      <c r="D2362" s="435"/>
      <c r="E2362" s="321"/>
      <c r="F2362" s="322" t="s">
        <v>21</v>
      </c>
    </row>
    <row r="2363" spans="1:6">
      <c r="A2363" s="418"/>
      <c r="B2363" s="403"/>
      <c r="C2363" s="423"/>
      <c r="D2363" s="435"/>
      <c r="E2363" s="431" t="s">
        <v>28</v>
      </c>
      <c r="F2363" s="322" t="s">
        <v>21</v>
      </c>
    </row>
    <row r="2364" spans="1:6">
      <c r="A2364" s="418"/>
      <c r="B2364" s="403"/>
      <c r="C2364" s="423"/>
      <c r="D2364" s="435"/>
      <c r="E2364" s="432"/>
      <c r="F2364" s="322" t="s">
        <v>21</v>
      </c>
    </row>
    <row r="2365" spans="1:6">
      <c r="A2365" s="418"/>
      <c r="B2365" s="403"/>
      <c r="C2365" s="428"/>
      <c r="D2365" s="436"/>
      <c r="E2365" s="433"/>
      <c r="F2365" s="322" t="s">
        <v>21</v>
      </c>
    </row>
    <row r="2366" spans="1:6">
      <c r="A2366" s="418"/>
      <c r="B2366" s="403"/>
      <c r="C2366" s="422" t="s">
        <v>279</v>
      </c>
      <c r="D2366" s="434" t="s">
        <v>17</v>
      </c>
      <c r="E2366" s="431" t="s">
        <v>18</v>
      </c>
      <c r="F2366" s="360" t="s">
        <v>19</v>
      </c>
    </row>
    <row r="2367" spans="1:6">
      <c r="A2367" s="418"/>
      <c r="B2367" s="403"/>
      <c r="C2367" s="423"/>
      <c r="D2367" s="435"/>
      <c r="E2367" s="433"/>
      <c r="F2367" s="322" t="s">
        <v>21</v>
      </c>
    </row>
    <row r="2368" spans="1:6">
      <c r="A2368" s="418"/>
      <c r="B2368" s="403"/>
      <c r="C2368" s="423"/>
      <c r="D2368" s="435"/>
      <c r="E2368" s="431" t="s">
        <v>142</v>
      </c>
      <c r="F2368" s="322" t="s">
        <v>21</v>
      </c>
    </row>
    <row r="2369" spans="1:6">
      <c r="A2369" s="418"/>
      <c r="B2369" s="403"/>
      <c r="C2369" s="423"/>
      <c r="D2369" s="435"/>
      <c r="E2369" s="433"/>
      <c r="F2369" s="322" t="s">
        <v>21</v>
      </c>
    </row>
    <row r="2370" spans="1:6">
      <c r="A2370" s="418"/>
      <c r="B2370" s="403"/>
      <c r="C2370" s="423"/>
      <c r="D2370" s="435"/>
      <c r="E2370" s="431" t="s">
        <v>22</v>
      </c>
      <c r="F2370" s="322" t="s">
        <v>21</v>
      </c>
    </row>
    <row r="2371" spans="1:6">
      <c r="A2371" s="418"/>
      <c r="B2371" s="403"/>
      <c r="C2371" s="423"/>
      <c r="D2371" s="435"/>
      <c r="E2371" s="432"/>
      <c r="F2371" s="322" t="s">
        <v>21</v>
      </c>
    </row>
    <row r="2372" spans="1:6">
      <c r="A2372" s="418"/>
      <c r="B2372" s="403"/>
      <c r="C2372" s="423"/>
      <c r="D2372" s="435"/>
      <c r="E2372" s="432"/>
      <c r="F2372" s="322" t="s">
        <v>21</v>
      </c>
    </row>
    <row r="2373" spans="1:6">
      <c r="A2373" s="418"/>
      <c r="B2373" s="403"/>
      <c r="C2373" s="423"/>
      <c r="D2373" s="435"/>
      <c r="E2373" s="431" t="s">
        <v>143</v>
      </c>
      <c r="F2373" s="322" t="s">
        <v>21</v>
      </c>
    </row>
    <row r="2374" spans="1:6">
      <c r="A2374" s="418"/>
      <c r="B2374" s="403"/>
      <c r="C2374" s="423"/>
      <c r="D2374" s="435"/>
      <c r="E2374" s="433"/>
      <c r="F2374" s="322" t="s">
        <v>21</v>
      </c>
    </row>
    <row r="2375" spans="1:6">
      <c r="A2375" s="418"/>
      <c r="B2375" s="403"/>
      <c r="C2375" s="423"/>
      <c r="D2375" s="435"/>
      <c r="E2375" s="319" t="s">
        <v>144</v>
      </c>
      <c r="F2375" s="322" t="s">
        <v>21</v>
      </c>
    </row>
    <row r="2376" spans="1:6">
      <c r="A2376" s="418"/>
      <c r="B2376" s="403"/>
      <c r="C2376" s="423"/>
      <c r="D2376" s="435"/>
      <c r="E2376" s="431" t="s">
        <v>280</v>
      </c>
      <c r="F2376" s="322" t="s">
        <v>21</v>
      </c>
    </row>
    <row r="2377" spans="1:6">
      <c r="A2377" s="418"/>
      <c r="B2377" s="403"/>
      <c r="C2377" s="423"/>
      <c r="D2377" s="435"/>
      <c r="E2377" s="432"/>
      <c r="F2377" s="322" t="s">
        <v>21</v>
      </c>
    </row>
    <row r="2378" spans="1:6">
      <c r="A2378" s="418"/>
      <c r="B2378" s="403"/>
      <c r="C2378" s="423"/>
      <c r="D2378" s="435"/>
      <c r="E2378" s="432"/>
      <c r="F2378" s="322" t="s">
        <v>21</v>
      </c>
    </row>
    <row r="2379" spans="1:6">
      <c r="A2379" s="418"/>
      <c r="B2379" s="403"/>
      <c r="C2379" s="423"/>
      <c r="D2379" s="435"/>
      <c r="E2379" s="432"/>
      <c r="F2379" s="322" t="s">
        <v>21</v>
      </c>
    </row>
    <row r="2380" spans="1:6">
      <c r="A2380" s="418"/>
      <c r="B2380" s="403"/>
      <c r="C2380" s="423"/>
      <c r="D2380" s="435"/>
      <c r="E2380" s="432"/>
      <c r="F2380" s="322" t="s">
        <v>21</v>
      </c>
    </row>
    <row r="2381" spans="1:6">
      <c r="A2381" s="418"/>
      <c r="B2381" s="403"/>
      <c r="C2381" s="423"/>
      <c r="D2381" s="435"/>
      <c r="E2381" s="432"/>
      <c r="F2381" s="322" t="s">
        <v>21</v>
      </c>
    </row>
    <row r="2382" spans="1:6">
      <c r="A2382" s="418"/>
      <c r="B2382" s="403"/>
      <c r="C2382" s="423"/>
      <c r="D2382" s="435"/>
      <c r="E2382" s="432"/>
      <c r="F2382" s="322" t="s">
        <v>21</v>
      </c>
    </row>
    <row r="2383" spans="1:6">
      <c r="A2383" s="418"/>
      <c r="B2383" s="403"/>
      <c r="C2383" s="423"/>
      <c r="D2383" s="435"/>
      <c r="E2383" s="433"/>
      <c r="F2383" s="322" t="s">
        <v>21</v>
      </c>
    </row>
    <row r="2384" spans="1:6">
      <c r="A2384" s="418"/>
      <c r="B2384" s="403"/>
      <c r="C2384" s="423"/>
      <c r="D2384" s="435"/>
      <c r="E2384" s="431" t="s">
        <v>281</v>
      </c>
      <c r="F2384" s="322" t="s">
        <v>21</v>
      </c>
    </row>
    <row r="2385" spans="1:6">
      <c r="A2385" s="418"/>
      <c r="B2385" s="403"/>
      <c r="C2385" s="423"/>
      <c r="D2385" s="435"/>
      <c r="E2385" s="432"/>
      <c r="F2385" s="322" t="s">
        <v>21</v>
      </c>
    </row>
    <row r="2386" spans="1:6">
      <c r="A2386" s="418"/>
      <c r="B2386" s="403"/>
      <c r="C2386" s="423"/>
      <c r="D2386" s="435"/>
      <c r="E2386" s="432"/>
      <c r="F2386" s="322" t="s">
        <v>21</v>
      </c>
    </row>
    <row r="2387" spans="1:6">
      <c r="A2387" s="418"/>
      <c r="B2387" s="403"/>
      <c r="C2387" s="423"/>
      <c r="D2387" s="435"/>
      <c r="E2387" s="432"/>
      <c r="F2387" s="322" t="s">
        <v>21</v>
      </c>
    </row>
    <row r="2388" spans="1:6">
      <c r="A2388" s="418"/>
      <c r="B2388" s="403"/>
      <c r="C2388" s="423"/>
      <c r="D2388" s="435"/>
      <c r="E2388" s="432"/>
      <c r="F2388" s="322" t="s">
        <v>21</v>
      </c>
    </row>
    <row r="2389" spans="1:6">
      <c r="A2389" s="418"/>
      <c r="B2389" s="403"/>
      <c r="C2389" s="423"/>
      <c r="D2389" s="435"/>
      <c r="E2389" s="433"/>
      <c r="F2389" s="322" t="s">
        <v>21</v>
      </c>
    </row>
    <row r="2390" spans="1:6">
      <c r="A2390" s="418"/>
      <c r="B2390" s="403"/>
      <c r="C2390" s="423"/>
      <c r="D2390" s="435"/>
      <c r="E2390" s="431" t="s">
        <v>279</v>
      </c>
      <c r="F2390" s="322" t="s">
        <v>21</v>
      </c>
    </row>
    <row r="2391" spans="1:6">
      <c r="A2391" s="418"/>
      <c r="B2391" s="403"/>
      <c r="C2391" s="423"/>
      <c r="D2391" s="435"/>
      <c r="E2391" s="432"/>
      <c r="F2391" s="322" t="s">
        <v>21</v>
      </c>
    </row>
    <row r="2392" spans="1:6">
      <c r="A2392" s="418"/>
      <c r="B2392" s="403"/>
      <c r="C2392" s="423"/>
      <c r="D2392" s="435"/>
      <c r="E2392" s="432"/>
      <c r="F2392" s="322" t="s">
        <v>21</v>
      </c>
    </row>
    <row r="2393" spans="1:6">
      <c r="A2393" s="418"/>
      <c r="B2393" s="403"/>
      <c r="C2393" s="423"/>
      <c r="D2393" s="435"/>
      <c r="E2393" s="432"/>
      <c r="F2393" s="322" t="s">
        <v>21</v>
      </c>
    </row>
    <row r="2394" spans="1:6">
      <c r="A2394" s="418"/>
      <c r="B2394" s="403"/>
      <c r="C2394" s="423"/>
      <c r="D2394" s="435"/>
      <c r="E2394" s="432"/>
      <c r="F2394" s="322" t="s">
        <v>21</v>
      </c>
    </row>
    <row r="2395" spans="1:6">
      <c r="A2395" s="418"/>
      <c r="B2395" s="403"/>
      <c r="C2395" s="423"/>
      <c r="D2395" s="435"/>
      <c r="E2395" s="433"/>
      <c r="F2395" s="322" t="s">
        <v>21</v>
      </c>
    </row>
    <row r="2396" spans="1:6">
      <c r="A2396" s="418"/>
      <c r="B2396" s="403"/>
      <c r="C2396" s="423"/>
      <c r="D2396" s="435"/>
      <c r="E2396" s="431" t="s">
        <v>282</v>
      </c>
      <c r="F2396" s="322" t="s">
        <v>21</v>
      </c>
    </row>
    <row r="2397" spans="1:6">
      <c r="A2397" s="418"/>
      <c r="B2397" s="403"/>
      <c r="C2397" s="423"/>
      <c r="D2397" s="435"/>
      <c r="E2397" s="432"/>
      <c r="F2397" s="322" t="s">
        <v>21</v>
      </c>
    </row>
    <row r="2398" spans="1:6">
      <c r="A2398" s="418"/>
      <c r="B2398" s="403"/>
      <c r="C2398" s="423"/>
      <c r="D2398" s="435"/>
      <c r="E2398" s="432"/>
      <c r="F2398" s="322" t="s">
        <v>21</v>
      </c>
    </row>
    <row r="2399" spans="1:6">
      <c r="A2399" s="418"/>
      <c r="B2399" s="403"/>
      <c r="C2399" s="423"/>
      <c r="D2399" s="435"/>
      <c r="E2399" s="432"/>
      <c r="F2399" s="322" t="s">
        <v>21</v>
      </c>
    </row>
    <row r="2400" spans="1:6">
      <c r="A2400" s="418"/>
      <c r="B2400" s="403"/>
      <c r="C2400" s="423"/>
      <c r="D2400" s="435"/>
      <c r="E2400" s="432"/>
      <c r="F2400" s="322" t="s">
        <v>21</v>
      </c>
    </row>
    <row r="2401" spans="1:6">
      <c r="A2401" s="418"/>
      <c r="B2401" s="403"/>
      <c r="C2401" s="423"/>
      <c r="D2401" s="435"/>
      <c r="E2401" s="432"/>
      <c r="F2401" s="322" t="s">
        <v>21</v>
      </c>
    </row>
    <row r="2402" spans="1:6">
      <c r="A2402" s="418"/>
      <c r="B2402" s="403"/>
      <c r="C2402" s="423"/>
      <c r="D2402" s="435"/>
      <c r="E2402" s="432"/>
      <c r="F2402" s="322" t="s">
        <v>21</v>
      </c>
    </row>
    <row r="2403" spans="1:6">
      <c r="A2403" s="418"/>
      <c r="B2403" s="403"/>
      <c r="C2403" s="423"/>
      <c r="D2403" s="435"/>
      <c r="E2403" s="433"/>
      <c r="F2403" s="322" t="s">
        <v>21</v>
      </c>
    </row>
    <row r="2404" spans="1:6">
      <c r="A2404" s="418"/>
      <c r="B2404" s="403"/>
      <c r="C2404" s="423"/>
      <c r="D2404" s="435"/>
      <c r="E2404" s="320" t="s">
        <v>25</v>
      </c>
      <c r="F2404" s="322" t="s">
        <v>21</v>
      </c>
    </row>
    <row r="2405" spans="1:6">
      <c r="A2405" s="418"/>
      <c r="B2405" s="403"/>
      <c r="C2405" s="423"/>
      <c r="D2405" s="435"/>
      <c r="E2405" s="431" t="s">
        <v>113</v>
      </c>
      <c r="F2405" s="322" t="s">
        <v>21</v>
      </c>
    </row>
    <row r="2406" spans="1:6">
      <c r="A2406" s="418"/>
      <c r="B2406" s="403"/>
      <c r="C2406" s="423"/>
      <c r="D2406" s="435"/>
      <c r="E2406" s="432"/>
      <c r="F2406" s="322" t="s">
        <v>21</v>
      </c>
    </row>
    <row r="2407" spans="1:6">
      <c r="A2407" s="418"/>
      <c r="B2407" s="403"/>
      <c r="C2407" s="423"/>
      <c r="D2407" s="435"/>
      <c r="E2407" s="432"/>
      <c r="F2407" s="322" t="s">
        <v>21</v>
      </c>
    </row>
    <row r="2408" spans="1:6">
      <c r="A2408" s="418"/>
      <c r="B2408" s="403"/>
      <c r="C2408" s="423"/>
      <c r="D2408" s="435"/>
      <c r="E2408" s="432"/>
      <c r="F2408" s="322" t="s">
        <v>21</v>
      </c>
    </row>
    <row r="2409" spans="1:6">
      <c r="A2409" s="418"/>
      <c r="B2409" s="403"/>
      <c r="C2409" s="423"/>
      <c r="D2409" s="435"/>
      <c r="E2409" s="432"/>
      <c r="F2409" s="322" t="s">
        <v>21</v>
      </c>
    </row>
    <row r="2410" spans="1:6">
      <c r="A2410" s="418"/>
      <c r="B2410" s="403"/>
      <c r="C2410" s="423"/>
      <c r="D2410" s="435"/>
      <c r="E2410" s="432"/>
      <c r="F2410" s="322" t="s">
        <v>21</v>
      </c>
    </row>
    <row r="2411" spans="1:6">
      <c r="A2411" s="418"/>
      <c r="B2411" s="403"/>
      <c r="C2411" s="423"/>
      <c r="D2411" s="435"/>
      <c r="E2411" s="433"/>
      <c r="F2411" s="322" t="s">
        <v>21</v>
      </c>
    </row>
    <row r="2412" spans="1:6">
      <c r="A2412" s="418"/>
      <c r="B2412" s="403"/>
      <c r="C2412" s="423"/>
      <c r="D2412" s="435"/>
      <c r="E2412" s="431" t="s">
        <v>28</v>
      </c>
      <c r="F2412" s="322" t="s">
        <v>21</v>
      </c>
    </row>
    <row r="2413" spans="1:6">
      <c r="A2413" s="418"/>
      <c r="B2413" s="403"/>
      <c r="C2413" s="423"/>
      <c r="D2413" s="435"/>
      <c r="E2413" s="432"/>
      <c r="F2413" s="322" t="s">
        <v>21</v>
      </c>
    </row>
    <row r="2414" spans="1:6">
      <c r="A2414" s="418"/>
      <c r="B2414" s="404"/>
      <c r="C2414" s="428"/>
      <c r="D2414" s="436"/>
      <c r="E2414" s="433"/>
      <c r="F2414" s="322" t="s">
        <v>21</v>
      </c>
    </row>
    <row r="2415" spans="1:6">
      <c r="A2415" s="418"/>
      <c r="B2415" s="424" t="s">
        <v>283</v>
      </c>
      <c r="C2415" s="422" t="s">
        <v>284</v>
      </c>
      <c r="D2415" s="434" t="s">
        <v>17</v>
      </c>
      <c r="E2415" s="431" t="s">
        <v>18</v>
      </c>
      <c r="F2415" s="360" t="s">
        <v>19</v>
      </c>
    </row>
    <row r="2416" spans="1:6">
      <c r="A2416" s="418"/>
      <c r="B2416" s="424"/>
      <c r="C2416" s="423"/>
      <c r="D2416" s="435"/>
      <c r="E2416" s="433"/>
      <c r="F2416" s="322" t="s">
        <v>21</v>
      </c>
    </row>
    <row r="2417" spans="1:6">
      <c r="A2417" s="418"/>
      <c r="B2417" s="424"/>
      <c r="C2417" s="423"/>
      <c r="D2417" s="435"/>
      <c r="E2417" s="431" t="s">
        <v>142</v>
      </c>
      <c r="F2417" s="322" t="s">
        <v>21</v>
      </c>
    </row>
    <row r="2418" spans="1:6">
      <c r="A2418" s="418"/>
      <c r="B2418" s="424"/>
      <c r="C2418" s="423"/>
      <c r="D2418" s="435"/>
      <c r="E2418" s="433"/>
      <c r="F2418" s="322" t="s">
        <v>21</v>
      </c>
    </row>
    <row r="2419" spans="1:6">
      <c r="A2419" s="418"/>
      <c r="B2419" s="424"/>
      <c r="C2419" s="423"/>
      <c r="D2419" s="435"/>
      <c r="E2419" s="431" t="s">
        <v>22</v>
      </c>
      <c r="F2419" s="322" t="s">
        <v>21</v>
      </c>
    </row>
    <row r="2420" spans="1:6">
      <c r="A2420" s="418"/>
      <c r="B2420" s="424"/>
      <c r="C2420" s="423"/>
      <c r="D2420" s="435"/>
      <c r="E2420" s="432"/>
      <c r="F2420" s="322" t="s">
        <v>21</v>
      </c>
    </row>
    <row r="2421" spans="1:6">
      <c r="A2421" s="418"/>
      <c r="B2421" s="424"/>
      <c r="C2421" s="423"/>
      <c r="D2421" s="435"/>
      <c r="E2421" s="433"/>
      <c r="F2421" s="322" t="s">
        <v>21</v>
      </c>
    </row>
    <row r="2422" spans="1:6">
      <c r="A2422" s="418"/>
      <c r="B2422" s="424"/>
      <c r="C2422" s="423"/>
      <c r="D2422" s="435"/>
      <c r="E2422" s="431" t="s">
        <v>285</v>
      </c>
      <c r="F2422" s="322" t="s">
        <v>21</v>
      </c>
    </row>
    <row r="2423" spans="1:6">
      <c r="A2423" s="418"/>
      <c r="B2423" s="424"/>
      <c r="C2423" s="423"/>
      <c r="D2423" s="435"/>
      <c r="E2423" s="433"/>
      <c r="F2423" s="322" t="s">
        <v>21</v>
      </c>
    </row>
    <row r="2424" spans="1:6">
      <c r="A2424" s="418"/>
      <c r="B2424" s="424"/>
      <c r="C2424" s="423"/>
      <c r="D2424" s="435"/>
      <c r="E2424" s="319" t="s">
        <v>144</v>
      </c>
      <c r="F2424" s="322" t="s">
        <v>21</v>
      </c>
    </row>
    <row r="2425" spans="1:6">
      <c r="A2425" s="418"/>
      <c r="B2425" s="424"/>
      <c r="C2425" s="423"/>
      <c r="D2425" s="435"/>
      <c r="E2425" s="431" t="s">
        <v>286</v>
      </c>
      <c r="F2425" s="322" t="s">
        <v>21</v>
      </c>
    </row>
    <row r="2426" spans="1:6">
      <c r="A2426" s="418"/>
      <c r="B2426" s="424"/>
      <c r="C2426" s="423"/>
      <c r="D2426" s="435"/>
      <c r="E2426" s="432"/>
      <c r="F2426" s="322" t="s">
        <v>21</v>
      </c>
    </row>
    <row r="2427" spans="1:6">
      <c r="A2427" s="418"/>
      <c r="B2427" s="424"/>
      <c r="C2427" s="423"/>
      <c r="D2427" s="435"/>
      <c r="E2427" s="433"/>
      <c r="F2427" s="322" t="s">
        <v>21</v>
      </c>
    </row>
    <row r="2428" spans="1:6">
      <c r="A2428" s="418"/>
      <c r="B2428" s="424"/>
      <c r="C2428" s="423"/>
      <c r="D2428" s="435"/>
      <c r="E2428" s="431" t="s">
        <v>287</v>
      </c>
      <c r="F2428" s="322" t="s">
        <v>21</v>
      </c>
    </row>
    <row r="2429" spans="1:6">
      <c r="A2429" s="418"/>
      <c r="B2429" s="424"/>
      <c r="C2429" s="423"/>
      <c r="D2429" s="435"/>
      <c r="E2429" s="432"/>
      <c r="F2429" s="322" t="s">
        <v>21</v>
      </c>
    </row>
    <row r="2430" spans="1:6">
      <c r="A2430" s="418"/>
      <c r="B2430" s="424"/>
      <c r="C2430" s="423"/>
      <c r="D2430" s="435"/>
      <c r="E2430" s="432"/>
      <c r="F2430" s="322" t="s">
        <v>21</v>
      </c>
    </row>
    <row r="2431" spans="1:6">
      <c r="A2431" s="418"/>
      <c r="B2431" s="424"/>
      <c r="C2431" s="423"/>
      <c r="D2431" s="435"/>
      <c r="E2431" s="432"/>
      <c r="F2431" s="322" t="s">
        <v>21</v>
      </c>
    </row>
    <row r="2432" spans="1:6">
      <c r="A2432" s="418"/>
      <c r="B2432" s="424"/>
      <c r="C2432" s="423"/>
      <c r="D2432" s="435"/>
      <c r="E2432" s="432"/>
      <c r="F2432" s="322" t="s">
        <v>21</v>
      </c>
    </row>
    <row r="2433" spans="1:6">
      <c r="A2433" s="418"/>
      <c r="B2433" s="424"/>
      <c r="C2433" s="423"/>
      <c r="D2433" s="435"/>
      <c r="E2433" s="433"/>
      <c r="F2433" s="322" t="s">
        <v>21</v>
      </c>
    </row>
    <row r="2434" spans="1:6">
      <c r="A2434" s="418"/>
      <c r="B2434" s="424"/>
      <c r="C2434" s="423"/>
      <c r="D2434" s="435"/>
      <c r="E2434" s="431" t="s">
        <v>288</v>
      </c>
      <c r="F2434" s="322" t="s">
        <v>21</v>
      </c>
    </row>
    <row r="2435" spans="1:6">
      <c r="A2435" s="418"/>
      <c r="B2435" s="424"/>
      <c r="C2435" s="423"/>
      <c r="D2435" s="435"/>
      <c r="E2435" s="433"/>
      <c r="F2435" s="322" t="s">
        <v>21</v>
      </c>
    </row>
    <row r="2436" spans="1:6">
      <c r="A2436" s="418"/>
      <c r="B2436" s="424"/>
      <c r="C2436" s="423"/>
      <c r="D2436" s="435"/>
      <c r="E2436" s="431" t="s">
        <v>289</v>
      </c>
      <c r="F2436" s="322" t="s">
        <v>21</v>
      </c>
    </row>
    <row r="2437" spans="1:6">
      <c r="A2437" s="418"/>
      <c r="B2437" s="424"/>
      <c r="C2437" s="423"/>
      <c r="D2437" s="435"/>
      <c r="E2437" s="432"/>
      <c r="F2437" s="322" t="s">
        <v>21</v>
      </c>
    </row>
    <row r="2438" spans="1:6">
      <c r="A2438" s="418"/>
      <c r="B2438" s="424"/>
      <c r="C2438" s="423"/>
      <c r="D2438" s="435"/>
      <c r="E2438" s="432"/>
      <c r="F2438" s="322" t="s">
        <v>21</v>
      </c>
    </row>
    <row r="2439" spans="1:6">
      <c r="A2439" s="418"/>
      <c r="B2439" s="424"/>
      <c r="C2439" s="423"/>
      <c r="D2439" s="435"/>
      <c r="E2439" s="432"/>
      <c r="F2439" s="322" t="s">
        <v>21</v>
      </c>
    </row>
    <row r="2440" spans="1:6">
      <c r="A2440" s="418"/>
      <c r="B2440" s="424"/>
      <c r="C2440" s="423"/>
      <c r="D2440" s="435"/>
      <c r="E2440" s="433"/>
      <c r="F2440" s="322" t="s">
        <v>21</v>
      </c>
    </row>
    <row r="2441" spans="1:6">
      <c r="A2441" s="418"/>
      <c r="B2441" s="424"/>
      <c r="C2441" s="423"/>
      <c r="D2441" s="435"/>
      <c r="E2441" s="431" t="s">
        <v>290</v>
      </c>
      <c r="F2441" s="322" t="s">
        <v>21</v>
      </c>
    </row>
    <row r="2442" spans="1:6">
      <c r="A2442" s="418"/>
      <c r="B2442" s="424"/>
      <c r="C2442" s="423"/>
      <c r="D2442" s="435"/>
      <c r="E2442" s="433"/>
      <c r="F2442" s="322" t="s">
        <v>21</v>
      </c>
    </row>
    <row r="2443" spans="1:6">
      <c r="A2443" s="418"/>
      <c r="B2443" s="424"/>
      <c r="C2443" s="423"/>
      <c r="D2443" s="435"/>
      <c r="E2443" s="431" t="s">
        <v>28</v>
      </c>
      <c r="F2443" s="322" t="s">
        <v>21</v>
      </c>
    </row>
    <row r="2444" spans="1:6">
      <c r="A2444" s="418"/>
      <c r="B2444" s="424"/>
      <c r="C2444" s="423"/>
      <c r="D2444" s="435"/>
      <c r="E2444" s="432"/>
      <c r="F2444" s="322" t="s">
        <v>21</v>
      </c>
    </row>
    <row r="2445" spans="1:6">
      <c r="A2445" s="418"/>
      <c r="B2445" s="424"/>
      <c r="C2445" s="428"/>
      <c r="D2445" s="436"/>
      <c r="E2445" s="433"/>
      <c r="F2445" s="322" t="s">
        <v>21</v>
      </c>
    </row>
    <row r="2446" spans="1:6">
      <c r="A2446" s="418"/>
      <c r="B2446" s="424"/>
      <c r="C2446" s="422" t="s">
        <v>291</v>
      </c>
      <c r="D2446" s="434" t="s">
        <v>17</v>
      </c>
      <c r="E2446" s="431" t="s">
        <v>292</v>
      </c>
      <c r="F2446" s="360" t="s">
        <v>19</v>
      </c>
    </row>
    <row r="2447" spans="1:6">
      <c r="A2447" s="418"/>
      <c r="B2447" s="424"/>
      <c r="C2447" s="423"/>
      <c r="D2447" s="435"/>
      <c r="E2447" s="433"/>
      <c r="F2447" s="322" t="s">
        <v>21</v>
      </c>
    </row>
    <row r="2448" spans="1:6">
      <c r="A2448" s="418"/>
      <c r="B2448" s="424"/>
      <c r="C2448" s="423"/>
      <c r="D2448" s="435"/>
      <c r="E2448" s="431" t="s">
        <v>20</v>
      </c>
      <c r="F2448" s="322" t="s">
        <v>21</v>
      </c>
    </row>
    <row r="2449" spans="1:6">
      <c r="A2449" s="418"/>
      <c r="B2449" s="424"/>
      <c r="C2449" s="423"/>
      <c r="D2449" s="435"/>
      <c r="E2449" s="433"/>
      <c r="F2449" s="322" t="s">
        <v>21</v>
      </c>
    </row>
    <row r="2450" spans="1:6">
      <c r="A2450" s="418"/>
      <c r="B2450" s="424"/>
      <c r="C2450" s="423"/>
      <c r="D2450" s="435"/>
      <c r="E2450" s="431" t="s">
        <v>293</v>
      </c>
      <c r="F2450" s="322" t="s">
        <v>21</v>
      </c>
    </row>
    <row r="2451" spans="1:6">
      <c r="A2451" s="418"/>
      <c r="B2451" s="424"/>
      <c r="C2451" s="423"/>
      <c r="D2451" s="435"/>
      <c r="E2451" s="432"/>
      <c r="F2451" s="322" t="s">
        <v>21</v>
      </c>
    </row>
    <row r="2452" spans="1:6">
      <c r="A2452" s="418"/>
      <c r="B2452" s="424"/>
      <c r="C2452" s="423"/>
      <c r="D2452" s="435"/>
      <c r="E2452" s="433"/>
      <c r="F2452" s="322" t="s">
        <v>21</v>
      </c>
    </row>
    <row r="2453" spans="1:6">
      <c r="A2453" s="418"/>
      <c r="B2453" s="424"/>
      <c r="C2453" s="423"/>
      <c r="D2453" s="435"/>
      <c r="E2453" s="319" t="s">
        <v>294</v>
      </c>
      <c r="F2453" s="322" t="s">
        <v>21</v>
      </c>
    </row>
    <row r="2454" spans="1:6">
      <c r="A2454" s="418"/>
      <c r="B2454" s="424"/>
      <c r="C2454" s="423"/>
      <c r="D2454" s="435"/>
      <c r="E2454" s="320"/>
      <c r="F2454" s="322" t="s">
        <v>21</v>
      </c>
    </row>
    <row r="2455" spans="1:6">
      <c r="A2455" s="418"/>
      <c r="B2455" s="424"/>
      <c r="C2455" s="423"/>
      <c r="D2455" s="435"/>
      <c r="E2455" s="431" t="s">
        <v>295</v>
      </c>
      <c r="F2455" s="322" t="s">
        <v>21</v>
      </c>
    </row>
    <row r="2456" spans="1:6">
      <c r="A2456" s="418"/>
      <c r="B2456" s="424"/>
      <c r="C2456" s="423"/>
      <c r="D2456" s="435"/>
      <c r="E2456" s="432"/>
      <c r="F2456" s="322" t="s">
        <v>21</v>
      </c>
    </row>
    <row r="2457" spans="1:6">
      <c r="A2457" s="418"/>
      <c r="B2457" s="424"/>
      <c r="C2457" s="423"/>
      <c r="D2457" s="435"/>
      <c r="E2457" s="433"/>
      <c r="F2457" s="322" t="s">
        <v>21</v>
      </c>
    </row>
    <row r="2458" spans="1:6">
      <c r="A2458" s="418"/>
      <c r="B2458" s="424"/>
      <c r="C2458" s="423"/>
      <c r="D2458" s="435"/>
      <c r="E2458" s="431" t="s">
        <v>296</v>
      </c>
      <c r="F2458" s="322" t="s">
        <v>21</v>
      </c>
    </row>
    <row r="2459" spans="1:6">
      <c r="A2459" s="418"/>
      <c r="B2459" s="424"/>
      <c r="C2459" s="423"/>
      <c r="D2459" s="435"/>
      <c r="E2459" s="432"/>
      <c r="F2459" s="322" t="s">
        <v>21</v>
      </c>
    </row>
    <row r="2460" spans="1:6">
      <c r="A2460" s="418"/>
      <c r="B2460" s="424"/>
      <c r="C2460" s="423"/>
      <c r="D2460" s="435"/>
      <c r="E2460" s="432"/>
      <c r="F2460" s="322" t="s">
        <v>21</v>
      </c>
    </row>
    <row r="2461" spans="1:6">
      <c r="A2461" s="418"/>
      <c r="B2461" s="424"/>
      <c r="C2461" s="423"/>
      <c r="D2461" s="435"/>
      <c r="E2461" s="432"/>
      <c r="F2461" s="322" t="s">
        <v>21</v>
      </c>
    </row>
    <row r="2462" spans="1:6">
      <c r="A2462" s="418"/>
      <c r="B2462" s="424"/>
      <c r="C2462" s="423"/>
      <c r="D2462" s="435"/>
      <c r="E2462" s="433"/>
      <c r="F2462" s="322" t="s">
        <v>21</v>
      </c>
    </row>
    <row r="2463" spans="1:6">
      <c r="A2463" s="418"/>
      <c r="B2463" s="424"/>
      <c r="C2463" s="423"/>
      <c r="D2463" s="435"/>
      <c r="E2463" s="431" t="s">
        <v>297</v>
      </c>
      <c r="F2463" s="322" t="s">
        <v>21</v>
      </c>
    </row>
    <row r="2464" spans="1:6">
      <c r="A2464" s="418"/>
      <c r="B2464" s="424"/>
      <c r="C2464" s="423"/>
      <c r="D2464" s="435"/>
      <c r="E2464" s="433"/>
      <c r="F2464" s="322" t="s">
        <v>21</v>
      </c>
    </row>
    <row r="2465" spans="1:6">
      <c r="A2465" s="418"/>
      <c r="B2465" s="424"/>
      <c r="C2465" s="423"/>
      <c r="D2465" s="435"/>
      <c r="E2465" s="431" t="s">
        <v>298</v>
      </c>
      <c r="F2465" s="322" t="s">
        <v>21</v>
      </c>
    </row>
    <row r="2466" spans="1:6">
      <c r="A2466" s="418"/>
      <c r="B2466" s="424"/>
      <c r="C2466" s="423"/>
      <c r="D2466" s="435"/>
      <c r="E2466" s="433"/>
      <c r="F2466" s="322" t="s">
        <v>21</v>
      </c>
    </row>
    <row r="2467" spans="1:6">
      <c r="A2467" s="418"/>
      <c r="B2467" s="424"/>
      <c r="C2467" s="423"/>
      <c r="D2467" s="435"/>
      <c r="E2467" s="431" t="s">
        <v>299</v>
      </c>
      <c r="F2467" s="322" t="s">
        <v>21</v>
      </c>
    </row>
    <row r="2468" spans="1:6">
      <c r="A2468" s="418"/>
      <c r="B2468" s="424"/>
      <c r="C2468" s="423"/>
      <c r="D2468" s="435"/>
      <c r="E2468" s="432"/>
      <c r="F2468" s="322" t="s">
        <v>21</v>
      </c>
    </row>
    <row r="2469" spans="1:6">
      <c r="A2469" s="418"/>
      <c r="B2469" s="424"/>
      <c r="C2469" s="423"/>
      <c r="D2469" s="435"/>
      <c r="E2469" s="432"/>
      <c r="F2469" s="322" t="s">
        <v>21</v>
      </c>
    </row>
    <row r="2470" spans="1:6">
      <c r="A2470" s="418"/>
      <c r="B2470" s="424"/>
      <c r="C2470" s="423"/>
      <c r="D2470" s="435"/>
      <c r="E2470" s="432"/>
      <c r="F2470" s="322" t="s">
        <v>21</v>
      </c>
    </row>
    <row r="2471" spans="1:6">
      <c r="A2471" s="418"/>
      <c r="B2471" s="424"/>
      <c r="C2471" s="423"/>
      <c r="D2471" s="435"/>
      <c r="E2471" s="432"/>
      <c r="F2471" s="322" t="s">
        <v>21</v>
      </c>
    </row>
    <row r="2472" spans="1:6">
      <c r="A2472" s="418"/>
      <c r="B2472" s="424"/>
      <c r="C2472" s="423"/>
      <c r="D2472" s="435"/>
      <c r="E2472" s="432"/>
      <c r="F2472" s="322" t="s">
        <v>21</v>
      </c>
    </row>
    <row r="2473" spans="1:6">
      <c r="A2473" s="418"/>
      <c r="B2473" s="424"/>
      <c r="C2473" s="423"/>
      <c r="D2473" s="435"/>
      <c r="E2473" s="433"/>
      <c r="F2473" s="322" t="s">
        <v>21</v>
      </c>
    </row>
    <row r="2474" spans="1:6">
      <c r="A2474" s="418"/>
      <c r="B2474" s="424"/>
      <c r="C2474" s="423"/>
      <c r="D2474" s="435"/>
      <c r="E2474" s="319" t="s">
        <v>300</v>
      </c>
      <c r="F2474" s="322" t="s">
        <v>21</v>
      </c>
    </row>
    <row r="2475" spans="1:6">
      <c r="A2475" s="418"/>
      <c r="B2475" s="424"/>
      <c r="C2475" s="423"/>
      <c r="D2475" s="435"/>
      <c r="E2475" s="321"/>
      <c r="F2475" s="322" t="s">
        <v>21</v>
      </c>
    </row>
    <row r="2476" spans="1:6">
      <c r="A2476" s="418"/>
      <c r="B2476" s="424"/>
      <c r="C2476" s="423"/>
      <c r="D2476" s="435"/>
      <c r="E2476" s="431" t="s">
        <v>301</v>
      </c>
      <c r="F2476" s="322" t="s">
        <v>21</v>
      </c>
    </row>
    <row r="2477" spans="1:6">
      <c r="A2477" s="418"/>
      <c r="B2477" s="424"/>
      <c r="C2477" s="423"/>
      <c r="D2477" s="435"/>
      <c r="E2477" s="433"/>
      <c r="F2477" s="322" t="s">
        <v>21</v>
      </c>
    </row>
    <row r="2478" spans="1:6">
      <c r="A2478" s="418"/>
      <c r="B2478" s="424"/>
      <c r="C2478" s="423"/>
      <c r="D2478" s="435"/>
      <c r="E2478" s="319" t="s">
        <v>302</v>
      </c>
      <c r="F2478" s="322" t="s">
        <v>21</v>
      </c>
    </row>
    <row r="2479" spans="1:6">
      <c r="A2479" s="418"/>
      <c r="B2479" s="424"/>
      <c r="C2479" s="423"/>
      <c r="D2479" s="435"/>
      <c r="E2479" s="320"/>
      <c r="F2479" s="322" t="s">
        <v>21</v>
      </c>
    </row>
    <row r="2480" spans="1:6">
      <c r="A2480" s="418"/>
      <c r="B2480" s="424"/>
      <c r="C2480" s="423"/>
      <c r="D2480" s="435"/>
      <c r="E2480" s="431" t="s">
        <v>28</v>
      </c>
      <c r="F2480" s="322" t="s">
        <v>21</v>
      </c>
    </row>
    <row r="2481" spans="1:6">
      <c r="A2481" s="418"/>
      <c r="B2481" s="424"/>
      <c r="C2481" s="423"/>
      <c r="D2481" s="435"/>
      <c r="E2481" s="432"/>
      <c r="F2481" s="322" t="s">
        <v>21</v>
      </c>
    </row>
    <row r="2482" spans="1:6">
      <c r="A2482" s="418"/>
      <c r="B2482" s="424"/>
      <c r="C2482" s="428"/>
      <c r="D2482" s="436"/>
      <c r="E2482" s="433"/>
      <c r="F2482" s="322" t="s">
        <v>21</v>
      </c>
    </row>
    <row r="2483" spans="1:6">
      <c r="A2483" s="418"/>
      <c r="B2483" s="424"/>
      <c r="C2483" s="422" t="s">
        <v>303</v>
      </c>
      <c r="D2483" s="434" t="s">
        <v>17</v>
      </c>
      <c r="E2483" s="431" t="s">
        <v>292</v>
      </c>
      <c r="F2483" s="360" t="s">
        <v>19</v>
      </c>
    </row>
    <row r="2484" spans="1:6">
      <c r="A2484" s="418"/>
      <c r="B2484" s="424"/>
      <c r="C2484" s="423"/>
      <c r="D2484" s="435"/>
      <c r="E2484" s="433"/>
      <c r="F2484" s="322" t="s">
        <v>21</v>
      </c>
    </row>
    <row r="2485" spans="1:6">
      <c r="A2485" s="418"/>
      <c r="B2485" s="424"/>
      <c r="C2485" s="423"/>
      <c r="D2485" s="435"/>
      <c r="E2485" s="431" t="s">
        <v>20</v>
      </c>
      <c r="F2485" s="322" t="s">
        <v>21</v>
      </c>
    </row>
    <row r="2486" spans="1:6">
      <c r="A2486" s="418"/>
      <c r="B2486" s="424"/>
      <c r="C2486" s="423"/>
      <c r="D2486" s="435"/>
      <c r="E2486" s="433"/>
      <c r="F2486" s="322" t="s">
        <v>21</v>
      </c>
    </row>
    <row r="2487" spans="1:6">
      <c r="A2487" s="418"/>
      <c r="B2487" s="424"/>
      <c r="C2487" s="423"/>
      <c r="D2487" s="435"/>
      <c r="E2487" s="431" t="s">
        <v>293</v>
      </c>
      <c r="F2487" s="322" t="s">
        <v>21</v>
      </c>
    </row>
    <row r="2488" spans="1:6">
      <c r="A2488" s="418"/>
      <c r="B2488" s="424"/>
      <c r="C2488" s="423"/>
      <c r="D2488" s="435"/>
      <c r="E2488" s="432"/>
      <c r="F2488" s="322" t="s">
        <v>21</v>
      </c>
    </row>
    <row r="2489" spans="1:6">
      <c r="A2489" s="418"/>
      <c r="B2489" s="424"/>
      <c r="C2489" s="423"/>
      <c r="D2489" s="435"/>
      <c r="E2489" s="433"/>
      <c r="F2489" s="322" t="s">
        <v>21</v>
      </c>
    </row>
    <row r="2490" spans="1:6">
      <c r="A2490" s="418"/>
      <c r="B2490" s="424"/>
      <c r="C2490" s="423"/>
      <c r="D2490" s="435"/>
      <c r="E2490" s="319" t="s">
        <v>294</v>
      </c>
      <c r="F2490" s="322" t="s">
        <v>21</v>
      </c>
    </row>
    <row r="2491" spans="1:6">
      <c r="A2491" s="418"/>
      <c r="B2491" s="424"/>
      <c r="C2491" s="423"/>
      <c r="D2491" s="435"/>
      <c r="E2491" s="320"/>
      <c r="F2491" s="322" t="s">
        <v>21</v>
      </c>
    </row>
    <row r="2492" spans="1:6">
      <c r="A2492" s="418"/>
      <c r="B2492" s="424"/>
      <c r="C2492" s="423"/>
      <c r="D2492" s="435"/>
      <c r="E2492" s="431" t="s">
        <v>304</v>
      </c>
      <c r="F2492" s="322" t="s">
        <v>21</v>
      </c>
    </row>
    <row r="2493" spans="1:6">
      <c r="A2493" s="418"/>
      <c r="B2493" s="424"/>
      <c r="C2493" s="423"/>
      <c r="D2493" s="435"/>
      <c r="E2493" s="432"/>
      <c r="F2493" s="322" t="s">
        <v>21</v>
      </c>
    </row>
    <row r="2494" spans="1:6">
      <c r="A2494" s="418"/>
      <c r="B2494" s="424"/>
      <c r="C2494" s="423"/>
      <c r="D2494" s="435"/>
      <c r="E2494" s="433"/>
      <c r="F2494" s="322" t="s">
        <v>21</v>
      </c>
    </row>
    <row r="2495" spans="1:6">
      <c r="A2495" s="418"/>
      <c r="B2495" s="424"/>
      <c r="C2495" s="423"/>
      <c r="D2495" s="435"/>
      <c r="E2495" s="431" t="s">
        <v>296</v>
      </c>
      <c r="F2495" s="322" t="s">
        <v>21</v>
      </c>
    </row>
    <row r="2496" spans="1:6">
      <c r="A2496" s="418"/>
      <c r="B2496" s="424"/>
      <c r="C2496" s="423"/>
      <c r="D2496" s="435"/>
      <c r="E2496" s="432"/>
      <c r="F2496" s="322" t="s">
        <v>21</v>
      </c>
    </row>
    <row r="2497" spans="1:6">
      <c r="A2497" s="418"/>
      <c r="B2497" s="424"/>
      <c r="C2497" s="423"/>
      <c r="D2497" s="435"/>
      <c r="E2497" s="432"/>
      <c r="F2497" s="322" t="s">
        <v>21</v>
      </c>
    </row>
    <row r="2498" spans="1:6">
      <c r="A2498" s="418"/>
      <c r="B2498" s="424"/>
      <c r="C2498" s="423"/>
      <c r="D2498" s="435"/>
      <c r="E2498" s="432"/>
      <c r="F2498" s="322" t="s">
        <v>21</v>
      </c>
    </row>
    <row r="2499" spans="1:6">
      <c r="A2499" s="418"/>
      <c r="B2499" s="424"/>
      <c r="C2499" s="423"/>
      <c r="D2499" s="435"/>
      <c r="E2499" s="433"/>
      <c r="F2499" s="322" t="s">
        <v>21</v>
      </c>
    </row>
    <row r="2500" spans="1:6">
      <c r="A2500" s="418"/>
      <c r="B2500" s="424"/>
      <c r="C2500" s="423"/>
      <c r="D2500" s="435"/>
      <c r="E2500" s="431" t="s">
        <v>297</v>
      </c>
      <c r="F2500" s="322" t="s">
        <v>21</v>
      </c>
    </row>
    <row r="2501" spans="1:6">
      <c r="A2501" s="418"/>
      <c r="B2501" s="424"/>
      <c r="C2501" s="423"/>
      <c r="D2501" s="435"/>
      <c r="E2501" s="433"/>
      <c r="F2501" s="322" t="s">
        <v>21</v>
      </c>
    </row>
    <row r="2502" spans="1:6">
      <c r="A2502" s="418"/>
      <c r="B2502" s="424"/>
      <c r="C2502" s="423"/>
      <c r="D2502" s="435"/>
      <c r="E2502" s="319" t="s">
        <v>305</v>
      </c>
      <c r="F2502" s="322" t="s">
        <v>21</v>
      </c>
    </row>
    <row r="2503" spans="1:6">
      <c r="A2503" s="418"/>
      <c r="B2503" s="424"/>
      <c r="C2503" s="423"/>
      <c r="D2503" s="435"/>
      <c r="E2503" s="320"/>
      <c r="F2503" s="322" t="s">
        <v>21</v>
      </c>
    </row>
    <row r="2504" spans="1:6">
      <c r="A2504" s="418"/>
      <c r="B2504" s="424"/>
      <c r="C2504" s="423"/>
      <c r="D2504" s="435"/>
      <c r="E2504" s="431" t="s">
        <v>299</v>
      </c>
      <c r="F2504" s="322" t="s">
        <v>21</v>
      </c>
    </row>
    <row r="2505" spans="1:6">
      <c r="A2505" s="418"/>
      <c r="B2505" s="424"/>
      <c r="C2505" s="423"/>
      <c r="D2505" s="435"/>
      <c r="E2505" s="432"/>
      <c r="F2505" s="322" t="s">
        <v>21</v>
      </c>
    </row>
    <row r="2506" spans="1:6">
      <c r="A2506" s="418"/>
      <c r="B2506" s="424"/>
      <c r="C2506" s="423"/>
      <c r="D2506" s="435"/>
      <c r="E2506" s="432"/>
      <c r="F2506" s="322" t="s">
        <v>21</v>
      </c>
    </row>
    <row r="2507" spans="1:6">
      <c r="A2507" s="418"/>
      <c r="B2507" s="424"/>
      <c r="C2507" s="423"/>
      <c r="D2507" s="435"/>
      <c r="E2507" s="432"/>
      <c r="F2507" s="322" t="s">
        <v>21</v>
      </c>
    </row>
    <row r="2508" spans="1:6">
      <c r="A2508" s="418"/>
      <c r="B2508" s="424"/>
      <c r="C2508" s="423"/>
      <c r="D2508" s="435"/>
      <c r="E2508" s="433"/>
      <c r="F2508" s="322" t="s">
        <v>21</v>
      </c>
    </row>
    <row r="2509" spans="1:6">
      <c r="A2509" s="418"/>
      <c r="B2509" s="424"/>
      <c r="C2509" s="423"/>
      <c r="D2509" s="435"/>
      <c r="E2509" s="319" t="s">
        <v>300</v>
      </c>
      <c r="F2509" s="322" t="s">
        <v>21</v>
      </c>
    </row>
    <row r="2510" spans="1:6">
      <c r="A2510" s="418"/>
      <c r="B2510" s="424"/>
      <c r="C2510" s="423"/>
      <c r="D2510" s="435"/>
      <c r="E2510" s="321"/>
      <c r="F2510" s="322" t="s">
        <v>21</v>
      </c>
    </row>
    <row r="2511" spans="1:6">
      <c r="A2511" s="418"/>
      <c r="B2511" s="424"/>
      <c r="C2511" s="423"/>
      <c r="D2511" s="435"/>
      <c r="E2511" s="431" t="s">
        <v>306</v>
      </c>
      <c r="F2511" s="322" t="s">
        <v>21</v>
      </c>
    </row>
    <row r="2512" spans="1:6">
      <c r="A2512" s="418"/>
      <c r="B2512" s="424"/>
      <c r="C2512" s="423"/>
      <c r="D2512" s="435"/>
      <c r="E2512" s="433"/>
      <c r="F2512" s="322" t="s">
        <v>21</v>
      </c>
    </row>
    <row r="2513" spans="1:6">
      <c r="A2513" s="418"/>
      <c r="B2513" s="424"/>
      <c r="C2513" s="423"/>
      <c r="D2513" s="435"/>
      <c r="E2513" s="319" t="s">
        <v>302</v>
      </c>
      <c r="F2513" s="322" t="s">
        <v>21</v>
      </c>
    </row>
    <row r="2514" spans="1:6">
      <c r="A2514" s="418"/>
      <c r="B2514" s="424"/>
      <c r="C2514" s="423"/>
      <c r="D2514" s="435"/>
      <c r="E2514" s="320"/>
      <c r="F2514" s="322" t="s">
        <v>21</v>
      </c>
    </row>
    <row r="2515" spans="1:6">
      <c r="A2515" s="418"/>
      <c r="B2515" s="424"/>
      <c r="C2515" s="423"/>
      <c r="D2515" s="435"/>
      <c r="E2515" s="431" t="s">
        <v>28</v>
      </c>
      <c r="F2515" s="322" t="s">
        <v>21</v>
      </c>
    </row>
    <row r="2516" spans="1:6">
      <c r="A2516" s="418"/>
      <c r="B2516" s="424"/>
      <c r="C2516" s="423"/>
      <c r="D2516" s="435"/>
      <c r="E2516" s="432"/>
      <c r="F2516" s="322" t="s">
        <v>21</v>
      </c>
    </row>
    <row r="2517" spans="1:6">
      <c r="A2517" s="418"/>
      <c r="B2517" s="424"/>
      <c r="C2517" s="428"/>
      <c r="D2517" s="436"/>
      <c r="E2517" s="433"/>
      <c r="F2517" s="322" t="s">
        <v>21</v>
      </c>
    </row>
    <row r="2518" spans="1:6">
      <c r="A2518" s="418"/>
      <c r="B2518" s="424"/>
      <c r="C2518" s="422" t="s">
        <v>307</v>
      </c>
      <c r="D2518" s="434" t="s">
        <v>17</v>
      </c>
      <c r="E2518" s="431" t="s">
        <v>292</v>
      </c>
      <c r="F2518" s="360" t="s">
        <v>19</v>
      </c>
    </row>
    <row r="2519" spans="1:6">
      <c r="A2519" s="418"/>
      <c r="B2519" s="424"/>
      <c r="C2519" s="423"/>
      <c r="D2519" s="435"/>
      <c r="E2519" s="433"/>
      <c r="F2519" s="322" t="s">
        <v>21</v>
      </c>
    </row>
    <row r="2520" spans="1:6">
      <c r="A2520" s="418"/>
      <c r="B2520" s="424"/>
      <c r="C2520" s="423"/>
      <c r="D2520" s="435"/>
      <c r="E2520" s="431" t="s">
        <v>20</v>
      </c>
      <c r="F2520" s="322" t="s">
        <v>21</v>
      </c>
    </row>
    <row r="2521" spans="1:6">
      <c r="A2521" s="418"/>
      <c r="B2521" s="424"/>
      <c r="C2521" s="423"/>
      <c r="D2521" s="435"/>
      <c r="E2521" s="433"/>
      <c r="F2521" s="322" t="s">
        <v>21</v>
      </c>
    </row>
    <row r="2522" spans="1:6">
      <c r="A2522" s="418"/>
      <c r="B2522" s="424"/>
      <c r="C2522" s="423"/>
      <c r="D2522" s="435"/>
      <c r="E2522" s="319" t="s">
        <v>294</v>
      </c>
      <c r="F2522" s="322" t="s">
        <v>21</v>
      </c>
    </row>
    <row r="2523" spans="1:6">
      <c r="A2523" s="418"/>
      <c r="B2523" s="424"/>
      <c r="C2523" s="423"/>
      <c r="D2523" s="435"/>
      <c r="E2523" s="320"/>
      <c r="F2523" s="322" t="s">
        <v>21</v>
      </c>
    </row>
    <row r="2524" spans="1:6">
      <c r="A2524" s="418"/>
      <c r="B2524" s="424"/>
      <c r="C2524" s="423"/>
      <c r="D2524" s="435"/>
      <c r="E2524" s="431" t="s">
        <v>131</v>
      </c>
      <c r="F2524" s="322" t="s">
        <v>21</v>
      </c>
    </row>
    <row r="2525" spans="1:6">
      <c r="A2525" s="418"/>
      <c r="B2525" s="424"/>
      <c r="C2525" s="423"/>
      <c r="D2525" s="435"/>
      <c r="E2525" s="433"/>
      <c r="F2525" s="322" t="s">
        <v>21</v>
      </c>
    </row>
    <row r="2526" spans="1:6">
      <c r="A2526" s="418"/>
      <c r="B2526" s="424"/>
      <c r="C2526" s="423"/>
      <c r="D2526" s="435"/>
      <c r="E2526" s="431" t="s">
        <v>308</v>
      </c>
      <c r="F2526" s="322" t="s">
        <v>21</v>
      </c>
    </row>
    <row r="2527" spans="1:6">
      <c r="A2527" s="418"/>
      <c r="B2527" s="424"/>
      <c r="C2527" s="423"/>
      <c r="D2527" s="435"/>
      <c r="E2527" s="432"/>
      <c r="F2527" s="322" t="s">
        <v>21</v>
      </c>
    </row>
    <row r="2528" spans="1:6">
      <c r="A2528" s="418"/>
      <c r="B2528" s="424"/>
      <c r="C2528" s="423"/>
      <c r="D2528" s="435"/>
      <c r="E2528" s="432"/>
      <c r="F2528" s="322" t="s">
        <v>21</v>
      </c>
    </row>
    <row r="2529" spans="1:6">
      <c r="A2529" s="418"/>
      <c r="B2529" s="424"/>
      <c r="C2529" s="423"/>
      <c r="D2529" s="435"/>
      <c r="E2529" s="432"/>
      <c r="F2529" s="322" t="s">
        <v>21</v>
      </c>
    </row>
    <row r="2530" spans="1:6">
      <c r="A2530" s="418"/>
      <c r="B2530" s="424"/>
      <c r="C2530" s="423"/>
      <c r="D2530" s="435"/>
      <c r="E2530" s="432"/>
      <c r="F2530" s="322" t="s">
        <v>21</v>
      </c>
    </row>
    <row r="2531" spans="1:6">
      <c r="A2531" s="418"/>
      <c r="B2531" s="424"/>
      <c r="C2531" s="423"/>
      <c r="D2531" s="435"/>
      <c r="E2531" s="433"/>
      <c r="F2531" s="322" t="s">
        <v>21</v>
      </c>
    </row>
    <row r="2532" spans="1:6">
      <c r="A2532" s="418"/>
      <c r="B2532" s="424"/>
      <c r="C2532" s="423"/>
      <c r="D2532" s="435"/>
      <c r="E2532" s="431" t="s">
        <v>309</v>
      </c>
      <c r="F2532" s="322" t="s">
        <v>21</v>
      </c>
    </row>
    <row r="2533" spans="1:6">
      <c r="A2533" s="418"/>
      <c r="B2533" s="424"/>
      <c r="C2533" s="423"/>
      <c r="D2533" s="435"/>
      <c r="E2533" s="432"/>
      <c r="F2533" s="322" t="s">
        <v>21</v>
      </c>
    </row>
    <row r="2534" spans="1:6">
      <c r="A2534" s="418"/>
      <c r="B2534" s="424"/>
      <c r="C2534" s="423"/>
      <c r="D2534" s="435"/>
      <c r="E2534" s="433"/>
      <c r="F2534" s="322" t="s">
        <v>21</v>
      </c>
    </row>
    <row r="2535" spans="1:6">
      <c r="A2535" s="418"/>
      <c r="B2535" s="424"/>
      <c r="C2535" s="423"/>
      <c r="D2535" s="435"/>
      <c r="E2535" s="431" t="s">
        <v>310</v>
      </c>
      <c r="F2535" s="322" t="s">
        <v>21</v>
      </c>
    </row>
    <row r="2536" spans="1:6">
      <c r="A2536" s="418"/>
      <c r="B2536" s="424"/>
      <c r="C2536" s="423"/>
      <c r="D2536" s="435"/>
      <c r="E2536" s="432"/>
      <c r="F2536" s="322" t="s">
        <v>21</v>
      </c>
    </row>
    <row r="2537" spans="1:6">
      <c r="A2537" s="418"/>
      <c r="B2537" s="424"/>
      <c r="C2537" s="423"/>
      <c r="D2537" s="435"/>
      <c r="E2537" s="433"/>
      <c r="F2537" s="322" t="s">
        <v>21</v>
      </c>
    </row>
    <row r="2538" spans="1:6">
      <c r="A2538" s="418"/>
      <c r="B2538" s="424"/>
      <c r="C2538" s="423"/>
      <c r="D2538" s="435"/>
      <c r="E2538" s="431" t="s">
        <v>311</v>
      </c>
      <c r="F2538" s="322" t="s">
        <v>21</v>
      </c>
    </row>
    <row r="2539" spans="1:6">
      <c r="A2539" s="418"/>
      <c r="B2539" s="424"/>
      <c r="C2539" s="423"/>
      <c r="D2539" s="435"/>
      <c r="E2539" s="432"/>
      <c r="F2539" s="322" t="s">
        <v>21</v>
      </c>
    </row>
    <row r="2540" spans="1:6">
      <c r="A2540" s="418"/>
      <c r="B2540" s="424"/>
      <c r="C2540" s="423"/>
      <c r="D2540" s="435"/>
      <c r="E2540" s="433"/>
      <c r="F2540" s="322" t="s">
        <v>21</v>
      </c>
    </row>
    <row r="2541" spans="1:6">
      <c r="A2541" s="418"/>
      <c r="B2541" s="424"/>
      <c r="C2541" s="423"/>
      <c r="D2541" s="435"/>
      <c r="E2541" s="431" t="s">
        <v>312</v>
      </c>
      <c r="F2541" s="322" t="s">
        <v>21</v>
      </c>
    </row>
    <row r="2542" spans="1:6">
      <c r="A2542" s="418"/>
      <c r="B2542" s="424"/>
      <c r="C2542" s="423"/>
      <c r="D2542" s="435"/>
      <c r="E2542" s="432"/>
      <c r="F2542" s="322" t="s">
        <v>21</v>
      </c>
    </row>
    <row r="2543" spans="1:6">
      <c r="A2543" s="418"/>
      <c r="B2543" s="424"/>
      <c r="C2543" s="423"/>
      <c r="D2543" s="435"/>
      <c r="E2543" s="433"/>
      <c r="F2543" s="322" t="s">
        <v>21</v>
      </c>
    </row>
    <row r="2544" spans="1:6">
      <c r="A2544" s="418"/>
      <c r="B2544" s="424"/>
      <c r="C2544" s="423"/>
      <c r="D2544" s="435"/>
      <c r="E2544" s="431" t="s">
        <v>313</v>
      </c>
      <c r="F2544" s="322" t="s">
        <v>21</v>
      </c>
    </row>
    <row r="2545" spans="1:6">
      <c r="A2545" s="418"/>
      <c r="B2545" s="424"/>
      <c r="C2545" s="423"/>
      <c r="D2545" s="435"/>
      <c r="E2545" s="432"/>
      <c r="F2545" s="322" t="s">
        <v>21</v>
      </c>
    </row>
    <row r="2546" spans="1:6">
      <c r="A2546" s="418"/>
      <c r="B2546" s="424"/>
      <c r="C2546" s="423"/>
      <c r="D2546" s="435"/>
      <c r="E2546" s="433"/>
      <c r="F2546" s="322" t="s">
        <v>21</v>
      </c>
    </row>
    <row r="2547" spans="1:6">
      <c r="A2547" s="418"/>
      <c r="B2547" s="424"/>
      <c r="C2547" s="423"/>
      <c r="D2547" s="435"/>
      <c r="E2547" s="431" t="s">
        <v>314</v>
      </c>
      <c r="F2547" s="322" t="s">
        <v>21</v>
      </c>
    </row>
    <row r="2548" spans="1:6">
      <c r="A2548" s="418"/>
      <c r="B2548" s="424"/>
      <c r="C2548" s="423"/>
      <c r="D2548" s="435"/>
      <c r="E2548" s="432"/>
      <c r="F2548" s="322" t="s">
        <v>21</v>
      </c>
    </row>
    <row r="2549" spans="1:6">
      <c r="A2549" s="418"/>
      <c r="B2549" s="424"/>
      <c r="C2549" s="423"/>
      <c r="D2549" s="435"/>
      <c r="E2549" s="433"/>
      <c r="F2549" s="322" t="s">
        <v>21</v>
      </c>
    </row>
    <row r="2550" spans="1:6">
      <c r="A2550" s="418"/>
      <c r="B2550" s="424"/>
      <c r="C2550" s="423"/>
      <c r="D2550" s="435"/>
      <c r="E2550" s="431" t="s">
        <v>315</v>
      </c>
      <c r="F2550" s="322" t="s">
        <v>21</v>
      </c>
    </row>
    <row r="2551" spans="1:6">
      <c r="A2551" s="418"/>
      <c r="B2551" s="424"/>
      <c r="C2551" s="423"/>
      <c r="D2551" s="435"/>
      <c r="E2551" s="432"/>
      <c r="F2551" s="322" t="s">
        <v>21</v>
      </c>
    </row>
    <row r="2552" spans="1:6">
      <c r="A2552" s="418"/>
      <c r="B2552" s="424"/>
      <c r="C2552" s="423"/>
      <c r="D2552" s="435"/>
      <c r="E2552" s="432"/>
      <c r="F2552" s="322" t="s">
        <v>21</v>
      </c>
    </row>
    <row r="2553" spans="1:6">
      <c r="A2553" s="418"/>
      <c r="B2553" s="424"/>
      <c r="C2553" s="423"/>
      <c r="D2553" s="435"/>
      <c r="E2553" s="432"/>
      <c r="F2553" s="322" t="s">
        <v>21</v>
      </c>
    </row>
    <row r="2554" spans="1:6">
      <c r="A2554" s="418"/>
      <c r="B2554" s="424"/>
      <c r="C2554" s="423"/>
      <c r="D2554" s="435"/>
      <c r="E2554" s="432"/>
      <c r="F2554" s="322" t="s">
        <v>21</v>
      </c>
    </row>
    <row r="2555" spans="1:6">
      <c r="A2555" s="418"/>
      <c r="B2555" s="424"/>
      <c r="C2555" s="423"/>
      <c r="D2555" s="435"/>
      <c r="E2555" s="433"/>
      <c r="F2555" s="322" t="s">
        <v>21</v>
      </c>
    </row>
    <row r="2556" spans="1:6">
      <c r="A2556" s="418"/>
      <c r="B2556" s="424"/>
      <c r="C2556" s="423"/>
      <c r="D2556" s="435"/>
      <c r="E2556" s="431" t="s">
        <v>28</v>
      </c>
      <c r="F2556" s="322" t="s">
        <v>21</v>
      </c>
    </row>
    <row r="2557" spans="1:6">
      <c r="A2557" s="418"/>
      <c r="B2557" s="424"/>
      <c r="C2557" s="423"/>
      <c r="D2557" s="435"/>
      <c r="E2557" s="432"/>
      <c r="F2557" s="322" t="s">
        <v>21</v>
      </c>
    </row>
    <row r="2558" spans="1:6">
      <c r="A2558" s="418"/>
      <c r="B2558" s="424"/>
      <c r="C2558" s="428"/>
      <c r="D2558" s="436"/>
      <c r="E2558" s="433"/>
      <c r="F2558" s="322" t="s">
        <v>21</v>
      </c>
    </row>
    <row r="2559" spans="1:6">
      <c r="A2559" s="418"/>
      <c r="B2559" s="424"/>
      <c r="C2559" s="422" t="s">
        <v>316</v>
      </c>
      <c r="D2559" s="434" t="s">
        <v>17</v>
      </c>
      <c r="E2559" s="431" t="s">
        <v>292</v>
      </c>
      <c r="F2559" s="360" t="s">
        <v>19</v>
      </c>
    </row>
    <row r="2560" spans="1:6">
      <c r="A2560" s="418"/>
      <c r="B2560" s="424"/>
      <c r="C2560" s="423"/>
      <c r="D2560" s="435"/>
      <c r="E2560" s="433"/>
      <c r="F2560" s="322" t="s">
        <v>21</v>
      </c>
    </row>
    <row r="2561" spans="1:6">
      <c r="A2561" s="418"/>
      <c r="B2561" s="424"/>
      <c r="C2561" s="423"/>
      <c r="D2561" s="435"/>
      <c r="E2561" s="431" t="s">
        <v>20</v>
      </c>
      <c r="F2561" s="322" t="s">
        <v>21</v>
      </c>
    </row>
    <row r="2562" spans="1:6">
      <c r="A2562" s="418"/>
      <c r="B2562" s="424"/>
      <c r="C2562" s="423"/>
      <c r="D2562" s="435"/>
      <c r="E2562" s="433"/>
      <c r="F2562" s="322" t="s">
        <v>21</v>
      </c>
    </row>
    <row r="2563" spans="1:6">
      <c r="A2563" s="418"/>
      <c r="B2563" s="424"/>
      <c r="C2563" s="423"/>
      <c r="D2563" s="435"/>
      <c r="E2563" s="319" t="s">
        <v>294</v>
      </c>
      <c r="F2563" s="322" t="s">
        <v>21</v>
      </c>
    </row>
    <row r="2564" spans="1:6">
      <c r="A2564" s="418"/>
      <c r="B2564" s="424"/>
      <c r="C2564" s="423"/>
      <c r="D2564" s="435"/>
      <c r="E2564" s="320"/>
      <c r="F2564" s="322" t="s">
        <v>21</v>
      </c>
    </row>
    <row r="2565" spans="1:6">
      <c r="A2565" s="418"/>
      <c r="B2565" s="424"/>
      <c r="C2565" s="423"/>
      <c r="D2565" s="435"/>
      <c r="E2565" s="431" t="s">
        <v>121</v>
      </c>
      <c r="F2565" s="322" t="s">
        <v>21</v>
      </c>
    </row>
    <row r="2566" spans="1:6">
      <c r="A2566" s="418"/>
      <c r="B2566" s="424"/>
      <c r="C2566" s="423"/>
      <c r="D2566" s="435"/>
      <c r="E2566" s="433"/>
      <c r="F2566" s="322" t="s">
        <v>21</v>
      </c>
    </row>
    <row r="2567" spans="1:6">
      <c r="A2567" s="418"/>
      <c r="B2567" s="424"/>
      <c r="C2567" s="423"/>
      <c r="D2567" s="435"/>
      <c r="E2567" s="431" t="s">
        <v>308</v>
      </c>
      <c r="F2567" s="322" t="s">
        <v>21</v>
      </c>
    </row>
    <row r="2568" spans="1:6">
      <c r="A2568" s="418"/>
      <c r="B2568" s="424"/>
      <c r="C2568" s="423"/>
      <c r="D2568" s="435"/>
      <c r="E2568" s="432"/>
      <c r="F2568" s="322" t="s">
        <v>21</v>
      </c>
    </row>
    <row r="2569" spans="1:6">
      <c r="A2569" s="418"/>
      <c r="B2569" s="424"/>
      <c r="C2569" s="423"/>
      <c r="D2569" s="435"/>
      <c r="E2569" s="432"/>
      <c r="F2569" s="322" t="s">
        <v>21</v>
      </c>
    </row>
    <row r="2570" spans="1:6">
      <c r="A2570" s="418"/>
      <c r="B2570" s="424"/>
      <c r="C2570" s="423"/>
      <c r="D2570" s="435"/>
      <c r="E2570" s="432"/>
      <c r="F2570" s="322" t="s">
        <v>21</v>
      </c>
    </row>
    <row r="2571" spans="1:6">
      <c r="A2571" s="418"/>
      <c r="B2571" s="424"/>
      <c r="C2571" s="423"/>
      <c r="D2571" s="435"/>
      <c r="E2571" s="432"/>
      <c r="F2571" s="322" t="s">
        <v>21</v>
      </c>
    </row>
    <row r="2572" spans="1:6">
      <c r="A2572" s="418"/>
      <c r="B2572" s="424"/>
      <c r="C2572" s="423"/>
      <c r="D2572" s="435"/>
      <c r="E2572" s="433"/>
      <c r="F2572" s="322" t="s">
        <v>21</v>
      </c>
    </row>
    <row r="2573" spans="1:6">
      <c r="A2573" s="418"/>
      <c r="B2573" s="424"/>
      <c r="C2573" s="423"/>
      <c r="D2573" s="435"/>
      <c r="E2573" s="431" t="s">
        <v>309</v>
      </c>
      <c r="F2573" s="322" t="s">
        <v>21</v>
      </c>
    </row>
    <row r="2574" spans="1:6">
      <c r="A2574" s="418"/>
      <c r="B2574" s="424"/>
      <c r="C2574" s="423"/>
      <c r="D2574" s="435"/>
      <c r="E2574" s="432"/>
      <c r="F2574" s="322" t="s">
        <v>21</v>
      </c>
    </row>
    <row r="2575" spans="1:6">
      <c r="A2575" s="418"/>
      <c r="B2575" s="424"/>
      <c r="C2575" s="423"/>
      <c r="D2575" s="435"/>
      <c r="E2575" s="433"/>
      <c r="F2575" s="322" t="s">
        <v>21</v>
      </c>
    </row>
    <row r="2576" spans="1:6">
      <c r="A2576" s="418"/>
      <c r="B2576" s="424"/>
      <c r="C2576" s="423"/>
      <c r="D2576" s="435"/>
      <c r="E2576" s="431" t="s">
        <v>310</v>
      </c>
      <c r="F2576" s="322" t="s">
        <v>21</v>
      </c>
    </row>
    <row r="2577" spans="1:6">
      <c r="A2577" s="418"/>
      <c r="B2577" s="424"/>
      <c r="C2577" s="423"/>
      <c r="D2577" s="435"/>
      <c r="E2577" s="432"/>
      <c r="F2577" s="322" t="s">
        <v>21</v>
      </c>
    </row>
    <row r="2578" spans="1:6">
      <c r="A2578" s="418"/>
      <c r="B2578" s="424"/>
      <c r="C2578" s="423"/>
      <c r="D2578" s="435"/>
      <c r="E2578" s="433"/>
      <c r="F2578" s="322" t="s">
        <v>21</v>
      </c>
    </row>
    <row r="2579" spans="1:6">
      <c r="A2579" s="418"/>
      <c r="B2579" s="424"/>
      <c r="C2579" s="423"/>
      <c r="D2579" s="435"/>
      <c r="E2579" s="431" t="s">
        <v>311</v>
      </c>
      <c r="F2579" s="322" t="s">
        <v>21</v>
      </c>
    </row>
    <row r="2580" spans="1:6">
      <c r="A2580" s="418"/>
      <c r="B2580" s="424"/>
      <c r="C2580" s="423"/>
      <c r="D2580" s="435"/>
      <c r="E2580" s="432"/>
      <c r="F2580" s="322" t="s">
        <v>21</v>
      </c>
    </row>
    <row r="2581" spans="1:6">
      <c r="A2581" s="418"/>
      <c r="B2581" s="424"/>
      <c r="C2581" s="423"/>
      <c r="D2581" s="435"/>
      <c r="E2581" s="433"/>
      <c r="F2581" s="322" t="s">
        <v>21</v>
      </c>
    </row>
    <row r="2582" spans="1:6">
      <c r="A2582" s="418"/>
      <c r="B2582" s="424"/>
      <c r="C2582" s="423"/>
      <c r="D2582" s="435"/>
      <c r="E2582" s="431" t="s">
        <v>317</v>
      </c>
      <c r="F2582" s="322" t="s">
        <v>21</v>
      </c>
    </row>
    <row r="2583" spans="1:6">
      <c r="A2583" s="418"/>
      <c r="B2583" s="424"/>
      <c r="C2583" s="423"/>
      <c r="D2583" s="435"/>
      <c r="E2583" s="432"/>
      <c r="F2583" s="322" t="s">
        <v>21</v>
      </c>
    </row>
    <row r="2584" spans="1:6">
      <c r="A2584" s="418"/>
      <c r="B2584" s="424"/>
      <c r="C2584" s="423"/>
      <c r="D2584" s="435"/>
      <c r="E2584" s="433"/>
      <c r="F2584" s="322" t="s">
        <v>21</v>
      </c>
    </row>
    <row r="2585" spans="1:6">
      <c r="A2585" s="418"/>
      <c r="B2585" s="424"/>
      <c r="C2585" s="423"/>
      <c r="D2585" s="435"/>
      <c r="E2585" s="431" t="s">
        <v>313</v>
      </c>
      <c r="F2585" s="322" t="s">
        <v>21</v>
      </c>
    </row>
    <row r="2586" spans="1:6">
      <c r="A2586" s="418"/>
      <c r="B2586" s="424"/>
      <c r="C2586" s="423"/>
      <c r="D2586" s="435"/>
      <c r="E2586" s="432"/>
      <c r="F2586" s="322" t="s">
        <v>21</v>
      </c>
    </row>
    <row r="2587" spans="1:6">
      <c r="A2587" s="418"/>
      <c r="B2587" s="424"/>
      <c r="C2587" s="423"/>
      <c r="D2587" s="435"/>
      <c r="E2587" s="433"/>
      <c r="F2587" s="322" t="s">
        <v>21</v>
      </c>
    </row>
    <row r="2588" spans="1:6">
      <c r="A2588" s="418"/>
      <c r="B2588" s="424"/>
      <c r="C2588" s="423"/>
      <c r="D2588" s="435"/>
      <c r="E2588" s="431" t="s">
        <v>314</v>
      </c>
      <c r="F2588" s="322" t="s">
        <v>21</v>
      </c>
    </row>
    <row r="2589" spans="1:6">
      <c r="A2589" s="418"/>
      <c r="B2589" s="424"/>
      <c r="C2589" s="423"/>
      <c r="D2589" s="435"/>
      <c r="E2589" s="432"/>
      <c r="F2589" s="322" t="s">
        <v>21</v>
      </c>
    </row>
    <row r="2590" spans="1:6">
      <c r="A2590" s="418"/>
      <c r="B2590" s="424"/>
      <c r="C2590" s="423"/>
      <c r="D2590" s="435"/>
      <c r="E2590" s="433"/>
      <c r="F2590" s="322" t="s">
        <v>21</v>
      </c>
    </row>
    <row r="2591" spans="1:6">
      <c r="A2591" s="418"/>
      <c r="B2591" s="424"/>
      <c r="C2591" s="423"/>
      <c r="D2591" s="435"/>
      <c r="E2591" s="431" t="s">
        <v>315</v>
      </c>
      <c r="F2591" s="322" t="s">
        <v>21</v>
      </c>
    </row>
    <row r="2592" spans="1:6">
      <c r="A2592" s="418"/>
      <c r="B2592" s="424"/>
      <c r="C2592" s="423"/>
      <c r="D2592" s="435"/>
      <c r="E2592" s="432"/>
      <c r="F2592" s="322" t="s">
        <v>21</v>
      </c>
    </row>
    <row r="2593" spans="1:6">
      <c r="A2593" s="418"/>
      <c r="B2593" s="424"/>
      <c r="C2593" s="423"/>
      <c r="D2593" s="435"/>
      <c r="E2593" s="432"/>
      <c r="F2593" s="322" t="s">
        <v>21</v>
      </c>
    </row>
    <row r="2594" spans="1:6">
      <c r="A2594" s="418"/>
      <c r="B2594" s="424"/>
      <c r="C2594" s="423"/>
      <c r="D2594" s="435"/>
      <c r="E2594" s="432"/>
      <c r="F2594" s="322" t="s">
        <v>21</v>
      </c>
    </row>
    <row r="2595" spans="1:6">
      <c r="A2595" s="418"/>
      <c r="B2595" s="424"/>
      <c r="C2595" s="423"/>
      <c r="D2595" s="435"/>
      <c r="E2595" s="432"/>
      <c r="F2595" s="322" t="s">
        <v>21</v>
      </c>
    </row>
    <row r="2596" spans="1:6">
      <c r="A2596" s="418"/>
      <c r="B2596" s="424"/>
      <c r="C2596" s="423"/>
      <c r="D2596" s="435"/>
      <c r="E2596" s="433"/>
      <c r="F2596" s="322" t="s">
        <v>21</v>
      </c>
    </row>
    <row r="2597" spans="1:6">
      <c r="A2597" s="418"/>
      <c r="B2597" s="424"/>
      <c r="C2597" s="423"/>
      <c r="D2597" s="435"/>
      <c r="E2597" s="431" t="s">
        <v>28</v>
      </c>
      <c r="F2597" s="322" t="s">
        <v>21</v>
      </c>
    </row>
    <row r="2598" spans="1:6">
      <c r="A2598" s="418"/>
      <c r="B2598" s="424"/>
      <c r="C2598" s="423"/>
      <c r="D2598" s="435"/>
      <c r="E2598" s="432"/>
      <c r="F2598" s="322" t="s">
        <v>21</v>
      </c>
    </row>
    <row r="2599" spans="1:6">
      <c r="A2599" s="418"/>
      <c r="B2599" s="424"/>
      <c r="C2599" s="428"/>
      <c r="D2599" s="436"/>
      <c r="E2599" s="433"/>
      <c r="F2599" s="322" t="s">
        <v>21</v>
      </c>
    </row>
    <row r="2600" spans="1:6">
      <c r="A2600" s="418"/>
      <c r="B2600" s="424"/>
      <c r="C2600" s="422" t="s">
        <v>318</v>
      </c>
      <c r="D2600" s="434" t="s">
        <v>17</v>
      </c>
      <c r="E2600" s="431" t="s">
        <v>292</v>
      </c>
      <c r="F2600" s="360" t="s">
        <v>19</v>
      </c>
    </row>
    <row r="2601" spans="1:6">
      <c r="A2601" s="418"/>
      <c r="B2601" s="424"/>
      <c r="C2601" s="423"/>
      <c r="D2601" s="435"/>
      <c r="E2601" s="433"/>
      <c r="F2601" s="322" t="s">
        <v>21</v>
      </c>
    </row>
    <row r="2602" spans="1:6">
      <c r="A2602" s="418"/>
      <c r="B2602" s="424"/>
      <c r="C2602" s="423"/>
      <c r="D2602" s="435"/>
      <c r="E2602" s="431" t="s">
        <v>20</v>
      </c>
      <c r="F2602" s="322" t="s">
        <v>21</v>
      </c>
    </row>
    <row r="2603" spans="1:6">
      <c r="A2603" s="418"/>
      <c r="B2603" s="424"/>
      <c r="C2603" s="423"/>
      <c r="D2603" s="435"/>
      <c r="E2603" s="433"/>
      <c r="F2603" s="322" t="s">
        <v>21</v>
      </c>
    </row>
    <row r="2604" spans="1:6" ht="29">
      <c r="A2604" s="418"/>
      <c r="B2604" s="424"/>
      <c r="C2604" s="423"/>
      <c r="D2604" s="435"/>
      <c r="E2604" s="319" t="s">
        <v>294</v>
      </c>
      <c r="F2604" s="322" t="s">
        <v>319</v>
      </c>
    </row>
    <row r="2605" spans="1:6" ht="29">
      <c r="A2605" s="418"/>
      <c r="B2605" s="424"/>
      <c r="C2605" s="423"/>
      <c r="D2605" s="435"/>
      <c r="E2605" s="320"/>
      <c r="F2605" s="322" t="s">
        <v>319</v>
      </c>
    </row>
    <row r="2606" spans="1:6" ht="29">
      <c r="A2606" s="418"/>
      <c r="B2606" s="424"/>
      <c r="C2606" s="423"/>
      <c r="D2606" s="435"/>
      <c r="E2606" s="431" t="s">
        <v>121</v>
      </c>
      <c r="F2606" s="322" t="s">
        <v>319</v>
      </c>
    </row>
    <row r="2607" spans="1:6" ht="29">
      <c r="A2607" s="418"/>
      <c r="B2607" s="424"/>
      <c r="C2607" s="423"/>
      <c r="D2607" s="435"/>
      <c r="E2607" s="433"/>
      <c r="F2607" s="322" t="s">
        <v>319</v>
      </c>
    </row>
    <row r="2608" spans="1:6" ht="29">
      <c r="A2608" s="418"/>
      <c r="B2608" s="424"/>
      <c r="C2608" s="423"/>
      <c r="D2608" s="435"/>
      <c r="E2608" s="431" t="s">
        <v>308</v>
      </c>
      <c r="F2608" s="322" t="s">
        <v>319</v>
      </c>
    </row>
    <row r="2609" spans="1:6" ht="29">
      <c r="A2609" s="418"/>
      <c r="B2609" s="424"/>
      <c r="C2609" s="423"/>
      <c r="D2609" s="435"/>
      <c r="E2609" s="432"/>
      <c r="F2609" s="322" t="s">
        <v>319</v>
      </c>
    </row>
    <row r="2610" spans="1:6" ht="29">
      <c r="A2610" s="418"/>
      <c r="B2610" s="424"/>
      <c r="C2610" s="423"/>
      <c r="D2610" s="435"/>
      <c r="E2610" s="432"/>
      <c r="F2610" s="322" t="s">
        <v>319</v>
      </c>
    </row>
    <row r="2611" spans="1:6" ht="29">
      <c r="A2611" s="418"/>
      <c r="B2611" s="424"/>
      <c r="C2611" s="423"/>
      <c r="D2611" s="435"/>
      <c r="E2611" s="432"/>
      <c r="F2611" s="322" t="s">
        <v>319</v>
      </c>
    </row>
    <row r="2612" spans="1:6" ht="29">
      <c r="A2612" s="418"/>
      <c r="B2612" s="424"/>
      <c r="C2612" s="423"/>
      <c r="D2612" s="435"/>
      <c r="E2612" s="432"/>
      <c r="F2612" s="322" t="s">
        <v>319</v>
      </c>
    </row>
    <row r="2613" spans="1:6" ht="29">
      <c r="A2613" s="418"/>
      <c r="B2613" s="424"/>
      <c r="C2613" s="423"/>
      <c r="D2613" s="435"/>
      <c r="E2613" s="433"/>
      <c r="F2613" s="322" t="s">
        <v>319</v>
      </c>
    </row>
    <row r="2614" spans="1:6" ht="29">
      <c r="A2614" s="418"/>
      <c r="B2614" s="424"/>
      <c r="C2614" s="423"/>
      <c r="D2614" s="435"/>
      <c r="E2614" s="431" t="s">
        <v>309</v>
      </c>
      <c r="F2614" s="322" t="s">
        <v>319</v>
      </c>
    </row>
    <row r="2615" spans="1:6" ht="29">
      <c r="A2615" s="418"/>
      <c r="B2615" s="424"/>
      <c r="C2615" s="423"/>
      <c r="D2615" s="435"/>
      <c r="E2615" s="432"/>
      <c r="F2615" s="322" t="s">
        <v>319</v>
      </c>
    </row>
    <row r="2616" spans="1:6" ht="29">
      <c r="A2616" s="418"/>
      <c r="B2616" s="424"/>
      <c r="C2616" s="423"/>
      <c r="D2616" s="435"/>
      <c r="E2616" s="433"/>
      <c r="F2616" s="322" t="s">
        <v>319</v>
      </c>
    </row>
    <row r="2617" spans="1:6" ht="29">
      <c r="A2617" s="418"/>
      <c r="B2617" s="424"/>
      <c r="C2617" s="423"/>
      <c r="D2617" s="435"/>
      <c r="E2617" s="431" t="s">
        <v>310</v>
      </c>
      <c r="F2617" s="322" t="s">
        <v>319</v>
      </c>
    </row>
    <row r="2618" spans="1:6" ht="29">
      <c r="A2618" s="418"/>
      <c r="B2618" s="424"/>
      <c r="C2618" s="423"/>
      <c r="D2618" s="435"/>
      <c r="E2618" s="432"/>
      <c r="F2618" s="322" t="s">
        <v>319</v>
      </c>
    </row>
    <row r="2619" spans="1:6" ht="29">
      <c r="A2619" s="418"/>
      <c r="B2619" s="424"/>
      <c r="C2619" s="423"/>
      <c r="D2619" s="435"/>
      <c r="E2619" s="433"/>
      <c r="F2619" s="322" t="s">
        <v>319</v>
      </c>
    </row>
    <row r="2620" spans="1:6" ht="29">
      <c r="A2620" s="418"/>
      <c r="B2620" s="424"/>
      <c r="C2620" s="423"/>
      <c r="D2620" s="435"/>
      <c r="E2620" s="431" t="s">
        <v>311</v>
      </c>
      <c r="F2620" s="322" t="s">
        <v>319</v>
      </c>
    </row>
    <row r="2621" spans="1:6" ht="29">
      <c r="A2621" s="418"/>
      <c r="B2621" s="424"/>
      <c r="C2621" s="423"/>
      <c r="D2621" s="435"/>
      <c r="E2621" s="432"/>
      <c r="F2621" s="322" t="s">
        <v>319</v>
      </c>
    </row>
    <row r="2622" spans="1:6" ht="29">
      <c r="A2622" s="418"/>
      <c r="B2622" s="424"/>
      <c r="C2622" s="423"/>
      <c r="D2622" s="435"/>
      <c r="E2622" s="433"/>
      <c r="F2622" s="322" t="s">
        <v>319</v>
      </c>
    </row>
    <row r="2623" spans="1:6" ht="29">
      <c r="A2623" s="418"/>
      <c r="B2623" s="424"/>
      <c r="C2623" s="423"/>
      <c r="D2623" s="435"/>
      <c r="E2623" s="431" t="s">
        <v>317</v>
      </c>
      <c r="F2623" s="322" t="s">
        <v>319</v>
      </c>
    </row>
    <row r="2624" spans="1:6" ht="29">
      <c r="A2624" s="418"/>
      <c r="B2624" s="424"/>
      <c r="C2624" s="423"/>
      <c r="D2624" s="435"/>
      <c r="E2624" s="432"/>
      <c r="F2624" s="322" t="s">
        <v>319</v>
      </c>
    </row>
    <row r="2625" spans="1:6" ht="29">
      <c r="A2625" s="418"/>
      <c r="B2625" s="424"/>
      <c r="C2625" s="423"/>
      <c r="D2625" s="435"/>
      <c r="E2625" s="433"/>
      <c r="F2625" s="322" t="s">
        <v>319</v>
      </c>
    </row>
    <row r="2626" spans="1:6" ht="29">
      <c r="A2626" s="418"/>
      <c r="B2626" s="424"/>
      <c r="C2626" s="423"/>
      <c r="D2626" s="435"/>
      <c r="E2626" s="431" t="s">
        <v>313</v>
      </c>
      <c r="F2626" s="322" t="s">
        <v>319</v>
      </c>
    </row>
    <row r="2627" spans="1:6" ht="29">
      <c r="A2627" s="418"/>
      <c r="B2627" s="424"/>
      <c r="C2627" s="423"/>
      <c r="D2627" s="435"/>
      <c r="E2627" s="432"/>
      <c r="F2627" s="322" t="s">
        <v>319</v>
      </c>
    </row>
    <row r="2628" spans="1:6" ht="29">
      <c r="A2628" s="418"/>
      <c r="B2628" s="424"/>
      <c r="C2628" s="423"/>
      <c r="D2628" s="435"/>
      <c r="E2628" s="433"/>
      <c r="F2628" s="322" t="s">
        <v>319</v>
      </c>
    </row>
    <row r="2629" spans="1:6" ht="29">
      <c r="A2629" s="418"/>
      <c r="B2629" s="424"/>
      <c r="C2629" s="423"/>
      <c r="D2629" s="435"/>
      <c r="E2629" s="431" t="s">
        <v>314</v>
      </c>
      <c r="F2629" s="322" t="s">
        <v>319</v>
      </c>
    </row>
    <row r="2630" spans="1:6" ht="29">
      <c r="A2630" s="418"/>
      <c r="B2630" s="424"/>
      <c r="C2630" s="423"/>
      <c r="D2630" s="435"/>
      <c r="E2630" s="432"/>
      <c r="F2630" s="322" t="s">
        <v>319</v>
      </c>
    </row>
    <row r="2631" spans="1:6" ht="29">
      <c r="A2631" s="418"/>
      <c r="B2631" s="424"/>
      <c r="C2631" s="423"/>
      <c r="D2631" s="435"/>
      <c r="E2631" s="433"/>
      <c r="F2631" s="322" t="s">
        <v>319</v>
      </c>
    </row>
    <row r="2632" spans="1:6" ht="29">
      <c r="A2632" s="418"/>
      <c r="B2632" s="424"/>
      <c r="C2632" s="423"/>
      <c r="D2632" s="435"/>
      <c r="E2632" s="431" t="s">
        <v>315</v>
      </c>
      <c r="F2632" s="322" t="s">
        <v>319</v>
      </c>
    </row>
    <row r="2633" spans="1:6" ht="29">
      <c r="A2633" s="418"/>
      <c r="B2633" s="424"/>
      <c r="C2633" s="423"/>
      <c r="D2633" s="435"/>
      <c r="E2633" s="432"/>
      <c r="F2633" s="322" t="s">
        <v>319</v>
      </c>
    </row>
    <row r="2634" spans="1:6" ht="29">
      <c r="A2634" s="418"/>
      <c r="B2634" s="424"/>
      <c r="C2634" s="423"/>
      <c r="D2634" s="435"/>
      <c r="E2634" s="432"/>
      <c r="F2634" s="322" t="s">
        <v>319</v>
      </c>
    </row>
    <row r="2635" spans="1:6" ht="29">
      <c r="A2635" s="418"/>
      <c r="B2635" s="424"/>
      <c r="C2635" s="423"/>
      <c r="D2635" s="435"/>
      <c r="E2635" s="432"/>
      <c r="F2635" s="322" t="s">
        <v>319</v>
      </c>
    </row>
    <row r="2636" spans="1:6" ht="29">
      <c r="A2636" s="418"/>
      <c r="B2636" s="424"/>
      <c r="C2636" s="423"/>
      <c r="D2636" s="435"/>
      <c r="E2636" s="432"/>
      <c r="F2636" s="322" t="s">
        <v>319</v>
      </c>
    </row>
    <row r="2637" spans="1:6" ht="29">
      <c r="A2637" s="418"/>
      <c r="B2637" s="424"/>
      <c r="C2637" s="423"/>
      <c r="D2637" s="435"/>
      <c r="E2637" s="433"/>
      <c r="F2637" s="322" t="s">
        <v>319</v>
      </c>
    </row>
    <row r="2638" spans="1:6" ht="29">
      <c r="A2638" s="418"/>
      <c r="B2638" s="424"/>
      <c r="C2638" s="423"/>
      <c r="D2638" s="435"/>
      <c r="E2638" s="431" t="s">
        <v>28</v>
      </c>
      <c r="F2638" s="322" t="s">
        <v>319</v>
      </c>
    </row>
    <row r="2639" spans="1:6" ht="29">
      <c r="A2639" s="418"/>
      <c r="B2639" s="424"/>
      <c r="C2639" s="423"/>
      <c r="D2639" s="435"/>
      <c r="E2639" s="432"/>
      <c r="F2639" s="322" t="s">
        <v>319</v>
      </c>
    </row>
    <row r="2640" spans="1:6" ht="29">
      <c r="A2640" s="418"/>
      <c r="B2640" s="424"/>
      <c r="C2640" s="428"/>
      <c r="D2640" s="436"/>
      <c r="E2640" s="433"/>
      <c r="F2640" s="322" t="s">
        <v>319</v>
      </c>
    </row>
    <row r="2641" spans="1:6" ht="29">
      <c r="A2641" s="418"/>
      <c r="B2641" s="424"/>
      <c r="C2641" s="422" t="s">
        <v>320</v>
      </c>
      <c r="D2641" s="434" t="s">
        <v>17</v>
      </c>
      <c r="E2641" s="431" t="s">
        <v>292</v>
      </c>
      <c r="F2641" s="366" t="s">
        <v>321</v>
      </c>
    </row>
    <row r="2642" spans="1:6" ht="29">
      <c r="A2642" s="418"/>
      <c r="B2642" s="424"/>
      <c r="C2642" s="423"/>
      <c r="D2642" s="435"/>
      <c r="E2642" s="433"/>
      <c r="F2642" s="322" t="s">
        <v>319</v>
      </c>
    </row>
    <row r="2643" spans="1:6" ht="29">
      <c r="A2643" s="418"/>
      <c r="B2643" s="424"/>
      <c r="C2643" s="423"/>
      <c r="D2643" s="435"/>
      <c r="E2643" s="431" t="s">
        <v>20</v>
      </c>
      <c r="F2643" s="322" t="s">
        <v>319</v>
      </c>
    </row>
    <row r="2644" spans="1:6" ht="29">
      <c r="A2644" s="418"/>
      <c r="B2644" s="424"/>
      <c r="C2644" s="423"/>
      <c r="D2644" s="435"/>
      <c r="E2644" s="433"/>
      <c r="F2644" s="322" t="s">
        <v>319</v>
      </c>
    </row>
    <row r="2645" spans="1:6" ht="29">
      <c r="A2645" s="418"/>
      <c r="B2645" s="424"/>
      <c r="C2645" s="423"/>
      <c r="D2645" s="435"/>
      <c r="E2645" s="319" t="s">
        <v>285</v>
      </c>
      <c r="F2645" s="322" t="s">
        <v>319</v>
      </c>
    </row>
    <row r="2646" spans="1:6" ht="29">
      <c r="A2646" s="418"/>
      <c r="B2646" s="424"/>
      <c r="C2646" s="423"/>
      <c r="D2646" s="435"/>
      <c r="E2646" s="320"/>
      <c r="F2646" s="322" t="s">
        <v>319</v>
      </c>
    </row>
    <row r="2647" spans="1:6" ht="29">
      <c r="A2647" s="418"/>
      <c r="B2647" s="424"/>
      <c r="C2647" s="423"/>
      <c r="D2647" s="435"/>
      <c r="E2647" s="431" t="s">
        <v>121</v>
      </c>
      <c r="F2647" s="322" t="s">
        <v>319</v>
      </c>
    </row>
    <row r="2648" spans="1:6" ht="29">
      <c r="A2648" s="418"/>
      <c r="B2648" s="424"/>
      <c r="C2648" s="423"/>
      <c r="D2648" s="435"/>
      <c r="E2648" s="433"/>
      <c r="F2648" s="322" t="s">
        <v>319</v>
      </c>
    </row>
    <row r="2649" spans="1:6" ht="29">
      <c r="A2649" s="418"/>
      <c r="B2649" s="424"/>
      <c r="C2649" s="423"/>
      <c r="D2649" s="435"/>
      <c r="E2649" s="431" t="s">
        <v>309</v>
      </c>
      <c r="F2649" s="322" t="s">
        <v>319</v>
      </c>
    </row>
    <row r="2650" spans="1:6" ht="29">
      <c r="A2650" s="418"/>
      <c r="B2650" s="424"/>
      <c r="C2650" s="423"/>
      <c r="D2650" s="435"/>
      <c r="E2650" s="432"/>
      <c r="F2650" s="322" t="s">
        <v>319</v>
      </c>
    </row>
    <row r="2651" spans="1:6" ht="29">
      <c r="A2651" s="418"/>
      <c r="B2651" s="424"/>
      <c r="C2651" s="423"/>
      <c r="D2651" s="435"/>
      <c r="E2651" s="433"/>
      <c r="F2651" s="322" t="s">
        <v>319</v>
      </c>
    </row>
    <row r="2652" spans="1:6" ht="29">
      <c r="A2652" s="418"/>
      <c r="B2652" s="424"/>
      <c r="C2652" s="423"/>
      <c r="D2652" s="435"/>
      <c r="E2652" s="431" t="s">
        <v>311</v>
      </c>
      <c r="F2652" s="322" t="s">
        <v>319</v>
      </c>
    </row>
    <row r="2653" spans="1:6" ht="29">
      <c r="A2653" s="418"/>
      <c r="B2653" s="424"/>
      <c r="C2653" s="423"/>
      <c r="D2653" s="435"/>
      <c r="E2653" s="432"/>
      <c r="F2653" s="322" t="s">
        <v>319</v>
      </c>
    </row>
    <row r="2654" spans="1:6" ht="29">
      <c r="A2654" s="418"/>
      <c r="B2654" s="424"/>
      <c r="C2654" s="423"/>
      <c r="D2654" s="435"/>
      <c r="E2654" s="433"/>
      <c r="F2654" s="322" t="s">
        <v>319</v>
      </c>
    </row>
    <row r="2655" spans="1:6" ht="29">
      <c r="A2655" s="418"/>
      <c r="B2655" s="424"/>
      <c r="C2655" s="423"/>
      <c r="D2655" s="435"/>
      <c r="E2655" s="431" t="s">
        <v>312</v>
      </c>
      <c r="F2655" s="322" t="s">
        <v>319</v>
      </c>
    </row>
    <row r="2656" spans="1:6" ht="29">
      <c r="A2656" s="418"/>
      <c r="B2656" s="424"/>
      <c r="C2656" s="423"/>
      <c r="D2656" s="435"/>
      <c r="E2656" s="432"/>
      <c r="F2656" s="322" t="s">
        <v>319</v>
      </c>
    </row>
    <row r="2657" spans="1:6" ht="29">
      <c r="A2657" s="418"/>
      <c r="B2657" s="424"/>
      <c r="C2657" s="423"/>
      <c r="D2657" s="435"/>
      <c r="E2657" s="433"/>
      <c r="F2657" s="322" t="s">
        <v>319</v>
      </c>
    </row>
    <row r="2658" spans="1:6" ht="29">
      <c r="A2658" s="418"/>
      <c r="B2658" s="424"/>
      <c r="C2658" s="423"/>
      <c r="D2658" s="435"/>
      <c r="E2658" s="431" t="s">
        <v>314</v>
      </c>
      <c r="F2658" s="322" t="s">
        <v>319</v>
      </c>
    </row>
    <row r="2659" spans="1:6" ht="29">
      <c r="A2659" s="418"/>
      <c r="B2659" s="424"/>
      <c r="C2659" s="423"/>
      <c r="D2659" s="435"/>
      <c r="E2659" s="432"/>
      <c r="F2659" s="322" t="s">
        <v>319</v>
      </c>
    </row>
    <row r="2660" spans="1:6" ht="29">
      <c r="A2660" s="418"/>
      <c r="B2660" s="424"/>
      <c r="C2660" s="423"/>
      <c r="D2660" s="435"/>
      <c r="E2660" s="433"/>
      <c r="F2660" s="322" t="s">
        <v>319</v>
      </c>
    </row>
    <row r="2661" spans="1:6" ht="29">
      <c r="A2661" s="418"/>
      <c r="B2661" s="424"/>
      <c r="C2661" s="423"/>
      <c r="D2661" s="435"/>
      <c r="E2661" s="431" t="s">
        <v>315</v>
      </c>
      <c r="F2661" s="322" t="s">
        <v>319</v>
      </c>
    </row>
    <row r="2662" spans="1:6" ht="29">
      <c r="A2662" s="418"/>
      <c r="B2662" s="424"/>
      <c r="C2662" s="423"/>
      <c r="D2662" s="435"/>
      <c r="E2662" s="432"/>
      <c r="F2662" s="322" t="s">
        <v>319</v>
      </c>
    </row>
    <row r="2663" spans="1:6" ht="29">
      <c r="A2663" s="418"/>
      <c r="B2663" s="424"/>
      <c r="C2663" s="423"/>
      <c r="D2663" s="435"/>
      <c r="E2663" s="432"/>
      <c r="F2663" s="322" t="s">
        <v>319</v>
      </c>
    </row>
    <row r="2664" spans="1:6" ht="29">
      <c r="A2664" s="418"/>
      <c r="B2664" s="424"/>
      <c r="C2664" s="423"/>
      <c r="D2664" s="435"/>
      <c r="E2664" s="432"/>
      <c r="F2664" s="322" t="s">
        <v>319</v>
      </c>
    </row>
    <row r="2665" spans="1:6" ht="29">
      <c r="A2665" s="418"/>
      <c r="B2665" s="424"/>
      <c r="C2665" s="423"/>
      <c r="D2665" s="435"/>
      <c r="E2665" s="432"/>
      <c r="F2665" s="322" t="s">
        <v>319</v>
      </c>
    </row>
    <row r="2666" spans="1:6" ht="29">
      <c r="A2666" s="418"/>
      <c r="B2666" s="424"/>
      <c r="C2666" s="423"/>
      <c r="D2666" s="435"/>
      <c r="E2666" s="433"/>
      <c r="F2666" s="322" t="s">
        <v>319</v>
      </c>
    </row>
    <row r="2667" spans="1:6" ht="29">
      <c r="A2667" s="418"/>
      <c r="B2667" s="424"/>
      <c r="C2667" s="423"/>
      <c r="D2667" s="435"/>
      <c r="E2667" s="431" t="s">
        <v>28</v>
      </c>
      <c r="F2667" s="322" t="s">
        <v>319</v>
      </c>
    </row>
    <row r="2668" spans="1:6" ht="29">
      <c r="A2668" s="418"/>
      <c r="B2668" s="424"/>
      <c r="C2668" s="423"/>
      <c r="D2668" s="435"/>
      <c r="E2668" s="432"/>
      <c r="F2668" s="322" t="s">
        <v>319</v>
      </c>
    </row>
    <row r="2669" spans="1:6" ht="29">
      <c r="A2669" s="418"/>
      <c r="B2669" s="424"/>
      <c r="C2669" s="428"/>
      <c r="D2669" s="436"/>
      <c r="E2669" s="433"/>
      <c r="F2669" s="322" t="s">
        <v>319</v>
      </c>
    </row>
    <row r="2670" spans="1:6" ht="29">
      <c r="A2670" s="418"/>
      <c r="B2670" s="424"/>
      <c r="C2670" s="422" t="s">
        <v>322</v>
      </c>
      <c r="D2670" s="434" t="s">
        <v>17</v>
      </c>
      <c r="E2670" s="431" t="s">
        <v>292</v>
      </c>
      <c r="F2670" s="366" t="s">
        <v>321</v>
      </c>
    </row>
    <row r="2671" spans="1:6" ht="29">
      <c r="A2671" s="418"/>
      <c r="B2671" s="424"/>
      <c r="C2671" s="423"/>
      <c r="D2671" s="435"/>
      <c r="E2671" s="433"/>
      <c r="F2671" s="322" t="s">
        <v>319</v>
      </c>
    </row>
    <row r="2672" spans="1:6" ht="29">
      <c r="A2672" s="418"/>
      <c r="B2672" s="424"/>
      <c r="C2672" s="423"/>
      <c r="D2672" s="435"/>
      <c r="E2672" s="431" t="s">
        <v>20</v>
      </c>
      <c r="F2672" s="322" t="s">
        <v>319</v>
      </c>
    </row>
    <row r="2673" spans="1:6" ht="29">
      <c r="A2673" s="418"/>
      <c r="B2673" s="424"/>
      <c r="C2673" s="423"/>
      <c r="D2673" s="435"/>
      <c r="E2673" s="433"/>
      <c r="F2673" s="322" t="s">
        <v>319</v>
      </c>
    </row>
    <row r="2674" spans="1:6" ht="29">
      <c r="A2674" s="418"/>
      <c r="B2674" s="424"/>
      <c r="C2674" s="423"/>
      <c r="D2674" s="435"/>
      <c r="E2674" s="319" t="s">
        <v>294</v>
      </c>
      <c r="F2674" s="322" t="s">
        <v>319</v>
      </c>
    </row>
    <row r="2675" spans="1:6" ht="29">
      <c r="A2675" s="418"/>
      <c r="B2675" s="424"/>
      <c r="C2675" s="423"/>
      <c r="D2675" s="435"/>
      <c r="E2675" s="320"/>
      <c r="F2675" s="322" t="s">
        <v>319</v>
      </c>
    </row>
    <row r="2676" spans="1:6" ht="29">
      <c r="A2676" s="418"/>
      <c r="B2676" s="424"/>
      <c r="C2676" s="423"/>
      <c r="D2676" s="435"/>
      <c r="E2676" s="431" t="s">
        <v>121</v>
      </c>
      <c r="F2676" s="322" t="s">
        <v>319</v>
      </c>
    </row>
    <row r="2677" spans="1:6" ht="29">
      <c r="A2677" s="418"/>
      <c r="B2677" s="424"/>
      <c r="C2677" s="423"/>
      <c r="D2677" s="435"/>
      <c r="E2677" s="433"/>
      <c r="F2677" s="322" t="s">
        <v>319</v>
      </c>
    </row>
    <row r="2678" spans="1:6" ht="29">
      <c r="A2678" s="418"/>
      <c r="B2678" s="424"/>
      <c r="C2678" s="423"/>
      <c r="D2678" s="435"/>
      <c r="E2678" s="431" t="s">
        <v>308</v>
      </c>
      <c r="F2678" s="322" t="s">
        <v>319</v>
      </c>
    </row>
    <row r="2679" spans="1:6" ht="29">
      <c r="A2679" s="418"/>
      <c r="B2679" s="424"/>
      <c r="C2679" s="423"/>
      <c r="D2679" s="435"/>
      <c r="E2679" s="432"/>
      <c r="F2679" s="322" t="s">
        <v>319</v>
      </c>
    </row>
    <row r="2680" spans="1:6" ht="29">
      <c r="A2680" s="418"/>
      <c r="B2680" s="424"/>
      <c r="C2680" s="423"/>
      <c r="D2680" s="435"/>
      <c r="E2680" s="432"/>
      <c r="F2680" s="322" t="s">
        <v>319</v>
      </c>
    </row>
    <row r="2681" spans="1:6" ht="29">
      <c r="A2681" s="418"/>
      <c r="B2681" s="424"/>
      <c r="C2681" s="423"/>
      <c r="D2681" s="435"/>
      <c r="E2681" s="432"/>
      <c r="F2681" s="322" t="s">
        <v>319</v>
      </c>
    </row>
    <row r="2682" spans="1:6" ht="29">
      <c r="A2682" s="418"/>
      <c r="B2682" s="424"/>
      <c r="C2682" s="423"/>
      <c r="D2682" s="435"/>
      <c r="E2682" s="432"/>
      <c r="F2682" s="322" t="s">
        <v>319</v>
      </c>
    </row>
    <row r="2683" spans="1:6" ht="29">
      <c r="A2683" s="418"/>
      <c r="B2683" s="424"/>
      <c r="C2683" s="423"/>
      <c r="D2683" s="435"/>
      <c r="E2683" s="433"/>
      <c r="F2683" s="322" t="s">
        <v>319</v>
      </c>
    </row>
    <row r="2684" spans="1:6" ht="29">
      <c r="A2684" s="418"/>
      <c r="B2684" s="424"/>
      <c r="C2684" s="423"/>
      <c r="D2684" s="435"/>
      <c r="E2684" s="431" t="s">
        <v>309</v>
      </c>
      <c r="F2684" s="322" t="s">
        <v>319</v>
      </c>
    </row>
    <row r="2685" spans="1:6" ht="29">
      <c r="A2685" s="418"/>
      <c r="B2685" s="424"/>
      <c r="C2685" s="423"/>
      <c r="D2685" s="435"/>
      <c r="E2685" s="432"/>
      <c r="F2685" s="322" t="s">
        <v>319</v>
      </c>
    </row>
    <row r="2686" spans="1:6" ht="29">
      <c r="A2686" s="418"/>
      <c r="B2686" s="424"/>
      <c r="C2686" s="423"/>
      <c r="D2686" s="435"/>
      <c r="E2686" s="433"/>
      <c r="F2686" s="322" t="s">
        <v>319</v>
      </c>
    </row>
    <row r="2687" spans="1:6" ht="29">
      <c r="A2687" s="418"/>
      <c r="B2687" s="424"/>
      <c r="C2687" s="423"/>
      <c r="D2687" s="435"/>
      <c r="E2687" s="431" t="s">
        <v>310</v>
      </c>
      <c r="F2687" s="322" t="s">
        <v>319</v>
      </c>
    </row>
    <row r="2688" spans="1:6" ht="29">
      <c r="A2688" s="418"/>
      <c r="B2688" s="424"/>
      <c r="C2688" s="423"/>
      <c r="D2688" s="435"/>
      <c r="E2688" s="432"/>
      <c r="F2688" s="322" t="s">
        <v>319</v>
      </c>
    </row>
    <row r="2689" spans="1:6" ht="29">
      <c r="A2689" s="418"/>
      <c r="B2689" s="424"/>
      <c r="C2689" s="423"/>
      <c r="D2689" s="435"/>
      <c r="E2689" s="433"/>
      <c r="F2689" s="322" t="s">
        <v>319</v>
      </c>
    </row>
    <row r="2690" spans="1:6" ht="29">
      <c r="A2690" s="418"/>
      <c r="B2690" s="424"/>
      <c r="C2690" s="423"/>
      <c r="D2690" s="435"/>
      <c r="E2690" s="431" t="s">
        <v>311</v>
      </c>
      <c r="F2690" s="322" t="s">
        <v>319</v>
      </c>
    </row>
    <row r="2691" spans="1:6" ht="29">
      <c r="A2691" s="418"/>
      <c r="B2691" s="424"/>
      <c r="C2691" s="423"/>
      <c r="D2691" s="435"/>
      <c r="E2691" s="432"/>
      <c r="F2691" s="322" t="s">
        <v>319</v>
      </c>
    </row>
    <row r="2692" spans="1:6" ht="29">
      <c r="A2692" s="418"/>
      <c r="B2692" s="424"/>
      <c r="C2692" s="423"/>
      <c r="D2692" s="435"/>
      <c r="E2692" s="433"/>
      <c r="F2692" s="322" t="s">
        <v>319</v>
      </c>
    </row>
    <row r="2693" spans="1:6" ht="29">
      <c r="A2693" s="418"/>
      <c r="B2693" s="424"/>
      <c r="C2693" s="423"/>
      <c r="D2693" s="435"/>
      <c r="E2693" s="431" t="s">
        <v>317</v>
      </c>
      <c r="F2693" s="322" t="s">
        <v>319</v>
      </c>
    </row>
    <row r="2694" spans="1:6" ht="29">
      <c r="A2694" s="418"/>
      <c r="B2694" s="424"/>
      <c r="C2694" s="423"/>
      <c r="D2694" s="435"/>
      <c r="E2694" s="432"/>
      <c r="F2694" s="322" t="s">
        <v>319</v>
      </c>
    </row>
    <row r="2695" spans="1:6" ht="29">
      <c r="A2695" s="418"/>
      <c r="B2695" s="424"/>
      <c r="C2695" s="423"/>
      <c r="D2695" s="435"/>
      <c r="E2695" s="433"/>
      <c r="F2695" s="322" t="s">
        <v>319</v>
      </c>
    </row>
    <row r="2696" spans="1:6" ht="29">
      <c r="A2696" s="418"/>
      <c r="B2696" s="424"/>
      <c r="C2696" s="423"/>
      <c r="D2696" s="435"/>
      <c r="E2696" s="431" t="s">
        <v>313</v>
      </c>
      <c r="F2696" s="322" t="s">
        <v>319</v>
      </c>
    </row>
    <row r="2697" spans="1:6" ht="29">
      <c r="A2697" s="418"/>
      <c r="B2697" s="424"/>
      <c r="C2697" s="423"/>
      <c r="D2697" s="435"/>
      <c r="E2697" s="432"/>
      <c r="F2697" s="322" t="s">
        <v>319</v>
      </c>
    </row>
    <row r="2698" spans="1:6" ht="29">
      <c r="A2698" s="418"/>
      <c r="B2698" s="424"/>
      <c r="C2698" s="423"/>
      <c r="D2698" s="435"/>
      <c r="E2698" s="433"/>
      <c r="F2698" s="322" t="s">
        <v>319</v>
      </c>
    </row>
    <row r="2699" spans="1:6" ht="29">
      <c r="A2699" s="418"/>
      <c r="B2699" s="424"/>
      <c r="C2699" s="423"/>
      <c r="D2699" s="435"/>
      <c r="E2699" s="431" t="s">
        <v>314</v>
      </c>
      <c r="F2699" s="322" t="s">
        <v>319</v>
      </c>
    </row>
    <row r="2700" spans="1:6" ht="29">
      <c r="A2700" s="418"/>
      <c r="B2700" s="424"/>
      <c r="C2700" s="423"/>
      <c r="D2700" s="435"/>
      <c r="E2700" s="432"/>
      <c r="F2700" s="322" t="s">
        <v>319</v>
      </c>
    </row>
    <row r="2701" spans="1:6" ht="29">
      <c r="A2701" s="418"/>
      <c r="B2701" s="424"/>
      <c r="C2701" s="423"/>
      <c r="D2701" s="435"/>
      <c r="E2701" s="433"/>
      <c r="F2701" s="322" t="s">
        <v>319</v>
      </c>
    </row>
    <row r="2702" spans="1:6" ht="29">
      <c r="A2702" s="418"/>
      <c r="B2702" s="424"/>
      <c r="C2702" s="423"/>
      <c r="D2702" s="435"/>
      <c r="E2702" s="431" t="s">
        <v>315</v>
      </c>
      <c r="F2702" s="322" t="s">
        <v>319</v>
      </c>
    </row>
    <row r="2703" spans="1:6" ht="29">
      <c r="A2703" s="418"/>
      <c r="B2703" s="424"/>
      <c r="C2703" s="423"/>
      <c r="D2703" s="435"/>
      <c r="E2703" s="432"/>
      <c r="F2703" s="322" t="s">
        <v>319</v>
      </c>
    </row>
    <row r="2704" spans="1:6" ht="29">
      <c r="A2704" s="418"/>
      <c r="B2704" s="424"/>
      <c r="C2704" s="423"/>
      <c r="D2704" s="435"/>
      <c r="E2704" s="432"/>
      <c r="F2704" s="322" t="s">
        <v>319</v>
      </c>
    </row>
    <row r="2705" spans="1:6" ht="29">
      <c r="A2705" s="418"/>
      <c r="B2705" s="424"/>
      <c r="C2705" s="423"/>
      <c r="D2705" s="435"/>
      <c r="E2705" s="432"/>
      <c r="F2705" s="322" t="s">
        <v>319</v>
      </c>
    </row>
    <row r="2706" spans="1:6" ht="29">
      <c r="A2706" s="418"/>
      <c r="B2706" s="424"/>
      <c r="C2706" s="423"/>
      <c r="D2706" s="435"/>
      <c r="E2706" s="432"/>
      <c r="F2706" s="322" t="s">
        <v>319</v>
      </c>
    </row>
    <row r="2707" spans="1:6" ht="29">
      <c r="A2707" s="418"/>
      <c r="B2707" s="424"/>
      <c r="C2707" s="423"/>
      <c r="D2707" s="435"/>
      <c r="E2707" s="433"/>
      <c r="F2707" s="322" t="s">
        <v>319</v>
      </c>
    </row>
    <row r="2708" spans="1:6" ht="29">
      <c r="A2708" s="418"/>
      <c r="B2708" s="424"/>
      <c r="C2708" s="423"/>
      <c r="D2708" s="435"/>
      <c r="E2708" s="431" t="s">
        <v>28</v>
      </c>
      <c r="F2708" s="322" t="s">
        <v>319</v>
      </c>
    </row>
    <row r="2709" spans="1:6" ht="29">
      <c r="A2709" s="418"/>
      <c r="B2709" s="424"/>
      <c r="C2709" s="423"/>
      <c r="D2709" s="435"/>
      <c r="E2709" s="432"/>
      <c r="F2709" s="322" t="s">
        <v>319</v>
      </c>
    </row>
    <row r="2710" spans="1:6" ht="29">
      <c r="A2710" s="418"/>
      <c r="B2710" s="424"/>
      <c r="C2710" s="428"/>
      <c r="D2710" s="436"/>
      <c r="E2710" s="433"/>
      <c r="F2710" s="322" t="s">
        <v>319</v>
      </c>
    </row>
    <row r="2711" spans="1:6">
      <c r="A2711" s="418"/>
      <c r="B2711" s="437" t="s">
        <v>323</v>
      </c>
      <c r="C2711" s="422" t="s">
        <v>324</v>
      </c>
      <c r="D2711" s="422" t="s">
        <v>17</v>
      </c>
      <c r="E2711" s="425" t="s">
        <v>292</v>
      </c>
      <c r="F2711" s="363" t="s">
        <v>325</v>
      </c>
    </row>
    <row r="2712" spans="1:6">
      <c r="A2712" s="418"/>
      <c r="B2712" s="437"/>
      <c r="C2712" s="423"/>
      <c r="D2712" s="423"/>
      <c r="E2712" s="426"/>
      <c r="F2712" s="355" t="s">
        <v>326</v>
      </c>
    </row>
    <row r="2713" spans="1:6">
      <c r="A2713" s="418"/>
      <c r="B2713" s="437"/>
      <c r="C2713" s="423"/>
      <c r="D2713" s="423"/>
      <c r="E2713" s="357" t="s">
        <v>20</v>
      </c>
      <c r="F2713" s="355" t="s">
        <v>326</v>
      </c>
    </row>
    <row r="2714" spans="1:6">
      <c r="A2714" s="418"/>
      <c r="B2714" s="437"/>
      <c r="C2714" s="423"/>
      <c r="D2714" s="423"/>
      <c r="E2714" s="357" t="s">
        <v>327</v>
      </c>
      <c r="F2714" s="355" t="s">
        <v>326</v>
      </c>
    </row>
    <row r="2715" spans="1:6">
      <c r="A2715" s="418"/>
      <c r="B2715" s="437"/>
      <c r="C2715" s="423"/>
      <c r="D2715" s="423"/>
      <c r="E2715" s="357" t="s">
        <v>328</v>
      </c>
      <c r="F2715" s="355" t="s">
        <v>326</v>
      </c>
    </row>
    <row r="2716" spans="1:6">
      <c r="A2716" s="418"/>
      <c r="B2716" s="437"/>
      <c r="C2716" s="423"/>
      <c r="D2716" s="423"/>
      <c r="E2716" s="357" t="s">
        <v>329</v>
      </c>
      <c r="F2716" s="355" t="s">
        <v>326</v>
      </c>
    </row>
    <row r="2717" spans="1:6">
      <c r="A2717" s="418"/>
      <c r="B2717" s="437"/>
      <c r="C2717" s="423"/>
      <c r="D2717" s="423"/>
      <c r="E2717" s="357" t="s">
        <v>330</v>
      </c>
      <c r="F2717" s="355" t="s">
        <v>326</v>
      </c>
    </row>
    <row r="2718" spans="1:6">
      <c r="A2718" s="418"/>
      <c r="B2718" s="437"/>
      <c r="C2718" s="423"/>
      <c r="D2718" s="423"/>
      <c r="E2718" s="357" t="s">
        <v>331</v>
      </c>
      <c r="F2718" s="355" t="s">
        <v>326</v>
      </c>
    </row>
    <row r="2719" spans="1:6">
      <c r="A2719" s="418"/>
      <c r="B2719" s="437"/>
      <c r="C2719" s="428"/>
      <c r="D2719" s="428"/>
      <c r="E2719" s="357" t="s">
        <v>332</v>
      </c>
      <c r="F2719" s="355" t="s">
        <v>326</v>
      </c>
    </row>
    <row r="2720" spans="1:6">
      <c r="A2720" s="418"/>
      <c r="B2720" s="437"/>
      <c r="C2720" s="422" t="s">
        <v>333</v>
      </c>
      <c r="D2720" s="422" t="s">
        <v>17</v>
      </c>
      <c r="E2720" s="354" t="s">
        <v>334</v>
      </c>
      <c r="F2720" s="355" t="s">
        <v>335</v>
      </c>
    </row>
    <row r="2721" spans="1:6">
      <c r="A2721" s="418"/>
      <c r="B2721" s="437"/>
      <c r="C2721" s="423"/>
      <c r="D2721" s="423"/>
      <c r="E2721" s="354" t="s">
        <v>336</v>
      </c>
      <c r="F2721" s="355" t="s">
        <v>337</v>
      </c>
    </row>
    <row r="2722" spans="1:6">
      <c r="A2722" s="418"/>
      <c r="B2722" s="437"/>
      <c r="C2722" s="423"/>
      <c r="D2722" s="423"/>
      <c r="E2722" s="354" t="s">
        <v>338</v>
      </c>
      <c r="F2722" s="355" t="s">
        <v>339</v>
      </c>
    </row>
    <row r="2723" spans="1:6">
      <c r="A2723" s="418"/>
      <c r="B2723" s="437"/>
      <c r="C2723" s="428"/>
      <c r="D2723" s="428"/>
      <c r="E2723" s="357" t="s">
        <v>340</v>
      </c>
      <c r="F2723" s="355" t="s">
        <v>335</v>
      </c>
    </row>
    <row r="2724" spans="1:6" ht="15" customHeight="1">
      <c r="A2724" s="418"/>
      <c r="B2724" s="437"/>
      <c r="C2724" s="422" t="s">
        <v>341</v>
      </c>
      <c r="D2724" s="422" t="s">
        <v>17</v>
      </c>
      <c r="E2724" s="425" t="s">
        <v>292</v>
      </c>
      <c r="F2724" s="363" t="s">
        <v>325</v>
      </c>
    </row>
    <row r="2725" spans="1:6" ht="15" customHeight="1">
      <c r="A2725" s="418"/>
      <c r="B2725" s="437"/>
      <c r="C2725" s="423"/>
      <c r="D2725" s="423"/>
      <c r="E2725" s="426"/>
      <c r="F2725" s="355" t="s">
        <v>326</v>
      </c>
    </row>
    <row r="2726" spans="1:6" ht="15" customHeight="1">
      <c r="A2726" s="418"/>
      <c r="B2726" s="437"/>
      <c r="C2726" s="423"/>
      <c r="D2726" s="423"/>
      <c r="E2726" s="425" t="s">
        <v>20</v>
      </c>
      <c r="F2726" s="355" t="s">
        <v>326</v>
      </c>
    </row>
    <row r="2727" spans="1:6" ht="15" customHeight="1">
      <c r="A2727" s="418"/>
      <c r="B2727" s="437"/>
      <c r="C2727" s="423"/>
      <c r="D2727" s="423"/>
      <c r="E2727" s="426"/>
      <c r="F2727" s="355" t="s">
        <v>326</v>
      </c>
    </row>
    <row r="2728" spans="1:6" ht="15" customHeight="1">
      <c r="A2728" s="418"/>
      <c r="B2728" s="437"/>
      <c r="C2728" s="423"/>
      <c r="D2728" s="423"/>
      <c r="E2728" s="357" t="s">
        <v>342</v>
      </c>
      <c r="F2728" s="355" t="s">
        <v>326</v>
      </c>
    </row>
    <row r="2729" spans="1:6" ht="15" customHeight="1">
      <c r="A2729" s="418"/>
      <c r="B2729" s="437"/>
      <c r="C2729" s="423"/>
      <c r="D2729" s="423"/>
      <c r="E2729" s="357" t="s">
        <v>343</v>
      </c>
      <c r="F2729" s="355" t="s">
        <v>326</v>
      </c>
    </row>
    <row r="2730" spans="1:6" ht="15" customHeight="1">
      <c r="A2730" s="418"/>
      <c r="B2730" s="437"/>
      <c r="C2730" s="423"/>
      <c r="D2730" s="423"/>
      <c r="E2730" s="357" t="s">
        <v>344</v>
      </c>
      <c r="F2730" s="355" t="s">
        <v>326</v>
      </c>
    </row>
    <row r="2731" spans="1:6" ht="15" customHeight="1">
      <c r="A2731" s="418"/>
      <c r="B2731" s="437"/>
      <c r="C2731" s="428"/>
      <c r="D2731" s="428"/>
      <c r="E2731" s="357" t="s">
        <v>345</v>
      </c>
      <c r="F2731" s="355" t="s">
        <v>326</v>
      </c>
    </row>
    <row r="2732" spans="1:6" ht="15" customHeight="1">
      <c r="A2732" s="418"/>
      <c r="B2732" s="437" t="s">
        <v>346</v>
      </c>
      <c r="C2732" s="422" t="s">
        <v>347</v>
      </c>
      <c r="D2732" s="422" t="s">
        <v>17</v>
      </c>
      <c r="E2732" s="425" t="s">
        <v>292</v>
      </c>
      <c r="F2732" s="363" t="s">
        <v>325</v>
      </c>
    </row>
    <row r="2733" spans="1:6" ht="15" customHeight="1">
      <c r="A2733" s="418"/>
      <c r="B2733" s="437"/>
      <c r="C2733" s="423"/>
      <c r="D2733" s="423"/>
      <c r="E2733" s="426"/>
      <c r="F2733" s="355" t="s">
        <v>326</v>
      </c>
    </row>
    <row r="2734" spans="1:6" ht="15" customHeight="1">
      <c r="A2734" s="418"/>
      <c r="B2734" s="437"/>
      <c r="C2734" s="423"/>
      <c r="D2734" s="423"/>
      <c r="E2734" s="425" t="s">
        <v>20</v>
      </c>
      <c r="F2734" s="355" t="s">
        <v>326</v>
      </c>
    </row>
    <row r="2735" spans="1:6" ht="15" customHeight="1">
      <c r="A2735" s="418"/>
      <c r="B2735" s="437"/>
      <c r="C2735" s="423"/>
      <c r="D2735" s="423"/>
      <c r="E2735" s="426"/>
      <c r="F2735" s="355" t="s">
        <v>326</v>
      </c>
    </row>
    <row r="2736" spans="1:6" ht="30" customHeight="1">
      <c r="A2736" s="418"/>
      <c r="B2736" s="437"/>
      <c r="C2736" s="423"/>
      <c r="D2736" s="423"/>
      <c r="E2736" s="425" t="s">
        <v>348</v>
      </c>
      <c r="F2736" s="355" t="s">
        <v>349</v>
      </c>
    </row>
    <row r="2737" spans="1:6" ht="30" customHeight="1">
      <c r="A2737" s="418"/>
      <c r="B2737" s="437"/>
      <c r="C2737" s="423"/>
      <c r="D2737" s="423"/>
      <c r="E2737" s="427"/>
      <c r="F2737" s="355" t="s">
        <v>349</v>
      </c>
    </row>
    <row r="2738" spans="1:6" ht="30" customHeight="1">
      <c r="A2738" s="418"/>
      <c r="B2738" s="437"/>
      <c r="C2738" s="423"/>
      <c r="D2738" s="423"/>
      <c r="E2738" s="426"/>
      <c r="F2738" s="355" t="s">
        <v>349</v>
      </c>
    </row>
    <row r="2739" spans="1:6" ht="30" customHeight="1">
      <c r="A2739" s="418"/>
      <c r="B2739" s="437"/>
      <c r="C2739" s="423"/>
      <c r="D2739" s="423"/>
      <c r="E2739" s="425" t="s">
        <v>350</v>
      </c>
      <c r="F2739" s="355" t="s">
        <v>349</v>
      </c>
    </row>
    <row r="2740" spans="1:6" ht="30" customHeight="1">
      <c r="A2740" s="418"/>
      <c r="B2740" s="437"/>
      <c r="C2740" s="423"/>
      <c r="D2740" s="423"/>
      <c r="E2740" s="427"/>
      <c r="F2740" s="355" t="s">
        <v>349</v>
      </c>
    </row>
    <row r="2741" spans="1:6" ht="30" customHeight="1">
      <c r="A2741" s="418"/>
      <c r="B2741" s="437"/>
      <c r="C2741" s="423"/>
      <c r="D2741" s="423"/>
      <c r="E2741" s="426"/>
      <c r="F2741" s="355" t="s">
        <v>349</v>
      </c>
    </row>
    <row r="2742" spans="1:6" ht="30" customHeight="1">
      <c r="A2742" s="418"/>
      <c r="B2742" s="437"/>
      <c r="C2742" s="423"/>
      <c r="D2742" s="423"/>
      <c r="E2742" s="425" t="s">
        <v>351</v>
      </c>
      <c r="F2742" s="355" t="s">
        <v>349</v>
      </c>
    </row>
    <row r="2743" spans="1:6" ht="30" customHeight="1">
      <c r="A2743" s="418"/>
      <c r="B2743" s="437"/>
      <c r="C2743" s="423"/>
      <c r="D2743" s="423"/>
      <c r="E2743" s="427"/>
      <c r="F2743" s="355" t="s">
        <v>349</v>
      </c>
    </row>
    <row r="2744" spans="1:6" ht="30" customHeight="1">
      <c r="A2744" s="418"/>
      <c r="B2744" s="437"/>
      <c r="C2744" s="423"/>
      <c r="D2744" s="423"/>
      <c r="E2744" s="426"/>
      <c r="F2744" s="355" t="s">
        <v>349</v>
      </c>
    </row>
    <row r="2745" spans="1:6" ht="30" customHeight="1">
      <c r="A2745" s="418"/>
      <c r="B2745" s="437"/>
      <c r="C2745" s="423"/>
      <c r="D2745" s="423"/>
      <c r="E2745" s="425" t="s">
        <v>352</v>
      </c>
      <c r="F2745" s="355" t="s">
        <v>349</v>
      </c>
    </row>
    <row r="2746" spans="1:6" ht="30" customHeight="1">
      <c r="A2746" s="418"/>
      <c r="B2746" s="437"/>
      <c r="C2746" s="423"/>
      <c r="D2746" s="423"/>
      <c r="E2746" s="427"/>
      <c r="F2746" s="355" t="s">
        <v>349</v>
      </c>
    </row>
    <row r="2747" spans="1:6" ht="30" customHeight="1">
      <c r="A2747" s="418"/>
      <c r="B2747" s="437"/>
      <c r="C2747" s="423"/>
      <c r="D2747" s="423"/>
      <c r="E2747" s="427"/>
      <c r="F2747" s="355" t="s">
        <v>349</v>
      </c>
    </row>
    <row r="2748" spans="1:6" ht="30" customHeight="1">
      <c r="A2748" s="418"/>
      <c r="B2748" s="437"/>
      <c r="C2748" s="423"/>
      <c r="D2748" s="423"/>
      <c r="E2748" s="427"/>
      <c r="F2748" s="355" t="s">
        <v>349</v>
      </c>
    </row>
    <row r="2749" spans="1:6" ht="30" customHeight="1">
      <c r="A2749" s="418"/>
      <c r="B2749" s="437"/>
      <c r="C2749" s="423"/>
      <c r="D2749" s="423"/>
      <c r="E2749" s="426"/>
      <c r="F2749" s="355" t="s">
        <v>349</v>
      </c>
    </row>
    <row r="2750" spans="1:6" ht="30" customHeight="1">
      <c r="A2750" s="418"/>
      <c r="B2750" s="437"/>
      <c r="C2750" s="423"/>
      <c r="D2750" s="423"/>
      <c r="E2750" s="425" t="s">
        <v>353</v>
      </c>
      <c r="F2750" s="355" t="s">
        <v>349</v>
      </c>
    </row>
    <row r="2751" spans="1:6" ht="30" customHeight="1">
      <c r="A2751" s="418"/>
      <c r="B2751" s="437"/>
      <c r="C2751" s="423"/>
      <c r="D2751" s="423"/>
      <c r="E2751" s="427"/>
      <c r="F2751" s="355" t="s">
        <v>349</v>
      </c>
    </row>
    <row r="2752" spans="1:6" ht="30" customHeight="1">
      <c r="A2752" s="418"/>
      <c r="B2752" s="437"/>
      <c r="C2752" s="423"/>
      <c r="D2752" s="423"/>
      <c r="E2752" s="427"/>
      <c r="F2752" s="355" t="s">
        <v>349</v>
      </c>
    </row>
    <row r="2753" spans="1:6" ht="30" customHeight="1">
      <c r="A2753" s="418"/>
      <c r="B2753" s="437"/>
      <c r="C2753" s="423"/>
      <c r="D2753" s="423"/>
      <c r="E2753" s="426"/>
      <c r="F2753" s="355" t="s">
        <v>349</v>
      </c>
    </row>
    <row r="2754" spans="1:6" ht="30" customHeight="1">
      <c r="A2754" s="418"/>
      <c r="B2754" s="437"/>
      <c r="C2754" s="423"/>
      <c r="D2754" s="423"/>
      <c r="E2754" s="425" t="s">
        <v>28</v>
      </c>
      <c r="F2754" s="355" t="s">
        <v>349</v>
      </c>
    </row>
    <row r="2755" spans="1:6" ht="30" customHeight="1">
      <c r="A2755" s="418"/>
      <c r="B2755" s="437"/>
      <c r="C2755" s="423"/>
      <c r="D2755" s="423"/>
      <c r="E2755" s="427"/>
      <c r="F2755" s="355" t="s">
        <v>349</v>
      </c>
    </row>
    <row r="2756" spans="1:6" ht="30" customHeight="1">
      <c r="A2756" s="418"/>
      <c r="B2756" s="437"/>
      <c r="C2756" s="428"/>
      <c r="D2756" s="428"/>
      <c r="E2756" s="426" t="s">
        <v>28</v>
      </c>
      <c r="F2756" s="355" t="s">
        <v>349</v>
      </c>
    </row>
    <row r="2757" spans="1:6" ht="30" customHeight="1">
      <c r="A2757" s="418"/>
      <c r="B2757" s="437"/>
      <c r="C2757" s="438" t="s">
        <v>354</v>
      </c>
      <c r="D2757" s="438" t="s">
        <v>17</v>
      </c>
      <c r="E2757" s="429" t="s">
        <v>292</v>
      </c>
      <c r="F2757" s="363" t="s">
        <v>355</v>
      </c>
    </row>
    <row r="2758" spans="1:6" ht="30" customHeight="1">
      <c r="A2758" s="418"/>
      <c r="B2758" s="437"/>
      <c r="C2758" s="423"/>
      <c r="D2758" s="423"/>
      <c r="E2758" s="426"/>
      <c r="F2758" s="355" t="s">
        <v>349</v>
      </c>
    </row>
    <row r="2759" spans="1:6" ht="30" customHeight="1">
      <c r="A2759" s="418"/>
      <c r="B2759" s="437"/>
      <c r="C2759" s="423"/>
      <c r="D2759" s="423"/>
      <c r="E2759" s="425" t="s">
        <v>20</v>
      </c>
      <c r="F2759" s="355" t="s">
        <v>349</v>
      </c>
    </row>
    <row r="2760" spans="1:6" ht="30" customHeight="1">
      <c r="A2760" s="418"/>
      <c r="B2760" s="437"/>
      <c r="C2760" s="423"/>
      <c r="D2760" s="423"/>
      <c r="E2760" s="426"/>
      <c r="F2760" s="355" t="s">
        <v>349</v>
      </c>
    </row>
    <row r="2761" spans="1:6" ht="30" customHeight="1">
      <c r="A2761" s="418"/>
      <c r="B2761" s="437"/>
      <c r="C2761" s="423"/>
      <c r="D2761" s="423"/>
      <c r="E2761" s="425" t="s">
        <v>348</v>
      </c>
      <c r="F2761" s="355" t="s">
        <v>349</v>
      </c>
    </row>
    <row r="2762" spans="1:6" ht="30" customHeight="1">
      <c r="A2762" s="418"/>
      <c r="B2762" s="437"/>
      <c r="C2762" s="423"/>
      <c r="D2762" s="423"/>
      <c r="E2762" s="427"/>
      <c r="F2762" s="355" t="s">
        <v>349</v>
      </c>
    </row>
    <row r="2763" spans="1:6" ht="30" customHeight="1">
      <c r="A2763" s="418"/>
      <c r="B2763" s="437"/>
      <c r="C2763" s="423"/>
      <c r="D2763" s="423"/>
      <c r="E2763" s="426"/>
      <c r="F2763" s="355" t="s">
        <v>349</v>
      </c>
    </row>
    <row r="2764" spans="1:6" ht="30" customHeight="1">
      <c r="A2764" s="418"/>
      <c r="B2764" s="437"/>
      <c r="C2764" s="423"/>
      <c r="D2764" s="423"/>
      <c r="E2764" s="425" t="s">
        <v>350</v>
      </c>
      <c r="F2764" s="355" t="s">
        <v>349</v>
      </c>
    </row>
    <row r="2765" spans="1:6" ht="30" customHeight="1">
      <c r="A2765" s="418"/>
      <c r="B2765" s="437"/>
      <c r="C2765" s="423"/>
      <c r="D2765" s="423"/>
      <c r="E2765" s="427"/>
      <c r="F2765" s="355" t="s">
        <v>349</v>
      </c>
    </row>
    <row r="2766" spans="1:6" ht="30" customHeight="1">
      <c r="A2766" s="418"/>
      <c r="B2766" s="437"/>
      <c r="C2766" s="423"/>
      <c r="D2766" s="423"/>
      <c r="E2766" s="426"/>
      <c r="F2766" s="355" t="s">
        <v>349</v>
      </c>
    </row>
    <row r="2767" spans="1:6" ht="30" customHeight="1">
      <c r="A2767" s="418"/>
      <c r="B2767" s="437"/>
      <c r="C2767" s="423"/>
      <c r="D2767" s="423"/>
      <c r="E2767" s="425" t="s">
        <v>351</v>
      </c>
      <c r="F2767" s="355" t="s">
        <v>349</v>
      </c>
    </row>
    <row r="2768" spans="1:6" ht="30" customHeight="1">
      <c r="A2768" s="418"/>
      <c r="B2768" s="437"/>
      <c r="C2768" s="423"/>
      <c r="D2768" s="423"/>
      <c r="E2768" s="427"/>
      <c r="F2768" s="355" t="s">
        <v>349</v>
      </c>
    </row>
    <row r="2769" spans="1:6" ht="30" customHeight="1">
      <c r="A2769" s="418"/>
      <c r="B2769" s="437"/>
      <c r="C2769" s="423"/>
      <c r="D2769" s="423"/>
      <c r="E2769" s="426"/>
      <c r="F2769" s="355" t="s">
        <v>349</v>
      </c>
    </row>
    <row r="2770" spans="1:6" ht="30" customHeight="1">
      <c r="A2770" s="418"/>
      <c r="B2770" s="437"/>
      <c r="C2770" s="423"/>
      <c r="D2770" s="423"/>
      <c r="E2770" s="425" t="s">
        <v>352</v>
      </c>
      <c r="F2770" s="355" t="s">
        <v>349</v>
      </c>
    </row>
    <row r="2771" spans="1:6" ht="30" customHeight="1">
      <c r="A2771" s="418"/>
      <c r="B2771" s="437"/>
      <c r="C2771" s="423"/>
      <c r="D2771" s="423"/>
      <c r="E2771" s="427"/>
      <c r="F2771" s="355" t="s">
        <v>349</v>
      </c>
    </row>
    <row r="2772" spans="1:6" ht="30" customHeight="1">
      <c r="A2772" s="418"/>
      <c r="B2772" s="437"/>
      <c r="C2772" s="423"/>
      <c r="D2772" s="423"/>
      <c r="E2772" s="427"/>
      <c r="F2772" s="355" t="s">
        <v>349</v>
      </c>
    </row>
    <row r="2773" spans="1:6" ht="30" customHeight="1">
      <c r="A2773" s="418"/>
      <c r="B2773" s="437"/>
      <c r="C2773" s="423"/>
      <c r="D2773" s="423"/>
      <c r="E2773" s="427"/>
      <c r="F2773" s="355" t="s">
        <v>349</v>
      </c>
    </row>
    <row r="2774" spans="1:6" ht="30" customHeight="1">
      <c r="A2774" s="418"/>
      <c r="B2774" s="437"/>
      <c r="C2774" s="423"/>
      <c r="D2774" s="423"/>
      <c r="E2774" s="426"/>
      <c r="F2774" s="355" t="s">
        <v>349</v>
      </c>
    </row>
    <row r="2775" spans="1:6" ht="30" customHeight="1">
      <c r="A2775" s="418"/>
      <c r="B2775" s="437"/>
      <c r="C2775" s="423"/>
      <c r="D2775" s="423"/>
      <c r="E2775" s="425" t="s">
        <v>353</v>
      </c>
      <c r="F2775" s="355" t="s">
        <v>349</v>
      </c>
    </row>
    <row r="2776" spans="1:6" ht="30" customHeight="1">
      <c r="A2776" s="418"/>
      <c r="B2776" s="437"/>
      <c r="C2776" s="423"/>
      <c r="D2776" s="423"/>
      <c r="E2776" s="427"/>
      <c r="F2776" s="355" t="s">
        <v>349</v>
      </c>
    </row>
    <row r="2777" spans="1:6" ht="30" customHeight="1">
      <c r="A2777" s="418"/>
      <c r="B2777" s="437"/>
      <c r="C2777" s="423"/>
      <c r="D2777" s="423"/>
      <c r="E2777" s="427"/>
      <c r="F2777" s="355" t="s">
        <v>349</v>
      </c>
    </row>
    <row r="2778" spans="1:6" ht="30" customHeight="1">
      <c r="A2778" s="418"/>
      <c r="B2778" s="437"/>
      <c r="C2778" s="423"/>
      <c r="D2778" s="423"/>
      <c r="E2778" s="427"/>
      <c r="F2778" s="355" t="s">
        <v>349</v>
      </c>
    </row>
    <row r="2779" spans="1:6" ht="30" customHeight="1">
      <c r="A2779" s="418"/>
      <c r="B2779" s="437"/>
      <c r="C2779" s="423"/>
      <c r="D2779" s="423"/>
      <c r="E2779" s="427"/>
      <c r="F2779" s="355" t="s">
        <v>349</v>
      </c>
    </row>
    <row r="2780" spans="1:6" ht="30" customHeight="1">
      <c r="A2780" s="418"/>
      <c r="B2780" s="437"/>
      <c r="C2780" s="423"/>
      <c r="D2780" s="423"/>
      <c r="E2780" s="426"/>
      <c r="F2780" s="355" t="s">
        <v>349</v>
      </c>
    </row>
    <row r="2781" spans="1:6" ht="30" customHeight="1">
      <c r="A2781" s="418"/>
      <c r="B2781" s="437"/>
      <c r="C2781" s="423"/>
      <c r="D2781" s="423"/>
      <c r="E2781" s="425" t="s">
        <v>28</v>
      </c>
      <c r="F2781" s="355" t="s">
        <v>349</v>
      </c>
    </row>
    <row r="2782" spans="1:6" ht="30" customHeight="1">
      <c r="A2782" s="418"/>
      <c r="B2782" s="437"/>
      <c r="C2782" s="423"/>
      <c r="D2782" s="423"/>
      <c r="E2782" s="427"/>
      <c r="F2782" s="355" t="s">
        <v>349</v>
      </c>
    </row>
    <row r="2783" spans="1:6" ht="15" customHeight="1">
      <c r="A2783" s="418"/>
      <c r="B2783" s="437"/>
      <c r="C2783" s="428"/>
      <c r="D2783" s="428"/>
      <c r="E2783" s="426"/>
      <c r="F2783" s="355" t="s">
        <v>21</v>
      </c>
    </row>
    <row r="2784" spans="1:6">
      <c r="A2784" s="361"/>
      <c r="B2784" s="362"/>
      <c r="C2784" s="364"/>
      <c r="D2784" s="365"/>
      <c r="E2784" s="365"/>
      <c r="F2784" s="367"/>
    </row>
    <row r="2786" spans="2:6" s="318" customFormat="1" ht="18.5">
      <c r="B2786" s="324" t="s">
        <v>356</v>
      </c>
      <c r="C2786" s="324" t="s">
        <v>356</v>
      </c>
      <c r="D2786" s="325"/>
      <c r="E2786" s="326"/>
      <c r="F2786" s="326"/>
    </row>
    <row r="2787" spans="2:6" s="318" customFormat="1" ht="73.5" customHeight="1">
      <c r="B2787" s="327"/>
      <c r="C2787" s="324"/>
      <c r="D2787" s="325"/>
      <c r="E2787" s="326"/>
      <c r="F2787" s="326"/>
    </row>
    <row r="2788" spans="2:6" s="318" customFormat="1" ht="18.5">
      <c r="B2788" s="328" t="s">
        <v>357</v>
      </c>
      <c r="C2788" s="329" t="s">
        <v>358</v>
      </c>
      <c r="D2788" s="325"/>
      <c r="E2788" s="326"/>
      <c r="F2788" s="326"/>
    </row>
    <row r="2789" spans="2:6" s="318" customFormat="1" ht="18.5">
      <c r="B2789" s="324" t="s">
        <v>359</v>
      </c>
      <c r="C2789" s="324" t="s">
        <v>359</v>
      </c>
      <c r="D2789" s="325"/>
      <c r="E2789" s="326"/>
      <c r="F2789" s="326"/>
    </row>
  </sheetData>
  <autoFilter ref="A8:F2783" xr:uid="{00000000-0009-0000-0000-000001000000}"/>
  <mergeCells count="869">
    <mergeCell ref="E2767:E2769"/>
    <mergeCell ref="E2770:E2774"/>
    <mergeCell ref="E2699:E2701"/>
    <mergeCell ref="E2702:E2707"/>
    <mergeCell ref="B2415:B2710"/>
    <mergeCell ref="C2415:C2445"/>
    <mergeCell ref="D2415:D2445"/>
    <mergeCell ref="B2732:B2783"/>
    <mergeCell ref="C2732:C2756"/>
    <mergeCell ref="D2732:D2756"/>
    <mergeCell ref="E2732:E2733"/>
    <mergeCell ref="E2734:E2735"/>
    <mergeCell ref="E2736:E2738"/>
    <mergeCell ref="E2739:E2741"/>
    <mergeCell ref="E2742:E2744"/>
    <mergeCell ref="E2745:E2749"/>
    <mergeCell ref="E2775:E2780"/>
    <mergeCell ref="E2781:E2783"/>
    <mergeCell ref="E2750:E2753"/>
    <mergeCell ref="E2754:E2756"/>
    <mergeCell ref="C2757:C2783"/>
    <mergeCell ref="D2757:D2783"/>
    <mergeCell ref="E2757:E2758"/>
    <mergeCell ref="E2759:E2760"/>
    <mergeCell ref="E2761:E2763"/>
    <mergeCell ref="E2764:E2766"/>
    <mergeCell ref="E2670:E2671"/>
    <mergeCell ref="E2672:E2673"/>
    <mergeCell ref="E2676:E2677"/>
    <mergeCell ref="E2678:E2683"/>
    <mergeCell ref="E2684:E2686"/>
    <mergeCell ref="E2632:E2637"/>
    <mergeCell ref="E2638:E2640"/>
    <mergeCell ref="E2708:E2710"/>
    <mergeCell ref="B2711:B2731"/>
    <mergeCell ref="C2711:C2719"/>
    <mergeCell ref="D2711:D2719"/>
    <mergeCell ref="E2711:E2712"/>
    <mergeCell ref="C2720:C2723"/>
    <mergeCell ref="D2720:D2723"/>
    <mergeCell ref="C2724:C2731"/>
    <mergeCell ref="D2724:D2731"/>
    <mergeCell ref="E2724:E2725"/>
    <mergeCell ref="E2626:E2628"/>
    <mergeCell ref="E2629:E2631"/>
    <mergeCell ref="E2658:E2660"/>
    <mergeCell ref="C2670:C2710"/>
    <mergeCell ref="D2670:D2710"/>
    <mergeCell ref="E2726:E2727"/>
    <mergeCell ref="E2687:E2689"/>
    <mergeCell ref="E2690:E2692"/>
    <mergeCell ref="E2693:E2695"/>
    <mergeCell ref="E2696:E2698"/>
    <mergeCell ref="C2641:C2669"/>
    <mergeCell ref="D2641:D2669"/>
    <mergeCell ref="E2641:E2642"/>
    <mergeCell ref="E2643:E2644"/>
    <mergeCell ref="E2647:E2648"/>
    <mergeCell ref="E2649:E2651"/>
    <mergeCell ref="E2652:E2654"/>
    <mergeCell ref="E2655:E2657"/>
    <mergeCell ref="E2661:E2666"/>
    <mergeCell ref="E2667:E2669"/>
    <mergeCell ref="E2585:E2587"/>
    <mergeCell ref="E2588:E2590"/>
    <mergeCell ref="E2591:E2596"/>
    <mergeCell ref="E2597:E2599"/>
    <mergeCell ref="E2600:E2601"/>
    <mergeCell ref="E2602:E2603"/>
    <mergeCell ref="E2606:E2607"/>
    <mergeCell ref="E2608:E2613"/>
    <mergeCell ref="C2559:C2599"/>
    <mergeCell ref="D2559:D2599"/>
    <mergeCell ref="E2559:E2560"/>
    <mergeCell ref="E2561:E2562"/>
    <mergeCell ref="E2565:E2566"/>
    <mergeCell ref="E2567:E2572"/>
    <mergeCell ref="E2573:E2575"/>
    <mergeCell ref="E2576:E2578"/>
    <mergeCell ref="E2579:E2581"/>
    <mergeCell ref="E2582:E2584"/>
    <mergeCell ref="C2600:C2640"/>
    <mergeCell ref="D2600:D2640"/>
    <mergeCell ref="E2614:E2616"/>
    <mergeCell ref="E2617:E2619"/>
    <mergeCell ref="E2620:E2622"/>
    <mergeCell ref="E2623:E2625"/>
    <mergeCell ref="E2538:E2540"/>
    <mergeCell ref="E2541:E2543"/>
    <mergeCell ref="E2544:E2546"/>
    <mergeCell ref="E2547:E2549"/>
    <mergeCell ref="E2550:E2555"/>
    <mergeCell ref="E2556:E2558"/>
    <mergeCell ref="E2511:E2512"/>
    <mergeCell ref="E2515:E2517"/>
    <mergeCell ref="C2518:C2558"/>
    <mergeCell ref="D2518:D2558"/>
    <mergeCell ref="E2518:E2519"/>
    <mergeCell ref="E2520:E2521"/>
    <mergeCell ref="E2524:E2525"/>
    <mergeCell ref="E2526:E2531"/>
    <mergeCell ref="E2532:E2534"/>
    <mergeCell ref="E2535:E2537"/>
    <mergeCell ref="E2480:E2482"/>
    <mergeCell ref="C2483:C2517"/>
    <mergeCell ref="D2483:D2517"/>
    <mergeCell ref="E2483:E2484"/>
    <mergeCell ref="E2485:E2486"/>
    <mergeCell ref="E2487:E2489"/>
    <mergeCell ref="E2492:E2494"/>
    <mergeCell ref="E2495:E2499"/>
    <mergeCell ref="E2500:E2501"/>
    <mergeCell ref="E2504:E2508"/>
    <mergeCell ref="C2446:C2482"/>
    <mergeCell ref="D2446:D2482"/>
    <mergeCell ref="E2467:E2473"/>
    <mergeCell ref="E2476:E2477"/>
    <mergeCell ref="E2455:E2457"/>
    <mergeCell ref="E2458:E2462"/>
    <mergeCell ref="E2463:E2464"/>
    <mergeCell ref="E2465:E2466"/>
    <mergeCell ref="E2428:E2433"/>
    <mergeCell ref="E2434:E2435"/>
    <mergeCell ref="E2436:E2440"/>
    <mergeCell ref="E2441:E2442"/>
    <mergeCell ref="E2443:E2445"/>
    <mergeCell ref="E2446:E2447"/>
    <mergeCell ref="E2448:E2449"/>
    <mergeCell ref="E2450:E2452"/>
    <mergeCell ref="E2405:E2411"/>
    <mergeCell ref="E2412:E2414"/>
    <mergeCell ref="E2415:E2416"/>
    <mergeCell ref="E2417:E2418"/>
    <mergeCell ref="E2419:E2421"/>
    <mergeCell ref="E2422:E2423"/>
    <mergeCell ref="E2425:E2427"/>
    <mergeCell ref="C2366:C2414"/>
    <mergeCell ref="D2366:D2414"/>
    <mergeCell ref="E2366:E2367"/>
    <mergeCell ref="E2368:E2369"/>
    <mergeCell ref="E2370:E2372"/>
    <mergeCell ref="E2373:E2374"/>
    <mergeCell ref="E2376:E2383"/>
    <mergeCell ref="E2384:E2389"/>
    <mergeCell ref="E2390:E2395"/>
    <mergeCell ref="E2396:E2403"/>
    <mergeCell ref="E2329:E2335"/>
    <mergeCell ref="E2336:E2341"/>
    <mergeCell ref="E2342:E2346"/>
    <mergeCell ref="E2347:E2354"/>
    <mergeCell ref="E2356:E2358"/>
    <mergeCell ref="E2363:E2365"/>
    <mergeCell ref="E2296:E2300"/>
    <mergeCell ref="E2301:E2307"/>
    <mergeCell ref="E2309:E2311"/>
    <mergeCell ref="E2316:E2318"/>
    <mergeCell ref="C2319:C2365"/>
    <mergeCell ref="D2319:D2365"/>
    <mergeCell ref="E2319:E2320"/>
    <mergeCell ref="E2321:E2322"/>
    <mergeCell ref="E2323:E2325"/>
    <mergeCell ref="E2326:E2327"/>
    <mergeCell ref="E2262:E2268"/>
    <mergeCell ref="E2269:E2271"/>
    <mergeCell ref="C2272:C2318"/>
    <mergeCell ref="D2272:D2318"/>
    <mergeCell ref="E2272:E2273"/>
    <mergeCell ref="E2274:E2275"/>
    <mergeCell ref="E2276:E2278"/>
    <mergeCell ref="E2279:E2280"/>
    <mergeCell ref="E2282:E2289"/>
    <mergeCell ref="E2290:E2295"/>
    <mergeCell ref="C2227:C2271"/>
    <mergeCell ref="D2227:D2271"/>
    <mergeCell ref="E2227:E2228"/>
    <mergeCell ref="E2229:E2230"/>
    <mergeCell ref="E2231:E2233"/>
    <mergeCell ref="E2234:E2235"/>
    <mergeCell ref="E2237:E2243"/>
    <mergeCell ref="E2244:E2249"/>
    <mergeCell ref="E2254:E2260"/>
    <mergeCell ref="E2207:E2209"/>
    <mergeCell ref="C2210:C2226"/>
    <mergeCell ref="D2210:D2226"/>
    <mergeCell ref="E2210:E2211"/>
    <mergeCell ref="E2212:E2213"/>
    <mergeCell ref="E2214:E2215"/>
    <mergeCell ref="E2217:E2219"/>
    <mergeCell ref="E2220:E2222"/>
    <mergeCell ref="E2224:E2226"/>
    <mergeCell ref="C2191:C2209"/>
    <mergeCell ref="D2191:D2209"/>
    <mergeCell ref="E2191:E2192"/>
    <mergeCell ref="E2193:E2194"/>
    <mergeCell ref="E2195:E2196"/>
    <mergeCell ref="E2198:E2200"/>
    <mergeCell ref="E2201:E2205"/>
    <mergeCell ref="B1902:B2190"/>
    <mergeCell ref="E2250:E2253"/>
    <mergeCell ref="C2156:C2190"/>
    <mergeCell ref="D2156:D2190"/>
    <mergeCell ref="E2156:E2157"/>
    <mergeCell ref="E2158:E2159"/>
    <mergeCell ref="E2160:E2162"/>
    <mergeCell ref="E2163:E2164"/>
    <mergeCell ref="E2166:E2172"/>
    <mergeCell ref="E2173:E2179"/>
    <mergeCell ref="E2181:E2187"/>
    <mergeCell ref="E2188:E2190"/>
    <mergeCell ref="C2121:C2155"/>
    <mergeCell ref="D2121:D2155"/>
    <mergeCell ref="E2121:E2122"/>
    <mergeCell ref="E2123:E2124"/>
    <mergeCell ref="E2125:E2127"/>
    <mergeCell ref="E2128:E2129"/>
    <mergeCell ref="E2131:E2137"/>
    <mergeCell ref="E2138:E2144"/>
    <mergeCell ref="E2146:E2152"/>
    <mergeCell ref="E2153:E2155"/>
    <mergeCell ref="C2085:C2120"/>
    <mergeCell ref="D2085:D2120"/>
    <mergeCell ref="E2085:E2086"/>
    <mergeCell ref="E2087:E2088"/>
    <mergeCell ref="E2089:E2091"/>
    <mergeCell ref="E2092:E2093"/>
    <mergeCell ref="E2095:E2102"/>
    <mergeCell ref="E2103:E2109"/>
    <mergeCell ref="E2111:E2117"/>
    <mergeCell ref="E2118:E2120"/>
    <mergeCell ref="C2050:C2084"/>
    <mergeCell ref="D2050:D2084"/>
    <mergeCell ref="E2050:E2051"/>
    <mergeCell ref="E2052:E2053"/>
    <mergeCell ref="E2054:E2056"/>
    <mergeCell ref="E2057:E2058"/>
    <mergeCell ref="E2060:E2067"/>
    <mergeCell ref="E2068:E2073"/>
    <mergeCell ref="E2075:E2081"/>
    <mergeCell ref="E2082:E2084"/>
    <mergeCell ref="C2013:C2049"/>
    <mergeCell ref="D2013:D2049"/>
    <mergeCell ref="E2013:E2014"/>
    <mergeCell ref="E2015:E2016"/>
    <mergeCell ref="E2017:E2019"/>
    <mergeCell ref="E2020:E2021"/>
    <mergeCell ref="E2023:E2030"/>
    <mergeCell ref="E2031:E2038"/>
    <mergeCell ref="E2040:E2046"/>
    <mergeCell ref="E2047:E2049"/>
    <mergeCell ref="C1976:C2012"/>
    <mergeCell ref="D1976:D2012"/>
    <mergeCell ref="E1976:E1977"/>
    <mergeCell ref="E1978:E1979"/>
    <mergeCell ref="E1980:E1982"/>
    <mergeCell ref="E1983:E1984"/>
    <mergeCell ref="E1986:E1993"/>
    <mergeCell ref="E1994:E2001"/>
    <mergeCell ref="E2003:E2009"/>
    <mergeCell ref="E2010:E2012"/>
    <mergeCell ref="E1929:E1935"/>
    <mergeCell ref="E1936:E1938"/>
    <mergeCell ref="C1939:C1975"/>
    <mergeCell ref="D1939:D1975"/>
    <mergeCell ref="E1939:E1940"/>
    <mergeCell ref="E1941:E1942"/>
    <mergeCell ref="E1943:E1945"/>
    <mergeCell ref="E1946:E1947"/>
    <mergeCell ref="E1949:E1956"/>
    <mergeCell ref="E1957:E1964"/>
    <mergeCell ref="C1902:C1938"/>
    <mergeCell ref="D1902:D1938"/>
    <mergeCell ref="E1902:E1903"/>
    <mergeCell ref="E1904:E1905"/>
    <mergeCell ref="E1906:E1908"/>
    <mergeCell ref="E1909:E1910"/>
    <mergeCell ref="E1912:E1919"/>
    <mergeCell ref="E1920:E1924"/>
    <mergeCell ref="E1926:E1927"/>
    <mergeCell ref="E1966:E1972"/>
    <mergeCell ref="E1973:E1975"/>
    <mergeCell ref="E1879:E1882"/>
    <mergeCell ref="E1883:E1890"/>
    <mergeCell ref="E1892:E1898"/>
    <mergeCell ref="E1899:E1901"/>
    <mergeCell ref="E1830:E1837"/>
    <mergeCell ref="E1838:E1841"/>
    <mergeCell ref="E1842:E1849"/>
    <mergeCell ref="E1851:E1857"/>
    <mergeCell ref="E1858:E1860"/>
    <mergeCell ref="C1782:C1819"/>
    <mergeCell ref="D1782:D1819"/>
    <mergeCell ref="E1782:E1783"/>
    <mergeCell ref="E1784:E1785"/>
    <mergeCell ref="E1786:E1788"/>
    <mergeCell ref="E1789:E1790"/>
    <mergeCell ref="E1792:E1796"/>
    <mergeCell ref="C1861:C1901"/>
    <mergeCell ref="D1861:D1901"/>
    <mergeCell ref="E1861:E1862"/>
    <mergeCell ref="E1863:E1864"/>
    <mergeCell ref="E1865:E1867"/>
    <mergeCell ref="E1797:E1800"/>
    <mergeCell ref="E1801:E1808"/>
    <mergeCell ref="E1810:E1816"/>
    <mergeCell ref="E1817:E1819"/>
    <mergeCell ref="C1820:C1860"/>
    <mergeCell ref="D1820:D1860"/>
    <mergeCell ref="E1820:E1821"/>
    <mergeCell ref="E1822:E1823"/>
    <mergeCell ref="E1824:E1826"/>
    <mergeCell ref="E1827:E1828"/>
    <mergeCell ref="E1868:E1869"/>
    <mergeCell ref="E1871:E1878"/>
    <mergeCell ref="C1745:C1781"/>
    <mergeCell ref="D1745:D1781"/>
    <mergeCell ref="E1745:E1746"/>
    <mergeCell ref="E1747:E1748"/>
    <mergeCell ref="E1749:E1751"/>
    <mergeCell ref="E1752:E1753"/>
    <mergeCell ref="E1755:E1760"/>
    <mergeCell ref="E1761:E1764"/>
    <mergeCell ref="E1765:E1770"/>
    <mergeCell ref="E1772:E1778"/>
    <mergeCell ref="E1779:E1781"/>
    <mergeCell ref="E1700:E1702"/>
    <mergeCell ref="C1703:C1744"/>
    <mergeCell ref="D1703:D1744"/>
    <mergeCell ref="E1703:E1704"/>
    <mergeCell ref="E1705:E1706"/>
    <mergeCell ref="E1707:E1709"/>
    <mergeCell ref="E1710:E1711"/>
    <mergeCell ref="E1713:E1720"/>
    <mergeCell ref="E1721:E1724"/>
    <mergeCell ref="E1725:E1733"/>
    <mergeCell ref="C1662:C1702"/>
    <mergeCell ref="D1662:D1702"/>
    <mergeCell ref="E1662:E1663"/>
    <mergeCell ref="E1664:E1665"/>
    <mergeCell ref="E1666:E1668"/>
    <mergeCell ref="E1669:E1670"/>
    <mergeCell ref="E1672:E1679"/>
    <mergeCell ref="E1680:E1683"/>
    <mergeCell ref="E1684:E1691"/>
    <mergeCell ref="E1693:E1699"/>
    <mergeCell ref="E1735:E1741"/>
    <mergeCell ref="E1742:E1744"/>
    <mergeCell ref="E1639:E1642"/>
    <mergeCell ref="E1643:E1650"/>
    <mergeCell ref="E1652:E1658"/>
    <mergeCell ref="E1659:E1661"/>
    <mergeCell ref="E1590:E1597"/>
    <mergeCell ref="E1598:E1601"/>
    <mergeCell ref="E1602:E1609"/>
    <mergeCell ref="E1611:E1617"/>
    <mergeCell ref="E1618:E1620"/>
    <mergeCell ref="C1537:C1579"/>
    <mergeCell ref="D1537:D1579"/>
    <mergeCell ref="E1537:E1538"/>
    <mergeCell ref="E1539:E1540"/>
    <mergeCell ref="E1541:E1543"/>
    <mergeCell ref="E1544:E1545"/>
    <mergeCell ref="E1547:E1555"/>
    <mergeCell ref="C1621:C1661"/>
    <mergeCell ref="D1621:D1661"/>
    <mergeCell ref="E1621:E1622"/>
    <mergeCell ref="E1623:E1624"/>
    <mergeCell ref="E1625:E1627"/>
    <mergeCell ref="E1556:E1559"/>
    <mergeCell ref="E1560:E1568"/>
    <mergeCell ref="E1570:E1576"/>
    <mergeCell ref="E1577:E1579"/>
    <mergeCell ref="C1580:C1620"/>
    <mergeCell ref="D1580:D1620"/>
    <mergeCell ref="E1580:E1581"/>
    <mergeCell ref="E1582:E1583"/>
    <mergeCell ref="E1584:E1586"/>
    <mergeCell ref="E1587:E1588"/>
    <mergeCell ref="E1628:E1629"/>
    <mergeCell ref="E1631:E1638"/>
    <mergeCell ref="C1498:C1536"/>
    <mergeCell ref="D1498:D1536"/>
    <mergeCell ref="E1498:E1499"/>
    <mergeCell ref="E1500:E1502"/>
    <mergeCell ref="E1503:E1504"/>
    <mergeCell ref="E1506:E1513"/>
    <mergeCell ref="E1514:E1517"/>
    <mergeCell ref="E1518:E1525"/>
    <mergeCell ref="E1527:E1533"/>
    <mergeCell ref="E1534:E1536"/>
    <mergeCell ref="C1455:C1497"/>
    <mergeCell ref="D1455:D1497"/>
    <mergeCell ref="E1455:E1456"/>
    <mergeCell ref="E1457:E1458"/>
    <mergeCell ref="E1459:E1461"/>
    <mergeCell ref="E1462:E1463"/>
    <mergeCell ref="E1465:E1473"/>
    <mergeCell ref="E1474:E1477"/>
    <mergeCell ref="E1478:E1486"/>
    <mergeCell ref="E1488:E1494"/>
    <mergeCell ref="E1495:E1497"/>
    <mergeCell ref="E1409:E1411"/>
    <mergeCell ref="C1412:C1454"/>
    <mergeCell ref="D1412:D1454"/>
    <mergeCell ref="E1412:E1413"/>
    <mergeCell ref="E1414:E1415"/>
    <mergeCell ref="E1416:E1418"/>
    <mergeCell ref="E1419:E1420"/>
    <mergeCell ref="E1422:E1430"/>
    <mergeCell ref="E1431:E1434"/>
    <mergeCell ref="E1435:E1443"/>
    <mergeCell ref="C1369:C1411"/>
    <mergeCell ref="D1369:D1411"/>
    <mergeCell ref="E1369:E1370"/>
    <mergeCell ref="E1371:E1372"/>
    <mergeCell ref="E1373:E1375"/>
    <mergeCell ref="E1376:E1377"/>
    <mergeCell ref="E1379:E1387"/>
    <mergeCell ref="E1388:E1391"/>
    <mergeCell ref="E1392:E1400"/>
    <mergeCell ref="E1402:E1408"/>
    <mergeCell ref="E1445:E1451"/>
    <mergeCell ref="E1452:E1454"/>
    <mergeCell ref="C1326:C1368"/>
    <mergeCell ref="D1326:D1368"/>
    <mergeCell ref="E1326:E1327"/>
    <mergeCell ref="E1330:E1332"/>
    <mergeCell ref="E1333:E1334"/>
    <mergeCell ref="E1336:E1344"/>
    <mergeCell ref="E1345:E1348"/>
    <mergeCell ref="E1349:E1357"/>
    <mergeCell ref="E1359:E1365"/>
    <mergeCell ref="E1366:E1368"/>
    <mergeCell ref="E1302:E1305"/>
    <mergeCell ref="E1306:E1314"/>
    <mergeCell ref="E1316:E1322"/>
    <mergeCell ref="E1323:E1325"/>
    <mergeCell ref="E1251:E1259"/>
    <mergeCell ref="E1260:E1263"/>
    <mergeCell ref="E1264:E1272"/>
    <mergeCell ref="E1274:E1280"/>
    <mergeCell ref="E1281:E1283"/>
    <mergeCell ref="C1198:C1240"/>
    <mergeCell ref="D1198:D1240"/>
    <mergeCell ref="E1198:E1199"/>
    <mergeCell ref="E1200:E1201"/>
    <mergeCell ref="E1202:E1204"/>
    <mergeCell ref="E1205:E1206"/>
    <mergeCell ref="E1208:E1216"/>
    <mergeCell ref="C1284:C1325"/>
    <mergeCell ref="D1284:D1325"/>
    <mergeCell ref="E1284:E1285"/>
    <mergeCell ref="E1286:E1287"/>
    <mergeCell ref="E1288:E1290"/>
    <mergeCell ref="E1217:E1220"/>
    <mergeCell ref="E1221:E1229"/>
    <mergeCell ref="E1231:E1237"/>
    <mergeCell ref="E1238:E1240"/>
    <mergeCell ref="C1241:C1283"/>
    <mergeCell ref="D1241:D1283"/>
    <mergeCell ref="E1241:E1242"/>
    <mergeCell ref="E1243:E1244"/>
    <mergeCell ref="E1245:E1247"/>
    <mergeCell ref="E1248:E1249"/>
    <mergeCell ref="E1291:E1292"/>
    <mergeCell ref="E1294:E1301"/>
    <mergeCell ref="C1155:C1197"/>
    <mergeCell ref="D1155:D1197"/>
    <mergeCell ref="E1155:E1156"/>
    <mergeCell ref="E1157:E1158"/>
    <mergeCell ref="E1159:E1161"/>
    <mergeCell ref="E1162:E1163"/>
    <mergeCell ref="E1165:E1173"/>
    <mergeCell ref="E1174:E1177"/>
    <mergeCell ref="E1178:E1186"/>
    <mergeCell ref="E1188:E1194"/>
    <mergeCell ref="E1195:E1197"/>
    <mergeCell ref="E1109:E1111"/>
    <mergeCell ref="C1112:C1154"/>
    <mergeCell ref="D1112:D1154"/>
    <mergeCell ref="E1112:E1113"/>
    <mergeCell ref="E1114:E1115"/>
    <mergeCell ref="E1116:E1118"/>
    <mergeCell ref="E1119:E1120"/>
    <mergeCell ref="E1122:E1130"/>
    <mergeCell ref="E1131:E1134"/>
    <mergeCell ref="E1135:E1143"/>
    <mergeCell ref="C1069:C1111"/>
    <mergeCell ref="D1069:D1111"/>
    <mergeCell ref="E1069:E1070"/>
    <mergeCell ref="E1071:E1072"/>
    <mergeCell ref="E1073:E1075"/>
    <mergeCell ref="E1076:E1077"/>
    <mergeCell ref="E1079:E1087"/>
    <mergeCell ref="E1088:E1091"/>
    <mergeCell ref="E1092:E1100"/>
    <mergeCell ref="E1102:E1108"/>
    <mergeCell ref="E1145:E1151"/>
    <mergeCell ref="E1152:E1154"/>
    <mergeCell ref="E1045:E1048"/>
    <mergeCell ref="E1049:E1057"/>
    <mergeCell ref="E1059:E1065"/>
    <mergeCell ref="E1066:E1068"/>
    <mergeCell ref="E993:E1000"/>
    <mergeCell ref="E1001:E1004"/>
    <mergeCell ref="E1005:E1013"/>
    <mergeCell ref="E1015:E1021"/>
    <mergeCell ref="E1022:E1024"/>
    <mergeCell ref="C940:C982"/>
    <mergeCell ref="D940:D982"/>
    <mergeCell ref="E940:E941"/>
    <mergeCell ref="E942:E943"/>
    <mergeCell ref="E944:E946"/>
    <mergeCell ref="E947:E948"/>
    <mergeCell ref="E950:E958"/>
    <mergeCell ref="C1025:C1068"/>
    <mergeCell ref="D1025:D1068"/>
    <mergeCell ref="E1025:E1026"/>
    <mergeCell ref="E1027:E1028"/>
    <mergeCell ref="E1029:E1031"/>
    <mergeCell ref="E959:E962"/>
    <mergeCell ref="E963:E971"/>
    <mergeCell ref="E973:E979"/>
    <mergeCell ref="E980:E982"/>
    <mergeCell ref="C983:C1024"/>
    <mergeCell ref="D983:D1024"/>
    <mergeCell ref="E983:E984"/>
    <mergeCell ref="E985:E986"/>
    <mergeCell ref="E987:E989"/>
    <mergeCell ref="E990:E991"/>
    <mergeCell ref="E1032:E1033"/>
    <mergeCell ref="E1035:E1044"/>
    <mergeCell ref="E885:E891"/>
    <mergeCell ref="E892:E894"/>
    <mergeCell ref="C895:C939"/>
    <mergeCell ref="D895:D939"/>
    <mergeCell ref="E895:E896"/>
    <mergeCell ref="E897:E898"/>
    <mergeCell ref="E899:E901"/>
    <mergeCell ref="E902:E903"/>
    <mergeCell ref="E905:E913"/>
    <mergeCell ref="E914:E919"/>
    <mergeCell ref="E920:E928"/>
    <mergeCell ref="E930:E936"/>
    <mergeCell ref="E937:E939"/>
    <mergeCell ref="E753:E755"/>
    <mergeCell ref="E756:E758"/>
    <mergeCell ref="E759:E765"/>
    <mergeCell ref="E766:E768"/>
    <mergeCell ref="E849:E851"/>
    <mergeCell ref="C852:C894"/>
    <mergeCell ref="D852:D894"/>
    <mergeCell ref="E852:E853"/>
    <mergeCell ref="E854:E855"/>
    <mergeCell ref="E856:E858"/>
    <mergeCell ref="E859:E860"/>
    <mergeCell ref="E862:E870"/>
    <mergeCell ref="E871:E874"/>
    <mergeCell ref="E875:E883"/>
    <mergeCell ref="C810:C851"/>
    <mergeCell ref="D810:D851"/>
    <mergeCell ref="E810:E811"/>
    <mergeCell ref="E812:E813"/>
    <mergeCell ref="E814:E816"/>
    <mergeCell ref="E817:E818"/>
    <mergeCell ref="E820:E828"/>
    <mergeCell ref="E829:E832"/>
    <mergeCell ref="E833:E840"/>
    <mergeCell ref="E842:E848"/>
    <mergeCell ref="C769:C809"/>
    <mergeCell ref="D769:D809"/>
    <mergeCell ref="E769:E770"/>
    <mergeCell ref="E771:E772"/>
    <mergeCell ref="E773:E775"/>
    <mergeCell ref="E723:E729"/>
    <mergeCell ref="E730:E732"/>
    <mergeCell ref="C733:C768"/>
    <mergeCell ref="D733:D768"/>
    <mergeCell ref="E733:E734"/>
    <mergeCell ref="E735:E736"/>
    <mergeCell ref="E737:E739"/>
    <mergeCell ref="E741:E744"/>
    <mergeCell ref="E745:E746"/>
    <mergeCell ref="E747:E749"/>
    <mergeCell ref="C694:C732"/>
    <mergeCell ref="D694:D732"/>
    <mergeCell ref="E776:E777"/>
    <mergeCell ref="E779:E786"/>
    <mergeCell ref="E787:E790"/>
    <mergeCell ref="E791:E798"/>
    <mergeCell ref="E800:E806"/>
    <mergeCell ref="E807:E809"/>
    <mergeCell ref="E750:E752"/>
    <mergeCell ref="E637:E638"/>
    <mergeCell ref="E639:E645"/>
    <mergeCell ref="E646:E648"/>
    <mergeCell ref="E702:E705"/>
    <mergeCell ref="E706:E710"/>
    <mergeCell ref="E711:E713"/>
    <mergeCell ref="E714:E716"/>
    <mergeCell ref="E717:E718"/>
    <mergeCell ref="E719:E721"/>
    <mergeCell ref="E677:E678"/>
    <mergeCell ref="E679:E681"/>
    <mergeCell ref="E682:E683"/>
    <mergeCell ref="E684:E690"/>
    <mergeCell ref="E691:E693"/>
    <mergeCell ref="E694:E695"/>
    <mergeCell ref="E696:E697"/>
    <mergeCell ref="E698:E700"/>
    <mergeCell ref="B649:B768"/>
    <mergeCell ref="C649:C693"/>
    <mergeCell ref="D649:D693"/>
    <mergeCell ref="E649:E650"/>
    <mergeCell ref="E651:E652"/>
    <mergeCell ref="E653:E656"/>
    <mergeCell ref="E657:E658"/>
    <mergeCell ref="E609:E615"/>
    <mergeCell ref="E616:E618"/>
    <mergeCell ref="C619:C648"/>
    <mergeCell ref="D619:D648"/>
    <mergeCell ref="E619:E620"/>
    <mergeCell ref="E621:E622"/>
    <mergeCell ref="E623:E626"/>
    <mergeCell ref="E627:E628"/>
    <mergeCell ref="E629:E630"/>
    <mergeCell ref="E631:E636"/>
    <mergeCell ref="B440:B648"/>
    <mergeCell ref="E659:E660"/>
    <mergeCell ref="E661:E664"/>
    <mergeCell ref="E665:E667"/>
    <mergeCell ref="E668:E670"/>
    <mergeCell ref="E671:E673"/>
    <mergeCell ref="E674:E676"/>
    <mergeCell ref="E586:E588"/>
    <mergeCell ref="C589:C618"/>
    <mergeCell ref="D589:D618"/>
    <mergeCell ref="E589:E590"/>
    <mergeCell ref="E591:E592"/>
    <mergeCell ref="E593:E596"/>
    <mergeCell ref="E597:E598"/>
    <mergeCell ref="E599:E600"/>
    <mergeCell ref="E601:E606"/>
    <mergeCell ref="E607:E608"/>
    <mergeCell ref="C560:C588"/>
    <mergeCell ref="D560:D588"/>
    <mergeCell ref="E560:E561"/>
    <mergeCell ref="E562:E563"/>
    <mergeCell ref="E564:E567"/>
    <mergeCell ref="E568:E569"/>
    <mergeCell ref="E570:E571"/>
    <mergeCell ref="E572:E576"/>
    <mergeCell ref="E577:E578"/>
    <mergeCell ref="E579:E585"/>
    <mergeCell ref="C535:C559"/>
    <mergeCell ref="D535:D559"/>
    <mergeCell ref="E535:E536"/>
    <mergeCell ref="E537:E538"/>
    <mergeCell ref="E539:E540"/>
    <mergeCell ref="E541:E542"/>
    <mergeCell ref="E543:E547"/>
    <mergeCell ref="E548:E549"/>
    <mergeCell ref="E550:E556"/>
    <mergeCell ref="E557:E559"/>
    <mergeCell ref="E514:E515"/>
    <mergeCell ref="E516:E517"/>
    <mergeCell ref="E518:E522"/>
    <mergeCell ref="E523:E524"/>
    <mergeCell ref="E525:E531"/>
    <mergeCell ref="E532:E534"/>
    <mergeCell ref="E486:E487"/>
    <mergeCell ref="E488:E494"/>
    <mergeCell ref="E495:E496"/>
    <mergeCell ref="E497:E502"/>
    <mergeCell ref="E503:E505"/>
    <mergeCell ref="C506:C534"/>
    <mergeCell ref="D506:D534"/>
    <mergeCell ref="E506:E507"/>
    <mergeCell ref="E508:E509"/>
    <mergeCell ref="E510:E513"/>
    <mergeCell ref="E459:E463"/>
    <mergeCell ref="E464:E465"/>
    <mergeCell ref="E466:E472"/>
    <mergeCell ref="E473:E475"/>
    <mergeCell ref="C476:C505"/>
    <mergeCell ref="D476:D505"/>
    <mergeCell ref="E476:E477"/>
    <mergeCell ref="E478:E479"/>
    <mergeCell ref="E480:E483"/>
    <mergeCell ref="E484:E485"/>
    <mergeCell ref="C440:C475"/>
    <mergeCell ref="D440:D475"/>
    <mergeCell ref="E440:E441"/>
    <mergeCell ref="E442:E443"/>
    <mergeCell ref="E444:E447"/>
    <mergeCell ref="E448:E449"/>
    <mergeCell ref="E450:E451"/>
    <mergeCell ref="E452:E456"/>
    <mergeCell ref="E457:E458"/>
    <mergeCell ref="C420:C439"/>
    <mergeCell ref="D420:D439"/>
    <mergeCell ref="E420:E421"/>
    <mergeCell ref="E422:E423"/>
    <mergeCell ref="E426:E427"/>
    <mergeCell ref="E428:E433"/>
    <mergeCell ref="E434:E435"/>
    <mergeCell ref="E436:E439"/>
    <mergeCell ref="C400:C419"/>
    <mergeCell ref="D400:D419"/>
    <mergeCell ref="E400:E401"/>
    <mergeCell ref="E402:E403"/>
    <mergeCell ref="E406:E407"/>
    <mergeCell ref="E408:E413"/>
    <mergeCell ref="E414:E415"/>
    <mergeCell ref="E416:E419"/>
    <mergeCell ref="C385:C399"/>
    <mergeCell ref="D385:D399"/>
    <mergeCell ref="E385:E386"/>
    <mergeCell ref="E387:E388"/>
    <mergeCell ref="E389:E390"/>
    <mergeCell ref="E391:E394"/>
    <mergeCell ref="E395:E396"/>
    <mergeCell ref="E397:E399"/>
    <mergeCell ref="C366:C384"/>
    <mergeCell ref="D366:D384"/>
    <mergeCell ref="E366:E367"/>
    <mergeCell ref="E368:E369"/>
    <mergeCell ref="E370:E373"/>
    <mergeCell ref="E374:E376"/>
    <mergeCell ref="E377:E379"/>
    <mergeCell ref="E380:E381"/>
    <mergeCell ref="E382:E384"/>
    <mergeCell ref="C345:C365"/>
    <mergeCell ref="D345:D365"/>
    <mergeCell ref="E345:E346"/>
    <mergeCell ref="E347:E348"/>
    <mergeCell ref="E349:E352"/>
    <mergeCell ref="E353:E355"/>
    <mergeCell ref="E356:E360"/>
    <mergeCell ref="E361:E362"/>
    <mergeCell ref="E363:E365"/>
    <mergeCell ref="C301:C326"/>
    <mergeCell ref="D301:D326"/>
    <mergeCell ref="E301:E302"/>
    <mergeCell ref="E303:E304"/>
    <mergeCell ref="E305:E308"/>
    <mergeCell ref="E309:E310"/>
    <mergeCell ref="E311:E314"/>
    <mergeCell ref="E315:E316"/>
    <mergeCell ref="E317:E319"/>
    <mergeCell ref="E320:E321"/>
    <mergeCell ref="E322:E323"/>
    <mergeCell ref="E324:E326"/>
    <mergeCell ref="C327:C344"/>
    <mergeCell ref="D327:D344"/>
    <mergeCell ref="E327:E328"/>
    <mergeCell ref="E329:E330"/>
    <mergeCell ref="E331:E334"/>
    <mergeCell ref="E335:E336"/>
    <mergeCell ref="E337:E339"/>
    <mergeCell ref="E340:E341"/>
    <mergeCell ref="E342:E344"/>
    <mergeCell ref="C271:C300"/>
    <mergeCell ref="D271:D300"/>
    <mergeCell ref="E271:E272"/>
    <mergeCell ref="E273:E274"/>
    <mergeCell ref="E275:E278"/>
    <mergeCell ref="E279:E280"/>
    <mergeCell ref="E281:E282"/>
    <mergeCell ref="E283:E285"/>
    <mergeCell ref="C232:C270"/>
    <mergeCell ref="D232:D270"/>
    <mergeCell ref="E286:E288"/>
    <mergeCell ref="E290:E294"/>
    <mergeCell ref="E295:E296"/>
    <mergeCell ref="E297:E300"/>
    <mergeCell ref="E244:E247"/>
    <mergeCell ref="E249:E250"/>
    <mergeCell ref="E251:E256"/>
    <mergeCell ref="E257:E258"/>
    <mergeCell ref="E259:E260"/>
    <mergeCell ref="E261:E265"/>
    <mergeCell ref="E268:E270"/>
    <mergeCell ref="E222:E226"/>
    <mergeCell ref="E227:E228"/>
    <mergeCell ref="E229:E231"/>
    <mergeCell ref="E232:E233"/>
    <mergeCell ref="E234:E235"/>
    <mergeCell ref="E236:E239"/>
    <mergeCell ref="E240:E241"/>
    <mergeCell ref="E242:E243"/>
    <mergeCell ref="E266:E267"/>
    <mergeCell ref="C191:C231"/>
    <mergeCell ref="D191:D231"/>
    <mergeCell ref="E191:E192"/>
    <mergeCell ref="E193:E194"/>
    <mergeCell ref="E195:E198"/>
    <mergeCell ref="E199:E200"/>
    <mergeCell ref="E160:E161"/>
    <mergeCell ref="E162:E163"/>
    <mergeCell ref="E164:E167"/>
    <mergeCell ref="E169:E170"/>
    <mergeCell ref="E171:E176"/>
    <mergeCell ref="E177:E178"/>
    <mergeCell ref="E201:E202"/>
    <mergeCell ref="E203:E206"/>
    <mergeCell ref="E208:E209"/>
    <mergeCell ref="E210:E215"/>
    <mergeCell ref="E216:E218"/>
    <mergeCell ref="E219:E221"/>
    <mergeCell ref="E179:E180"/>
    <mergeCell ref="E181:E185"/>
    <mergeCell ref="E186:E187"/>
    <mergeCell ref="E188:E190"/>
    <mergeCell ref="C152:C190"/>
    <mergeCell ref="D152:D190"/>
    <mergeCell ref="E152:E153"/>
    <mergeCell ref="E154:E155"/>
    <mergeCell ref="E156:E159"/>
    <mergeCell ref="C111:C151"/>
    <mergeCell ref="D111:D151"/>
    <mergeCell ref="E119:E120"/>
    <mergeCell ref="E121:E122"/>
    <mergeCell ref="E123:E126"/>
    <mergeCell ref="E127:E128"/>
    <mergeCell ref="E129:E130"/>
    <mergeCell ref="E131:E137"/>
    <mergeCell ref="E111:E112"/>
    <mergeCell ref="E113:E114"/>
    <mergeCell ref="E115:E118"/>
    <mergeCell ref="D66:D79"/>
    <mergeCell ref="C58:C65"/>
    <mergeCell ref="D58:D65"/>
    <mergeCell ref="B40:B65"/>
    <mergeCell ref="E138:E139"/>
    <mergeCell ref="E140:E141"/>
    <mergeCell ref="E142:E146"/>
    <mergeCell ref="E147:E148"/>
    <mergeCell ref="E149:E151"/>
    <mergeCell ref="C92:C110"/>
    <mergeCell ref="D92:D110"/>
    <mergeCell ref="E101:E105"/>
    <mergeCell ref="E106:E107"/>
    <mergeCell ref="E108:E110"/>
    <mergeCell ref="C80:C91"/>
    <mergeCell ref="D80:D91"/>
    <mergeCell ref="B769:B1901"/>
    <mergeCell ref="B2191:B2226"/>
    <mergeCell ref="B2227:B2414"/>
    <mergeCell ref="A1:A3"/>
    <mergeCell ref="B1:E1"/>
    <mergeCell ref="B2:E3"/>
    <mergeCell ref="A4:F4"/>
    <mergeCell ref="A5:C5"/>
    <mergeCell ref="D5:G5"/>
    <mergeCell ref="A6:C6"/>
    <mergeCell ref="A9:A2783"/>
    <mergeCell ref="B9:B39"/>
    <mergeCell ref="C9:C18"/>
    <mergeCell ref="D9:D18"/>
    <mergeCell ref="C30:C39"/>
    <mergeCell ref="D30:D39"/>
    <mergeCell ref="C19:C29"/>
    <mergeCell ref="D19:D29"/>
    <mergeCell ref="C48:C57"/>
    <mergeCell ref="D48:D57"/>
    <mergeCell ref="C40:C47"/>
    <mergeCell ref="D40:D47"/>
    <mergeCell ref="B66:B439"/>
    <mergeCell ref="C66:C79"/>
  </mergeCells>
  <conditionalFormatting sqref="B2732 B2711:C2711 C2724">
    <cfRule type="duplicateValues" dxfId="400" priority="180"/>
  </conditionalFormatting>
  <conditionalFormatting sqref="C9">
    <cfRule type="duplicateValues" dxfId="399" priority="35018"/>
  </conditionalFormatting>
  <conditionalFormatting sqref="C19">
    <cfRule type="duplicateValues" dxfId="398" priority="182"/>
  </conditionalFormatting>
  <conditionalFormatting sqref="C111 C92 C66 C58 C48 C40 C30 C152 C271 C301 C440 C476 C506 C535 C560 C589 C649 C1902:C1903 C2415:C2416 C2446 C2483 C2518 C2600 C2641 C2670">
    <cfRule type="duplicateValues" dxfId="397" priority="176"/>
  </conditionalFormatting>
  <conditionalFormatting sqref="C112">
    <cfRule type="duplicateValues" dxfId="396" priority="126"/>
  </conditionalFormatting>
  <conditionalFormatting sqref="C153">
    <cfRule type="duplicateValues" dxfId="395" priority="125"/>
  </conditionalFormatting>
  <conditionalFormatting sqref="C192">
    <cfRule type="duplicateValues" dxfId="394" priority="124"/>
  </conditionalFormatting>
  <conditionalFormatting sqref="C233">
    <cfRule type="duplicateValues" dxfId="393" priority="123"/>
  </conditionalFormatting>
  <conditionalFormatting sqref="C272">
    <cfRule type="duplicateValues" dxfId="392" priority="122"/>
  </conditionalFormatting>
  <conditionalFormatting sqref="C302">
    <cfRule type="duplicateValues" dxfId="391" priority="121"/>
  </conditionalFormatting>
  <conditionalFormatting sqref="C328">
    <cfRule type="duplicateValues" dxfId="390" priority="120"/>
  </conditionalFormatting>
  <conditionalFormatting sqref="C346">
    <cfRule type="duplicateValues" dxfId="389" priority="119"/>
  </conditionalFormatting>
  <conditionalFormatting sqref="C367">
    <cfRule type="duplicateValues" dxfId="388" priority="118"/>
  </conditionalFormatting>
  <conditionalFormatting sqref="C386">
    <cfRule type="duplicateValues" dxfId="387" priority="116"/>
  </conditionalFormatting>
  <conditionalFormatting sqref="C401">
    <cfRule type="duplicateValues" dxfId="386" priority="117"/>
  </conditionalFormatting>
  <conditionalFormatting sqref="C421">
    <cfRule type="duplicateValues" dxfId="385" priority="115"/>
  </conditionalFormatting>
  <conditionalFormatting sqref="C441">
    <cfRule type="duplicateValues" dxfId="384" priority="114"/>
  </conditionalFormatting>
  <conditionalFormatting sqref="C477">
    <cfRule type="duplicateValues" dxfId="383" priority="113"/>
  </conditionalFormatting>
  <conditionalFormatting sqref="C507">
    <cfRule type="duplicateValues" dxfId="382" priority="112"/>
  </conditionalFormatting>
  <conditionalFormatting sqref="C536">
    <cfRule type="duplicateValues" dxfId="381" priority="111"/>
  </conditionalFormatting>
  <conditionalFormatting sqref="C561">
    <cfRule type="duplicateValues" dxfId="380" priority="110"/>
  </conditionalFormatting>
  <conditionalFormatting sqref="C590">
    <cfRule type="duplicateValues" dxfId="379" priority="109"/>
  </conditionalFormatting>
  <conditionalFormatting sqref="C620">
    <cfRule type="duplicateValues" dxfId="378" priority="107"/>
  </conditionalFormatting>
  <conditionalFormatting sqref="C621">
    <cfRule type="duplicateValues" dxfId="377" priority="108"/>
  </conditionalFormatting>
  <conditionalFormatting sqref="C650">
    <cfRule type="duplicateValues" dxfId="376" priority="106"/>
  </conditionalFormatting>
  <conditionalFormatting sqref="C694">
    <cfRule type="duplicateValues" dxfId="375" priority="148"/>
  </conditionalFormatting>
  <conditionalFormatting sqref="C695">
    <cfRule type="duplicateValues" dxfId="374" priority="105"/>
  </conditionalFormatting>
  <conditionalFormatting sqref="C733:C734">
    <cfRule type="duplicateValues" dxfId="373" priority="181"/>
  </conditionalFormatting>
  <conditionalFormatting sqref="C769:C770">
    <cfRule type="duplicateValues" dxfId="372" priority="149"/>
  </conditionalFormatting>
  <conditionalFormatting sqref="C810:C811">
    <cfRule type="duplicateValues" dxfId="371" priority="150"/>
  </conditionalFormatting>
  <conditionalFormatting sqref="C852:C853">
    <cfRule type="duplicateValues" dxfId="370" priority="151"/>
  </conditionalFormatting>
  <conditionalFormatting sqref="C895:C896">
    <cfRule type="duplicateValues" dxfId="369" priority="152"/>
  </conditionalFormatting>
  <conditionalFormatting sqref="C940:C941">
    <cfRule type="duplicateValues" dxfId="368" priority="153"/>
  </conditionalFormatting>
  <conditionalFormatting sqref="C983:C984">
    <cfRule type="duplicateValues" dxfId="367" priority="154"/>
  </conditionalFormatting>
  <conditionalFormatting sqref="C1025:C1026">
    <cfRule type="duplicateValues" dxfId="366" priority="155"/>
  </conditionalFormatting>
  <conditionalFormatting sqref="C1069:C1070">
    <cfRule type="duplicateValues" dxfId="365" priority="156"/>
  </conditionalFormatting>
  <conditionalFormatting sqref="C1112:C1113">
    <cfRule type="duplicateValues" dxfId="364" priority="157"/>
  </conditionalFormatting>
  <conditionalFormatting sqref="C1155:C1156">
    <cfRule type="duplicateValues" dxfId="363" priority="158"/>
  </conditionalFormatting>
  <conditionalFormatting sqref="C1198:C1199">
    <cfRule type="duplicateValues" dxfId="362" priority="159"/>
  </conditionalFormatting>
  <conditionalFormatting sqref="C1241:C1242">
    <cfRule type="duplicateValues" dxfId="361" priority="160"/>
  </conditionalFormatting>
  <conditionalFormatting sqref="C1284:C1285">
    <cfRule type="duplicateValues" dxfId="360" priority="161"/>
  </conditionalFormatting>
  <conditionalFormatting sqref="C1326:C1327">
    <cfRule type="duplicateValues" dxfId="359" priority="162"/>
  </conditionalFormatting>
  <conditionalFormatting sqref="C1369:C1370">
    <cfRule type="duplicateValues" dxfId="358" priority="163"/>
  </conditionalFormatting>
  <conditionalFormatting sqref="C1412:C1413">
    <cfRule type="duplicateValues" dxfId="357" priority="164"/>
  </conditionalFormatting>
  <conditionalFormatting sqref="C1455:C1456">
    <cfRule type="duplicateValues" dxfId="356" priority="165"/>
  </conditionalFormatting>
  <conditionalFormatting sqref="C1498:C1499">
    <cfRule type="duplicateValues" dxfId="355" priority="166"/>
  </conditionalFormatting>
  <conditionalFormatting sqref="C1537:C1538">
    <cfRule type="duplicateValues" dxfId="354" priority="167"/>
  </conditionalFormatting>
  <conditionalFormatting sqref="C1580:C1581">
    <cfRule type="duplicateValues" dxfId="353" priority="168"/>
  </conditionalFormatting>
  <conditionalFormatting sqref="C1621:C1622">
    <cfRule type="duplicateValues" dxfId="352" priority="169"/>
  </conditionalFormatting>
  <conditionalFormatting sqref="C1662:C1663">
    <cfRule type="duplicateValues" dxfId="351" priority="170"/>
  </conditionalFormatting>
  <conditionalFormatting sqref="C1703:C1704">
    <cfRule type="duplicateValues" dxfId="350" priority="171"/>
  </conditionalFormatting>
  <conditionalFormatting sqref="C1745:C1746">
    <cfRule type="duplicateValues" dxfId="349" priority="172"/>
  </conditionalFormatting>
  <conditionalFormatting sqref="C1782:C1783">
    <cfRule type="duplicateValues" dxfId="348" priority="173"/>
  </conditionalFormatting>
  <conditionalFormatting sqref="C1820:C1821">
    <cfRule type="duplicateValues" dxfId="347" priority="174"/>
  </conditionalFormatting>
  <conditionalFormatting sqref="C1861:C1862">
    <cfRule type="duplicateValues" dxfId="346" priority="175"/>
  </conditionalFormatting>
  <conditionalFormatting sqref="C1939:C1940">
    <cfRule type="duplicateValues" dxfId="345" priority="147"/>
  </conditionalFormatting>
  <conditionalFormatting sqref="C1976:C1977">
    <cfRule type="duplicateValues" dxfId="344" priority="146"/>
  </conditionalFormatting>
  <conditionalFormatting sqref="C2013:C2014">
    <cfRule type="duplicateValues" dxfId="343" priority="145"/>
  </conditionalFormatting>
  <conditionalFormatting sqref="C2050:C2051">
    <cfRule type="duplicateValues" dxfId="342" priority="144"/>
  </conditionalFormatting>
  <conditionalFormatting sqref="C2085:C2086">
    <cfRule type="duplicateValues" dxfId="341" priority="143"/>
  </conditionalFormatting>
  <conditionalFormatting sqref="C2121:C2122">
    <cfRule type="duplicateValues" dxfId="340" priority="142"/>
  </conditionalFormatting>
  <conditionalFormatting sqref="C2156:C2157">
    <cfRule type="duplicateValues" dxfId="339" priority="141"/>
  </conditionalFormatting>
  <conditionalFormatting sqref="C2191:C2192">
    <cfRule type="duplicateValues" dxfId="338" priority="140"/>
  </conditionalFormatting>
  <conditionalFormatting sqref="C2210:C2211">
    <cfRule type="duplicateValues" dxfId="337" priority="139"/>
  </conditionalFormatting>
  <conditionalFormatting sqref="C2227:C2228">
    <cfRule type="duplicateValues" dxfId="336" priority="138"/>
  </conditionalFormatting>
  <conditionalFormatting sqref="C2272:C2273">
    <cfRule type="duplicateValues" dxfId="335" priority="137"/>
  </conditionalFormatting>
  <conditionalFormatting sqref="C2319:C2320">
    <cfRule type="duplicateValues" dxfId="334" priority="136"/>
  </conditionalFormatting>
  <conditionalFormatting sqref="C2366:C2367">
    <cfRule type="duplicateValues" dxfId="333" priority="135"/>
  </conditionalFormatting>
  <conditionalFormatting sqref="C2447">
    <cfRule type="duplicateValues" dxfId="332" priority="104"/>
  </conditionalFormatting>
  <conditionalFormatting sqref="C2484">
    <cfRule type="duplicateValues" dxfId="331" priority="103"/>
  </conditionalFormatting>
  <conditionalFormatting sqref="C2519">
    <cfRule type="duplicateValues" dxfId="330" priority="102"/>
  </conditionalFormatting>
  <conditionalFormatting sqref="C2559">
    <cfRule type="duplicateValues" dxfId="329" priority="94"/>
  </conditionalFormatting>
  <conditionalFormatting sqref="C2560">
    <cfRule type="duplicateValues" dxfId="328" priority="93"/>
  </conditionalFormatting>
  <conditionalFormatting sqref="C2601">
    <cfRule type="duplicateValues" dxfId="327" priority="101"/>
  </conditionalFormatting>
  <conditionalFormatting sqref="C2642">
    <cfRule type="duplicateValues" dxfId="326" priority="100"/>
  </conditionalFormatting>
  <conditionalFormatting sqref="C2671">
    <cfRule type="duplicateValues" dxfId="325" priority="99"/>
  </conditionalFormatting>
  <conditionalFormatting sqref="C2712">
    <cfRule type="duplicateValues" dxfId="324" priority="98"/>
  </conditionalFormatting>
  <conditionalFormatting sqref="C2725">
    <cfRule type="duplicateValues" dxfId="323" priority="97"/>
  </conditionalFormatting>
  <conditionalFormatting sqref="C2732">
    <cfRule type="duplicateValues" dxfId="322" priority="179"/>
  </conditionalFormatting>
  <conditionalFormatting sqref="C2733">
    <cfRule type="duplicateValues" dxfId="321" priority="96"/>
  </conditionalFormatting>
  <conditionalFormatting sqref="C2757">
    <cfRule type="duplicateValues" dxfId="320" priority="178"/>
  </conditionalFormatting>
  <conditionalFormatting sqref="C2758">
    <cfRule type="duplicateValues" dxfId="319" priority="95"/>
  </conditionalFormatting>
  <conditionalFormatting sqref="C2786:C2788">
    <cfRule type="duplicateValues" dxfId="318" priority="1"/>
  </conditionalFormatting>
  <conditionalFormatting sqref="D9">
    <cfRule type="duplicateValues" dxfId="317" priority="35043"/>
  </conditionalFormatting>
  <conditionalFormatting sqref="D19">
    <cfRule type="duplicateValues" dxfId="316" priority="91"/>
  </conditionalFormatting>
  <conditionalFormatting sqref="D111 D92 D66 D58 D48 D40 D30 D152 D271 D301 D440 D476 D506 D535 D560 D589 D649 D1902:D1903 D2415:D2416 D2446 D2483 D2518 D2600 D2641 D2670">
    <cfRule type="duplicateValues" dxfId="315" priority="86"/>
  </conditionalFormatting>
  <conditionalFormatting sqref="D112">
    <cfRule type="duplicateValues" dxfId="314" priority="36"/>
  </conditionalFormatting>
  <conditionalFormatting sqref="D153">
    <cfRule type="duplicateValues" dxfId="313" priority="35"/>
  </conditionalFormatting>
  <conditionalFormatting sqref="D192">
    <cfRule type="duplicateValues" dxfId="312" priority="34"/>
  </conditionalFormatting>
  <conditionalFormatting sqref="D233">
    <cfRule type="duplicateValues" dxfId="311" priority="33"/>
  </conditionalFormatting>
  <conditionalFormatting sqref="D272">
    <cfRule type="duplicateValues" dxfId="310" priority="32"/>
  </conditionalFormatting>
  <conditionalFormatting sqref="D302">
    <cfRule type="duplicateValues" dxfId="309" priority="31"/>
  </conditionalFormatting>
  <conditionalFormatting sqref="D328">
    <cfRule type="duplicateValues" dxfId="308" priority="30"/>
  </conditionalFormatting>
  <conditionalFormatting sqref="D346">
    <cfRule type="duplicateValues" dxfId="307" priority="29"/>
  </conditionalFormatting>
  <conditionalFormatting sqref="D367">
    <cfRule type="duplicateValues" dxfId="306" priority="28"/>
  </conditionalFormatting>
  <conditionalFormatting sqref="D386">
    <cfRule type="duplicateValues" dxfId="305" priority="26"/>
  </conditionalFormatting>
  <conditionalFormatting sqref="D401">
    <cfRule type="duplicateValues" dxfId="304" priority="27"/>
  </conditionalFormatting>
  <conditionalFormatting sqref="D421">
    <cfRule type="duplicateValues" dxfId="303" priority="25"/>
  </conditionalFormatting>
  <conditionalFormatting sqref="D441">
    <cfRule type="duplicateValues" dxfId="302" priority="24"/>
  </conditionalFormatting>
  <conditionalFormatting sqref="D477">
    <cfRule type="duplicateValues" dxfId="301" priority="23"/>
  </conditionalFormatting>
  <conditionalFormatting sqref="D507">
    <cfRule type="duplicateValues" dxfId="300" priority="22"/>
  </conditionalFormatting>
  <conditionalFormatting sqref="D536">
    <cfRule type="duplicateValues" dxfId="299" priority="21"/>
  </conditionalFormatting>
  <conditionalFormatting sqref="D561">
    <cfRule type="duplicateValues" dxfId="298" priority="20"/>
  </conditionalFormatting>
  <conditionalFormatting sqref="D590">
    <cfRule type="duplicateValues" dxfId="297" priority="19"/>
  </conditionalFormatting>
  <conditionalFormatting sqref="D620">
    <cfRule type="duplicateValues" dxfId="296" priority="17"/>
  </conditionalFormatting>
  <conditionalFormatting sqref="D621">
    <cfRule type="duplicateValues" dxfId="295" priority="18"/>
  </conditionalFormatting>
  <conditionalFormatting sqref="D650">
    <cfRule type="duplicateValues" dxfId="294" priority="16"/>
  </conditionalFormatting>
  <conditionalFormatting sqref="D694">
    <cfRule type="duplicateValues" dxfId="293" priority="58"/>
  </conditionalFormatting>
  <conditionalFormatting sqref="D695">
    <cfRule type="duplicateValues" dxfId="292" priority="15"/>
  </conditionalFormatting>
  <conditionalFormatting sqref="D733:D734">
    <cfRule type="duplicateValues" dxfId="291" priority="90"/>
  </conditionalFormatting>
  <conditionalFormatting sqref="D769:D770">
    <cfRule type="duplicateValues" dxfId="290" priority="59"/>
  </conditionalFormatting>
  <conditionalFormatting sqref="D810:D811">
    <cfRule type="duplicateValues" dxfId="289" priority="60"/>
  </conditionalFormatting>
  <conditionalFormatting sqref="D852:D853">
    <cfRule type="duplicateValues" dxfId="288" priority="61"/>
  </conditionalFormatting>
  <conditionalFormatting sqref="D895:D896">
    <cfRule type="duplicateValues" dxfId="287" priority="62"/>
  </conditionalFormatting>
  <conditionalFormatting sqref="D940:D941">
    <cfRule type="duplicateValues" dxfId="286" priority="63"/>
  </conditionalFormatting>
  <conditionalFormatting sqref="D983:D984">
    <cfRule type="duplicateValues" dxfId="285" priority="64"/>
  </conditionalFormatting>
  <conditionalFormatting sqref="D1025:D1026">
    <cfRule type="duplicateValues" dxfId="284" priority="65"/>
  </conditionalFormatting>
  <conditionalFormatting sqref="D1069:D1070">
    <cfRule type="duplicateValues" dxfId="283" priority="66"/>
  </conditionalFormatting>
  <conditionalFormatting sqref="D1112:D1113">
    <cfRule type="duplicateValues" dxfId="282" priority="67"/>
  </conditionalFormatting>
  <conditionalFormatting sqref="D1155:D1156">
    <cfRule type="duplicateValues" dxfId="281" priority="68"/>
  </conditionalFormatting>
  <conditionalFormatting sqref="D1198:D1199">
    <cfRule type="duplicateValues" dxfId="280" priority="69"/>
  </conditionalFormatting>
  <conditionalFormatting sqref="D1241:D1242">
    <cfRule type="duplicateValues" dxfId="279" priority="70"/>
  </conditionalFormatting>
  <conditionalFormatting sqref="D1284:D1285">
    <cfRule type="duplicateValues" dxfId="278" priority="71"/>
  </conditionalFormatting>
  <conditionalFormatting sqref="D1326:D1327">
    <cfRule type="duplicateValues" dxfId="277" priority="72"/>
  </conditionalFormatting>
  <conditionalFormatting sqref="D1369:D1370">
    <cfRule type="duplicateValues" dxfId="276" priority="73"/>
  </conditionalFormatting>
  <conditionalFormatting sqref="D1412:D1413">
    <cfRule type="duplicateValues" dxfId="275" priority="74"/>
  </conditionalFormatting>
  <conditionalFormatting sqref="D1455:D1456">
    <cfRule type="duplicateValues" dxfId="274" priority="75"/>
  </conditionalFormatting>
  <conditionalFormatting sqref="D1498:D1499">
    <cfRule type="duplicateValues" dxfId="273" priority="76"/>
  </conditionalFormatting>
  <conditionalFormatting sqref="D1537:D1538">
    <cfRule type="duplicateValues" dxfId="272" priority="77"/>
  </conditionalFormatting>
  <conditionalFormatting sqref="D1580:D1581">
    <cfRule type="duplicateValues" dxfId="271" priority="78"/>
  </conditionalFormatting>
  <conditionalFormatting sqref="D1621:D1622">
    <cfRule type="duplicateValues" dxfId="270" priority="79"/>
  </conditionalFormatting>
  <conditionalFormatting sqref="D1662:D1663">
    <cfRule type="duplicateValues" dxfId="269" priority="80"/>
  </conditionalFormatting>
  <conditionalFormatting sqref="D1703:D1704">
    <cfRule type="duplicateValues" dxfId="268" priority="81"/>
  </conditionalFormatting>
  <conditionalFormatting sqref="D1745:D1746">
    <cfRule type="duplicateValues" dxfId="267" priority="82"/>
  </conditionalFormatting>
  <conditionalFormatting sqref="D1782:D1783">
    <cfRule type="duplicateValues" dxfId="266" priority="83"/>
  </conditionalFormatting>
  <conditionalFormatting sqref="D1820:D1821">
    <cfRule type="duplicateValues" dxfId="265" priority="84"/>
  </conditionalFormatting>
  <conditionalFormatting sqref="D1861:D1862">
    <cfRule type="duplicateValues" dxfId="264" priority="85"/>
  </conditionalFormatting>
  <conditionalFormatting sqref="D1939:D1940">
    <cfRule type="duplicateValues" dxfId="263" priority="57"/>
  </conditionalFormatting>
  <conditionalFormatting sqref="D1976:D1977">
    <cfRule type="duplicateValues" dxfId="262" priority="56"/>
  </conditionalFormatting>
  <conditionalFormatting sqref="D2013:D2014">
    <cfRule type="duplicateValues" dxfId="261" priority="55"/>
  </conditionalFormatting>
  <conditionalFormatting sqref="D2050:D2051">
    <cfRule type="duplicateValues" dxfId="260" priority="54"/>
  </conditionalFormatting>
  <conditionalFormatting sqref="D2085:D2086">
    <cfRule type="duplicateValues" dxfId="259" priority="53"/>
  </conditionalFormatting>
  <conditionalFormatting sqref="D2121:D2122">
    <cfRule type="duplicateValues" dxfId="258" priority="52"/>
  </conditionalFormatting>
  <conditionalFormatting sqref="D2156:D2157">
    <cfRule type="duplicateValues" dxfId="257" priority="51"/>
  </conditionalFormatting>
  <conditionalFormatting sqref="D2191:D2192">
    <cfRule type="duplicateValues" dxfId="256" priority="50"/>
  </conditionalFormatting>
  <conditionalFormatting sqref="D2210:D2211">
    <cfRule type="duplicateValues" dxfId="255" priority="49"/>
  </conditionalFormatting>
  <conditionalFormatting sqref="D2227:D2228">
    <cfRule type="duplicateValues" dxfId="254" priority="48"/>
  </conditionalFormatting>
  <conditionalFormatting sqref="D2272:D2273">
    <cfRule type="duplicateValues" dxfId="253" priority="47"/>
  </conditionalFormatting>
  <conditionalFormatting sqref="D2319:D2320">
    <cfRule type="duplicateValues" dxfId="252" priority="46"/>
  </conditionalFormatting>
  <conditionalFormatting sqref="D2366:D2367">
    <cfRule type="duplicateValues" dxfId="251" priority="45"/>
  </conditionalFormatting>
  <conditionalFormatting sqref="D2447">
    <cfRule type="duplicateValues" dxfId="250" priority="14"/>
  </conditionalFormatting>
  <conditionalFormatting sqref="D2484">
    <cfRule type="duplicateValues" dxfId="249" priority="13"/>
  </conditionalFormatting>
  <conditionalFormatting sqref="D2519">
    <cfRule type="duplicateValues" dxfId="248" priority="12"/>
  </conditionalFormatting>
  <conditionalFormatting sqref="D2559">
    <cfRule type="duplicateValues" dxfId="247" priority="4"/>
  </conditionalFormatting>
  <conditionalFormatting sqref="D2560">
    <cfRule type="duplicateValues" dxfId="246" priority="3"/>
  </conditionalFormatting>
  <conditionalFormatting sqref="D2601">
    <cfRule type="duplicateValues" dxfId="245" priority="11"/>
  </conditionalFormatting>
  <conditionalFormatting sqref="D2642">
    <cfRule type="duplicateValues" dxfId="244" priority="10"/>
  </conditionalFormatting>
  <conditionalFormatting sqref="D2671">
    <cfRule type="duplicateValues" dxfId="243" priority="9"/>
  </conditionalFormatting>
  <conditionalFormatting sqref="D2712">
    <cfRule type="duplicateValues" dxfId="242" priority="8"/>
  </conditionalFormatting>
  <conditionalFormatting sqref="D2724 D2711">
    <cfRule type="duplicateValues" dxfId="241" priority="89"/>
  </conditionalFormatting>
  <conditionalFormatting sqref="D2725">
    <cfRule type="duplicateValues" dxfId="240" priority="7"/>
  </conditionalFormatting>
  <conditionalFormatting sqref="D2732">
    <cfRule type="duplicateValues" dxfId="239" priority="88"/>
  </conditionalFormatting>
  <conditionalFormatting sqref="D2733">
    <cfRule type="duplicateValues" dxfId="238" priority="6"/>
  </conditionalFormatting>
  <conditionalFormatting sqref="D2757">
    <cfRule type="duplicateValues" dxfId="237" priority="87"/>
  </conditionalFormatting>
  <conditionalFormatting sqref="D2758">
    <cfRule type="duplicateValues" dxfId="236" priority="5"/>
  </conditionalFormatting>
  <conditionalFormatting sqref="E8">
    <cfRule type="duplicateValues" dxfId="235" priority="92"/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"/>
  <sheetViews>
    <sheetView workbookViewId="0"/>
  </sheetViews>
  <sheetFormatPr defaultColWidth="11.453125" defaultRowHeight="14.5"/>
  <cols>
    <col min="1" max="1" width="11.1796875" bestFit="1" customWidth="1"/>
  </cols>
  <sheetData>
    <row r="1" spans="1:1">
      <c r="A1" t="s">
        <v>360</v>
      </c>
    </row>
    <row r="2" spans="1:1">
      <c r="A2" t="s">
        <v>361</v>
      </c>
    </row>
    <row r="3" spans="1:1">
      <c r="A3" t="s">
        <v>362</v>
      </c>
    </row>
    <row r="4" spans="1:1">
      <c r="A4" t="s">
        <v>363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22"/>
  <sheetViews>
    <sheetView zoomScale="80" zoomScaleNormal="80" workbookViewId="0">
      <selection activeCell="B3" sqref="B3"/>
    </sheetView>
  </sheetViews>
  <sheetFormatPr defaultColWidth="11.453125" defaultRowHeight="14.5"/>
  <cols>
    <col min="2" max="2" width="33.7265625" customWidth="1"/>
    <col min="3" max="3" width="43.7265625" customWidth="1"/>
    <col min="4" max="4" width="31.26953125" customWidth="1"/>
    <col min="6" max="6" width="25" customWidth="1"/>
    <col min="8" max="8" width="61.1796875" customWidth="1"/>
  </cols>
  <sheetData>
    <row r="2" spans="2:8" ht="28.5" customHeight="1">
      <c r="B2" s="57" t="s">
        <v>364</v>
      </c>
      <c r="C2" s="57" t="s">
        <v>365</v>
      </c>
      <c r="D2" s="57" t="s">
        <v>366</v>
      </c>
      <c r="F2" s="27" t="s">
        <v>367</v>
      </c>
      <c r="H2" s="28" t="s">
        <v>368</v>
      </c>
    </row>
    <row r="3" spans="2:8" ht="88.5" customHeight="1">
      <c r="B3" s="55" t="s">
        <v>369</v>
      </c>
      <c r="C3" s="61"/>
      <c r="D3" s="55" t="s">
        <v>370</v>
      </c>
      <c r="F3" s="32" t="s">
        <v>371</v>
      </c>
      <c r="H3" s="32" t="s">
        <v>372</v>
      </c>
    </row>
    <row r="4" spans="2:8" ht="74.25" customHeight="1">
      <c r="B4" s="55" t="s">
        <v>373</v>
      </c>
      <c r="C4" s="55"/>
      <c r="D4" s="55" t="s">
        <v>374</v>
      </c>
      <c r="F4" s="32" t="s">
        <v>371</v>
      </c>
      <c r="H4" s="32" t="s">
        <v>372</v>
      </c>
    </row>
    <row r="5" spans="2:8" ht="102.75" customHeight="1">
      <c r="B5" s="55" t="s">
        <v>375</v>
      </c>
      <c r="C5" s="55"/>
      <c r="D5" s="55" t="s">
        <v>376</v>
      </c>
      <c r="F5" s="32" t="s">
        <v>371</v>
      </c>
      <c r="H5" s="32" t="s">
        <v>372</v>
      </c>
    </row>
    <row r="6" spans="2:8" ht="70.5" customHeight="1">
      <c r="B6" s="55" t="s">
        <v>377</v>
      </c>
      <c r="C6" s="55"/>
      <c r="D6" s="55" t="s">
        <v>378</v>
      </c>
      <c r="F6" s="32" t="s">
        <v>379</v>
      </c>
      <c r="H6" s="32" t="s">
        <v>380</v>
      </c>
    </row>
    <row r="7" spans="2:8" ht="72.5">
      <c r="B7" s="55" t="s">
        <v>381</v>
      </c>
      <c r="C7" s="55"/>
      <c r="D7" s="55" t="s">
        <v>382</v>
      </c>
      <c r="F7" s="32" t="s">
        <v>379</v>
      </c>
      <c r="H7" s="32" t="s">
        <v>380</v>
      </c>
    </row>
    <row r="8" spans="2:8" ht="90" customHeight="1">
      <c r="B8" s="55" t="s">
        <v>383</v>
      </c>
      <c r="C8" s="55"/>
      <c r="D8" s="55" t="s">
        <v>384</v>
      </c>
      <c r="F8" s="32" t="s">
        <v>379</v>
      </c>
      <c r="H8" s="32" t="s">
        <v>380</v>
      </c>
    </row>
    <row r="9" spans="2:8" ht="46.5" customHeight="1">
      <c r="B9" s="55" t="s">
        <v>385</v>
      </c>
      <c r="C9" s="55"/>
      <c r="D9" s="55" t="s">
        <v>386</v>
      </c>
      <c r="F9" s="32" t="s">
        <v>387</v>
      </c>
      <c r="H9" s="32" t="s">
        <v>388</v>
      </c>
    </row>
    <row r="10" spans="2:8" ht="87">
      <c r="B10" s="55" t="s">
        <v>389</v>
      </c>
      <c r="C10" s="55"/>
      <c r="D10" s="58" t="s">
        <v>390</v>
      </c>
      <c r="F10" s="32" t="s">
        <v>387</v>
      </c>
      <c r="H10" s="32" t="s">
        <v>388</v>
      </c>
    </row>
    <row r="11" spans="2:8" ht="66.75" customHeight="1">
      <c r="B11" s="55" t="s">
        <v>391</v>
      </c>
      <c r="C11" s="55"/>
      <c r="D11" s="29"/>
      <c r="F11" s="32" t="s">
        <v>387</v>
      </c>
      <c r="H11" s="32" t="s">
        <v>388</v>
      </c>
    </row>
    <row r="12" spans="2:8" ht="98.25" customHeight="1">
      <c r="B12" s="55" t="s">
        <v>392</v>
      </c>
      <c r="C12" s="55"/>
      <c r="D12" s="29" t="s">
        <v>393</v>
      </c>
      <c r="F12" s="32" t="s">
        <v>387</v>
      </c>
      <c r="H12" s="32" t="s">
        <v>388</v>
      </c>
    </row>
    <row r="13" spans="2:8" ht="100.5" customHeight="1">
      <c r="B13" s="55" t="s">
        <v>394</v>
      </c>
      <c r="C13" s="55"/>
      <c r="D13" s="29" t="s">
        <v>370</v>
      </c>
      <c r="F13" s="32" t="s">
        <v>395</v>
      </c>
      <c r="H13" s="32" t="s">
        <v>396</v>
      </c>
    </row>
    <row r="14" spans="2:8" ht="58">
      <c r="B14" s="55" t="s">
        <v>397</v>
      </c>
      <c r="C14" s="55"/>
      <c r="D14" s="29" t="s">
        <v>374</v>
      </c>
      <c r="F14" s="32" t="s">
        <v>395</v>
      </c>
      <c r="H14" s="32" t="s">
        <v>396</v>
      </c>
    </row>
    <row r="15" spans="2:8" ht="58">
      <c r="B15" s="55" t="s">
        <v>398</v>
      </c>
      <c r="C15" s="55"/>
      <c r="D15" s="29" t="s">
        <v>399</v>
      </c>
      <c r="F15" s="32" t="s">
        <v>395</v>
      </c>
      <c r="H15" s="32" t="s">
        <v>396</v>
      </c>
    </row>
    <row r="16" spans="2:8" ht="58">
      <c r="B16" s="55" t="s">
        <v>400</v>
      </c>
      <c r="C16" s="55"/>
      <c r="D16" s="29"/>
      <c r="F16" s="32" t="s">
        <v>395</v>
      </c>
      <c r="H16" s="32" t="s">
        <v>396</v>
      </c>
    </row>
    <row r="17" spans="2:8" ht="58">
      <c r="B17" s="55" t="s">
        <v>401</v>
      </c>
      <c r="C17" s="55"/>
      <c r="D17" s="29" t="s">
        <v>402</v>
      </c>
      <c r="F17" s="32" t="s">
        <v>395</v>
      </c>
      <c r="H17" s="32" t="s">
        <v>396</v>
      </c>
    </row>
    <row r="18" spans="2:8" ht="60" customHeight="1">
      <c r="B18" s="55" t="s">
        <v>403</v>
      </c>
      <c r="C18" s="55"/>
      <c r="D18" s="29" t="s">
        <v>404</v>
      </c>
      <c r="F18" s="32" t="s">
        <v>405</v>
      </c>
      <c r="H18" s="32" t="s">
        <v>406</v>
      </c>
    </row>
    <row r="19" spans="2:8" ht="72.5">
      <c r="B19" s="55" t="s">
        <v>407</v>
      </c>
      <c r="C19" s="55"/>
      <c r="D19" s="29" t="s">
        <v>408</v>
      </c>
      <c r="F19" s="32" t="s">
        <v>405</v>
      </c>
      <c r="H19" s="32" t="s">
        <v>406</v>
      </c>
    </row>
    <row r="20" spans="2:8" ht="169.5" customHeight="1">
      <c r="B20" s="56" t="s">
        <v>409</v>
      </c>
      <c r="C20" s="55"/>
      <c r="D20" s="32" t="s">
        <v>410</v>
      </c>
      <c r="F20" s="29" t="s">
        <v>411</v>
      </c>
      <c r="H20" s="29" t="s">
        <v>412</v>
      </c>
    </row>
    <row r="21" spans="2:8" ht="33" customHeight="1">
      <c r="B21" s="56" t="s">
        <v>413</v>
      </c>
      <c r="C21" s="55"/>
      <c r="D21" s="32" t="s">
        <v>414</v>
      </c>
      <c r="F21" s="30" t="s">
        <v>411</v>
      </c>
      <c r="H21" s="29" t="s">
        <v>415</v>
      </c>
    </row>
    <row r="22" spans="2:8" ht="43.5">
      <c r="B22" s="58" t="s">
        <v>416</v>
      </c>
      <c r="C22" s="58"/>
      <c r="D22" s="29" t="s">
        <v>417</v>
      </c>
      <c r="F22" s="29" t="s">
        <v>418</v>
      </c>
      <c r="H22" s="29" t="s">
        <v>419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F169"/>
  <sheetViews>
    <sheetView zoomScale="90" zoomScaleNormal="90" workbookViewId="0">
      <selection activeCell="D33" sqref="D33"/>
    </sheetView>
  </sheetViews>
  <sheetFormatPr defaultColWidth="11.453125" defaultRowHeight="14.5"/>
  <cols>
    <col min="2" max="2" width="33.453125" customWidth="1"/>
    <col min="4" max="4" width="38.453125" customWidth="1"/>
    <col min="6" max="6" width="29.7265625" customWidth="1"/>
    <col min="8" max="8" width="27.453125" customWidth="1"/>
    <col min="10" max="10" width="31.54296875" customWidth="1"/>
    <col min="12" max="12" width="23.26953125" customWidth="1"/>
    <col min="14" max="14" width="40" customWidth="1"/>
    <col min="16" max="16" width="54.1796875" customWidth="1"/>
    <col min="18" max="18" width="43.1796875" customWidth="1"/>
    <col min="20" max="20" width="46.81640625" customWidth="1"/>
    <col min="22" max="22" width="31.453125" customWidth="1"/>
    <col min="24" max="24" width="35.453125" customWidth="1"/>
    <col min="26" max="26" width="33.26953125" customWidth="1"/>
    <col min="28" max="28" width="30.7265625" customWidth="1"/>
    <col min="30" max="30" width="20.1796875" customWidth="1"/>
    <col min="32" max="32" width="22.7265625" customWidth="1"/>
    <col min="34" max="34" width="34" customWidth="1"/>
    <col min="36" max="36" width="31" customWidth="1"/>
    <col min="38" max="38" width="33.7265625" customWidth="1"/>
    <col min="40" max="40" width="24.26953125" customWidth="1"/>
    <col min="42" max="42" width="24.81640625" customWidth="1"/>
    <col min="44" max="44" width="15.7265625" bestFit="1" customWidth="1"/>
    <col min="46" max="46" width="24" bestFit="1" customWidth="1"/>
    <col min="48" max="48" width="15.1796875" customWidth="1"/>
    <col min="50" max="50" width="19.7265625" customWidth="1"/>
    <col min="52" max="52" width="19.1796875" customWidth="1"/>
    <col min="56" max="56" width="22.7265625" customWidth="1"/>
  </cols>
  <sheetData>
    <row r="2" spans="2:58" ht="47.25" customHeight="1">
      <c r="B2" s="33" t="s">
        <v>420</v>
      </c>
      <c r="C2" s="34"/>
      <c r="D2" s="35" t="s">
        <v>421</v>
      </c>
      <c r="E2" s="34"/>
      <c r="F2" s="35" t="s">
        <v>422</v>
      </c>
      <c r="G2" s="31"/>
      <c r="H2" s="35" t="s">
        <v>423</v>
      </c>
      <c r="I2" s="31"/>
      <c r="J2" s="36" t="s">
        <v>424</v>
      </c>
      <c r="K2" s="31"/>
      <c r="L2" s="36" t="s">
        <v>425</v>
      </c>
      <c r="M2" s="31"/>
      <c r="N2" s="36" t="s">
        <v>426</v>
      </c>
      <c r="O2" s="31"/>
      <c r="P2" s="35" t="s">
        <v>427</v>
      </c>
      <c r="Q2" s="31"/>
      <c r="R2" s="35" t="s">
        <v>428</v>
      </c>
      <c r="S2" s="31"/>
      <c r="T2" s="36" t="s">
        <v>429</v>
      </c>
      <c r="U2" s="31"/>
      <c r="V2" s="35" t="s">
        <v>430</v>
      </c>
      <c r="W2" s="31"/>
      <c r="X2" s="36" t="s">
        <v>431</v>
      </c>
      <c r="Y2" s="31"/>
      <c r="Z2" s="35" t="s">
        <v>432</v>
      </c>
      <c r="AA2" s="31"/>
      <c r="AB2" s="37" t="s">
        <v>433</v>
      </c>
      <c r="AC2" s="31"/>
      <c r="AD2" s="36" t="s">
        <v>434</v>
      </c>
      <c r="AE2" s="31"/>
      <c r="AF2" s="35" t="s">
        <v>435</v>
      </c>
      <c r="AG2" s="31"/>
      <c r="AH2" s="36" t="s">
        <v>436</v>
      </c>
      <c r="AI2" s="31"/>
      <c r="AJ2" s="35" t="s">
        <v>437</v>
      </c>
      <c r="AK2" s="31"/>
      <c r="AL2" s="35" t="s">
        <v>438</v>
      </c>
      <c r="AM2" s="31"/>
      <c r="AN2" s="35" t="s">
        <v>439</v>
      </c>
      <c r="AO2" s="31"/>
      <c r="AP2" s="36" t="s">
        <v>440</v>
      </c>
      <c r="AQ2" s="31"/>
      <c r="AR2" s="36" t="s">
        <v>441</v>
      </c>
      <c r="AS2" s="31"/>
      <c r="AT2" s="35" t="s">
        <v>442</v>
      </c>
      <c r="AU2" s="31"/>
      <c r="AV2" s="35" t="s">
        <v>443</v>
      </c>
      <c r="AW2" s="31"/>
      <c r="AX2" s="36" t="s">
        <v>444</v>
      </c>
      <c r="AY2" s="31"/>
      <c r="AZ2" s="36" t="s">
        <v>445</v>
      </c>
      <c r="BA2" s="31"/>
      <c r="BB2" s="35" t="s">
        <v>446</v>
      </c>
      <c r="BC2" s="31"/>
      <c r="BD2" s="35" t="s">
        <v>447</v>
      </c>
      <c r="BE2" s="31"/>
      <c r="BF2" s="38" t="s">
        <v>448</v>
      </c>
    </row>
    <row r="3" spans="2:58" ht="30.75" customHeight="1">
      <c r="B3" s="39" t="s">
        <v>421</v>
      </c>
      <c r="C3" s="31"/>
      <c r="D3" s="40" t="s">
        <v>449</v>
      </c>
      <c r="E3" s="31"/>
      <c r="F3" s="41" t="s">
        <v>450</v>
      </c>
      <c r="G3" s="31"/>
      <c r="H3" s="41" t="s">
        <v>451</v>
      </c>
      <c r="I3" s="31"/>
      <c r="J3" s="41" t="s">
        <v>452</v>
      </c>
      <c r="K3" s="31"/>
      <c r="L3" s="41" t="s">
        <v>453</v>
      </c>
      <c r="M3" s="31"/>
      <c r="N3" s="41" t="s">
        <v>454</v>
      </c>
      <c r="O3" s="31"/>
      <c r="P3" s="40" t="s">
        <v>455</v>
      </c>
      <c r="Q3" s="31"/>
      <c r="R3" s="41" t="s">
        <v>456</v>
      </c>
      <c r="S3" s="31"/>
      <c r="T3" s="42" t="s">
        <v>457</v>
      </c>
      <c r="U3" s="31"/>
      <c r="V3" s="40" t="s">
        <v>458</v>
      </c>
      <c r="W3" s="31"/>
      <c r="X3" s="40" t="s">
        <v>459</v>
      </c>
      <c r="Y3" s="31"/>
      <c r="Z3" s="40" t="s">
        <v>460</v>
      </c>
      <c r="AA3" s="31"/>
      <c r="AB3" s="43" t="s">
        <v>461</v>
      </c>
      <c r="AC3" s="31"/>
      <c r="AD3" s="40" t="s">
        <v>462</v>
      </c>
      <c r="AE3" s="31"/>
      <c r="AF3" s="40" t="s">
        <v>463</v>
      </c>
      <c r="AG3" s="31"/>
      <c r="AH3" s="41" t="s">
        <v>464</v>
      </c>
      <c r="AI3" s="31"/>
      <c r="AJ3" s="41" t="s">
        <v>465</v>
      </c>
      <c r="AK3" s="31"/>
      <c r="AL3" s="44" t="s">
        <v>466</v>
      </c>
      <c r="AM3" s="31"/>
      <c r="AN3" s="40" t="s">
        <v>467</v>
      </c>
      <c r="AO3" s="31"/>
      <c r="AP3" s="40" t="s">
        <v>468</v>
      </c>
      <c r="AQ3" s="31"/>
      <c r="AR3" s="41" t="s">
        <v>469</v>
      </c>
      <c r="AS3" s="31"/>
      <c r="AT3" s="40" t="s">
        <v>470</v>
      </c>
      <c r="AU3" s="31"/>
      <c r="AV3" s="40" t="s">
        <v>471</v>
      </c>
      <c r="AW3" s="31"/>
      <c r="AX3" s="42" t="s">
        <v>472</v>
      </c>
      <c r="AY3" s="31"/>
      <c r="AZ3" s="45" t="s">
        <v>473</v>
      </c>
      <c r="BA3" s="31"/>
      <c r="BB3" s="45" t="s">
        <v>474</v>
      </c>
      <c r="BC3" s="31"/>
      <c r="BD3" s="42" t="s">
        <v>475</v>
      </c>
      <c r="BE3" s="31"/>
      <c r="BF3" s="31"/>
    </row>
    <row r="4" spans="2:58" ht="93">
      <c r="B4" s="46" t="s">
        <v>422</v>
      </c>
      <c r="C4" s="31"/>
      <c r="D4" s="41" t="s">
        <v>476</v>
      </c>
      <c r="E4" s="31"/>
      <c r="F4" s="41" t="s">
        <v>477</v>
      </c>
      <c r="G4" s="31"/>
      <c r="H4" s="41" t="s">
        <v>478</v>
      </c>
      <c r="I4" s="31"/>
      <c r="J4" s="41" t="s">
        <v>479</v>
      </c>
      <c r="K4" s="31"/>
      <c r="L4" s="41" t="s">
        <v>480</v>
      </c>
      <c r="M4" s="31"/>
      <c r="N4" s="40" t="s">
        <v>481</v>
      </c>
      <c r="O4" s="31"/>
      <c r="P4" s="40" t="s">
        <v>482</v>
      </c>
      <c r="Q4" s="31"/>
      <c r="R4" s="41" t="s">
        <v>483</v>
      </c>
      <c r="S4" s="31"/>
      <c r="T4" s="42" t="s">
        <v>484</v>
      </c>
      <c r="U4" s="31"/>
      <c r="V4" s="40" t="s">
        <v>485</v>
      </c>
      <c r="W4" s="31"/>
      <c r="X4" s="40" t="s">
        <v>486</v>
      </c>
      <c r="Y4" s="31"/>
      <c r="Z4" s="47" t="s">
        <v>487</v>
      </c>
      <c r="AA4" s="31"/>
      <c r="AB4" s="31"/>
      <c r="AC4" s="31"/>
      <c r="AD4" s="40" t="s">
        <v>488</v>
      </c>
      <c r="AE4" s="31"/>
      <c r="AF4" s="42" t="s">
        <v>489</v>
      </c>
      <c r="AG4" s="31"/>
      <c r="AH4" s="41" t="s">
        <v>490</v>
      </c>
      <c r="AI4" s="31"/>
      <c r="AJ4" s="41" t="s">
        <v>491</v>
      </c>
      <c r="AK4" s="31"/>
      <c r="AL4" s="41" t="s">
        <v>492</v>
      </c>
      <c r="AM4" s="31"/>
      <c r="AN4" s="40" t="s">
        <v>493</v>
      </c>
      <c r="AO4" s="31"/>
      <c r="AP4" s="40" t="s">
        <v>494</v>
      </c>
      <c r="AQ4" s="31"/>
      <c r="AR4" s="40" t="s">
        <v>495</v>
      </c>
      <c r="AS4" s="31"/>
      <c r="AT4" s="40" t="s">
        <v>496</v>
      </c>
      <c r="AU4" s="31"/>
      <c r="AV4" s="40" t="s">
        <v>497</v>
      </c>
      <c r="AW4" s="31"/>
      <c r="AX4" s="42" t="s">
        <v>498</v>
      </c>
      <c r="AY4" s="31"/>
      <c r="AZ4" s="31"/>
      <c r="BA4" s="31"/>
      <c r="BB4" s="31"/>
      <c r="BC4" s="31"/>
      <c r="BD4" s="40" t="s">
        <v>499</v>
      </c>
      <c r="BE4" s="31"/>
      <c r="BF4" s="31"/>
    </row>
    <row r="5" spans="2:58" ht="77.5">
      <c r="B5" s="46" t="s">
        <v>500</v>
      </c>
      <c r="C5" s="31"/>
      <c r="D5" s="41" t="s">
        <v>501</v>
      </c>
      <c r="E5" s="31"/>
      <c r="F5" s="40" t="s">
        <v>502</v>
      </c>
      <c r="G5" s="31"/>
      <c r="H5" s="41" t="s">
        <v>503</v>
      </c>
      <c r="I5" s="31"/>
      <c r="J5" s="41" t="s">
        <v>504</v>
      </c>
      <c r="K5" s="31"/>
      <c r="L5" s="41" t="s">
        <v>505</v>
      </c>
      <c r="M5" s="31"/>
      <c r="N5" s="40" t="s">
        <v>506</v>
      </c>
      <c r="O5" s="31"/>
      <c r="P5" s="40" t="s">
        <v>507</v>
      </c>
      <c r="Q5" s="31"/>
      <c r="R5" s="41" t="s">
        <v>508</v>
      </c>
      <c r="S5" s="31"/>
      <c r="T5" s="42" t="s">
        <v>509</v>
      </c>
      <c r="U5" s="31"/>
      <c r="V5" s="40" t="s">
        <v>510</v>
      </c>
      <c r="W5" s="31"/>
      <c r="X5" s="42" t="s">
        <v>511</v>
      </c>
      <c r="Y5" s="31"/>
      <c r="Z5" s="31"/>
      <c r="AA5" s="31"/>
      <c r="AB5" s="31"/>
      <c r="AC5" s="31"/>
      <c r="AD5" s="47" t="s">
        <v>512</v>
      </c>
      <c r="AE5" s="31"/>
      <c r="AF5" s="45" t="s">
        <v>513</v>
      </c>
      <c r="AG5" s="31"/>
      <c r="AH5" s="41" t="s">
        <v>514</v>
      </c>
      <c r="AI5" s="31"/>
      <c r="AJ5" s="41" t="s">
        <v>515</v>
      </c>
      <c r="AK5" s="31"/>
      <c r="AL5" s="48" t="s">
        <v>516</v>
      </c>
      <c r="AM5" s="31"/>
      <c r="AN5" s="49" t="s">
        <v>517</v>
      </c>
      <c r="AO5" s="31"/>
      <c r="AP5" s="40" t="s">
        <v>518</v>
      </c>
      <c r="AQ5" s="31"/>
      <c r="AR5" s="40" t="s">
        <v>519</v>
      </c>
      <c r="AS5" s="31"/>
      <c r="AT5" s="40" t="s">
        <v>520</v>
      </c>
      <c r="AU5" s="31"/>
      <c r="AV5" s="40" t="s">
        <v>521</v>
      </c>
      <c r="AW5" s="31"/>
      <c r="AX5" s="45" t="s">
        <v>522</v>
      </c>
      <c r="AY5" s="31"/>
      <c r="AZ5" s="31"/>
      <c r="BA5" s="31"/>
      <c r="BB5" s="31"/>
      <c r="BC5" s="31"/>
      <c r="BD5" s="47" t="s">
        <v>523</v>
      </c>
      <c r="BE5" s="31"/>
      <c r="BF5" s="31"/>
    </row>
    <row r="6" spans="2:58" ht="62">
      <c r="B6" s="46" t="s">
        <v>423</v>
      </c>
      <c r="C6" s="31"/>
      <c r="D6" s="41" t="s">
        <v>524</v>
      </c>
      <c r="E6" s="31"/>
      <c r="F6" s="41" t="s">
        <v>525</v>
      </c>
      <c r="G6" s="31"/>
      <c r="H6" s="41" t="s">
        <v>526</v>
      </c>
      <c r="I6" s="31"/>
      <c r="J6" s="41" t="s">
        <v>527</v>
      </c>
      <c r="K6" s="31"/>
      <c r="L6" s="41" t="s">
        <v>528</v>
      </c>
      <c r="M6" s="31"/>
      <c r="N6" s="40" t="s">
        <v>529</v>
      </c>
      <c r="O6" s="31"/>
      <c r="P6" s="47" t="s">
        <v>530</v>
      </c>
      <c r="Q6" s="31"/>
      <c r="R6" s="49" t="s">
        <v>531</v>
      </c>
      <c r="S6" s="31"/>
      <c r="T6" s="42" t="s">
        <v>532</v>
      </c>
      <c r="U6" s="31"/>
      <c r="V6" s="49" t="s">
        <v>533</v>
      </c>
      <c r="W6" s="31"/>
      <c r="X6" s="42" t="s">
        <v>534</v>
      </c>
      <c r="Y6" s="31"/>
      <c r="Z6" s="31"/>
      <c r="AA6" s="31"/>
      <c r="AB6" s="31"/>
      <c r="AC6" s="31"/>
      <c r="AD6" s="31"/>
      <c r="AE6" s="31"/>
      <c r="AF6" s="31"/>
      <c r="AG6" s="31"/>
      <c r="AH6" s="48" t="s">
        <v>535</v>
      </c>
      <c r="AI6" s="31"/>
      <c r="AJ6" s="48" t="s">
        <v>536</v>
      </c>
      <c r="AK6" s="31"/>
      <c r="AL6" s="31"/>
      <c r="AM6" s="31"/>
      <c r="AN6" s="49" t="s">
        <v>537</v>
      </c>
      <c r="AO6" s="31"/>
      <c r="AP6" s="47" t="s">
        <v>538</v>
      </c>
      <c r="AQ6" s="31"/>
      <c r="AR6" s="40" t="s">
        <v>539</v>
      </c>
      <c r="AS6" s="31"/>
      <c r="AT6" s="40" t="s">
        <v>540</v>
      </c>
      <c r="AU6" s="31"/>
      <c r="AV6" s="40" t="s">
        <v>541</v>
      </c>
      <c r="AW6" s="31"/>
      <c r="AX6" s="31"/>
      <c r="AY6" s="31"/>
      <c r="AZ6" s="31"/>
      <c r="BA6" s="31"/>
      <c r="BB6" s="31"/>
      <c r="BC6" s="31"/>
      <c r="BD6" s="31"/>
      <c r="BE6" s="31"/>
      <c r="BF6" s="31"/>
    </row>
    <row r="7" spans="2:58" ht="62">
      <c r="B7" s="39" t="s">
        <v>424</v>
      </c>
      <c r="C7" s="31"/>
      <c r="D7" s="41" t="s">
        <v>542</v>
      </c>
      <c r="E7" s="31"/>
      <c r="F7" s="41" t="s">
        <v>543</v>
      </c>
      <c r="G7" s="31"/>
      <c r="H7" s="41" t="s">
        <v>544</v>
      </c>
      <c r="I7" s="31"/>
      <c r="J7" s="41" t="s">
        <v>545</v>
      </c>
      <c r="K7" s="31"/>
      <c r="L7" s="41" t="s">
        <v>546</v>
      </c>
      <c r="M7" s="31"/>
      <c r="N7" s="40" t="s">
        <v>547</v>
      </c>
      <c r="O7" s="31"/>
      <c r="P7" s="31"/>
      <c r="Q7" s="31"/>
      <c r="R7" s="49" t="s">
        <v>548</v>
      </c>
      <c r="S7" s="31"/>
      <c r="T7" s="45" t="s">
        <v>549</v>
      </c>
      <c r="U7" s="31"/>
      <c r="V7" s="49" t="s">
        <v>550</v>
      </c>
      <c r="W7" s="31"/>
      <c r="X7" s="50" t="s">
        <v>551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40" t="s">
        <v>552</v>
      </c>
      <c r="AO7" s="31"/>
      <c r="AP7" s="31"/>
      <c r="AQ7" s="31"/>
      <c r="AR7" s="49" t="s">
        <v>553</v>
      </c>
      <c r="AS7" s="31"/>
      <c r="AT7" s="40" t="s">
        <v>554</v>
      </c>
      <c r="AU7" s="31"/>
      <c r="AV7" s="40" t="s">
        <v>555</v>
      </c>
      <c r="AW7" s="31"/>
      <c r="AX7" s="31"/>
      <c r="AY7" s="31"/>
      <c r="AZ7" s="31"/>
      <c r="BA7" s="31"/>
      <c r="BB7" s="31"/>
      <c r="BC7" s="31"/>
      <c r="BD7" s="31"/>
      <c r="BE7" s="31"/>
      <c r="BF7" s="31"/>
    </row>
    <row r="8" spans="2:58" ht="43.5" customHeight="1">
      <c r="B8" s="46" t="s">
        <v>425</v>
      </c>
      <c r="C8" s="31"/>
      <c r="D8" s="41" t="s">
        <v>556</v>
      </c>
      <c r="E8" s="31"/>
      <c r="F8" s="41" t="s">
        <v>557</v>
      </c>
      <c r="G8" s="31"/>
      <c r="H8" s="41" t="s">
        <v>558</v>
      </c>
      <c r="I8" s="31"/>
      <c r="J8" s="41" t="s">
        <v>559</v>
      </c>
      <c r="K8" s="31"/>
      <c r="L8" s="48" t="s">
        <v>560</v>
      </c>
      <c r="M8" s="31"/>
      <c r="N8" s="40" t="s">
        <v>561</v>
      </c>
      <c r="O8" s="31"/>
      <c r="P8" s="31"/>
      <c r="Q8" s="31"/>
      <c r="R8" s="41" t="s">
        <v>562</v>
      </c>
      <c r="S8" s="31"/>
      <c r="T8" s="31"/>
      <c r="U8" s="31"/>
      <c r="V8" s="40" t="s">
        <v>563</v>
      </c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40" t="s">
        <v>564</v>
      </c>
      <c r="AO8" s="31"/>
      <c r="AP8" s="31"/>
      <c r="AQ8" s="31"/>
      <c r="AR8" s="41" t="s">
        <v>565</v>
      </c>
      <c r="AS8" s="31"/>
      <c r="AT8" s="47" t="s">
        <v>566</v>
      </c>
      <c r="AU8" s="31"/>
      <c r="AV8" s="47" t="s">
        <v>567</v>
      </c>
      <c r="AW8" s="31"/>
      <c r="AX8" s="31"/>
      <c r="AY8" s="31"/>
      <c r="AZ8" s="31"/>
      <c r="BA8" s="31"/>
      <c r="BB8" s="31"/>
      <c r="BC8" s="31"/>
      <c r="BD8" s="31"/>
      <c r="BE8" s="31"/>
      <c r="BF8" s="31"/>
    </row>
    <row r="9" spans="2:58" ht="30" customHeight="1">
      <c r="B9" s="39" t="s">
        <v>426</v>
      </c>
      <c r="C9" s="31"/>
      <c r="D9" s="41" t="s">
        <v>568</v>
      </c>
      <c r="E9" s="31"/>
      <c r="F9" s="41" t="s">
        <v>569</v>
      </c>
      <c r="G9" s="31"/>
      <c r="H9" s="41" t="s">
        <v>570</v>
      </c>
      <c r="I9" s="31"/>
      <c r="J9" s="41" t="s">
        <v>571</v>
      </c>
      <c r="K9" s="31"/>
      <c r="L9" s="31"/>
      <c r="M9" s="31"/>
      <c r="N9" s="42" t="s">
        <v>572</v>
      </c>
      <c r="O9" s="31"/>
      <c r="P9" s="31"/>
      <c r="Q9" s="31"/>
      <c r="R9" s="48" t="s">
        <v>573</v>
      </c>
      <c r="S9" s="31"/>
      <c r="T9" s="31"/>
      <c r="U9" s="31"/>
      <c r="V9" s="40" t="s">
        <v>574</v>
      </c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47" t="s">
        <v>575</v>
      </c>
      <c r="AO9" s="31"/>
      <c r="AP9" s="31"/>
      <c r="AQ9" s="31"/>
      <c r="AR9" s="48" t="s">
        <v>576</v>
      </c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</row>
    <row r="10" spans="2:58" ht="30" customHeight="1">
      <c r="B10" s="46" t="s">
        <v>427</v>
      </c>
      <c r="C10" s="31"/>
      <c r="D10" s="51" t="s">
        <v>577</v>
      </c>
      <c r="E10" s="31"/>
      <c r="F10" s="41" t="s">
        <v>578</v>
      </c>
      <c r="G10" s="31"/>
      <c r="H10" s="41" t="s">
        <v>579</v>
      </c>
      <c r="I10" s="31"/>
      <c r="J10" s="48" t="s">
        <v>580</v>
      </c>
      <c r="K10" s="31"/>
      <c r="L10" s="31"/>
      <c r="M10" s="31"/>
      <c r="N10" s="42" t="s">
        <v>581</v>
      </c>
      <c r="O10" s="31"/>
      <c r="P10" s="31"/>
      <c r="Q10" s="31"/>
      <c r="R10" s="31"/>
      <c r="S10" s="31"/>
      <c r="T10" s="31"/>
      <c r="U10" s="31"/>
      <c r="V10" s="40" t="s">
        <v>582</v>
      </c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</row>
    <row r="11" spans="2:58" ht="27.75" customHeight="1">
      <c r="B11" s="46" t="s">
        <v>583</v>
      </c>
      <c r="C11" s="31"/>
      <c r="D11" s="51" t="s">
        <v>584</v>
      </c>
      <c r="E11" s="31"/>
      <c r="F11" s="41" t="s">
        <v>585</v>
      </c>
      <c r="G11" s="31"/>
      <c r="H11" s="41" t="s">
        <v>586</v>
      </c>
      <c r="I11" s="31"/>
      <c r="J11" s="31"/>
      <c r="K11" s="31"/>
      <c r="L11" s="31"/>
      <c r="M11" s="31"/>
      <c r="N11" s="45" t="s">
        <v>587</v>
      </c>
      <c r="O11" s="31"/>
      <c r="P11" s="31"/>
      <c r="Q11" s="31"/>
      <c r="R11" s="31"/>
      <c r="S11" s="31"/>
      <c r="T11" s="31"/>
      <c r="U11" s="31"/>
      <c r="V11" s="48" t="s">
        <v>588</v>
      </c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</row>
    <row r="12" spans="2:58" ht="27.75" customHeight="1">
      <c r="B12" s="39" t="s">
        <v>429</v>
      </c>
      <c r="C12" s="31"/>
      <c r="D12" s="52" t="s">
        <v>589</v>
      </c>
      <c r="E12" s="31"/>
      <c r="F12" s="41" t="s">
        <v>590</v>
      </c>
      <c r="G12" s="31"/>
      <c r="H12" s="41" t="s">
        <v>591</v>
      </c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</row>
    <row r="13" spans="2:58" ht="44.25" customHeight="1">
      <c r="B13" s="46" t="s">
        <v>592</v>
      </c>
      <c r="C13" s="31"/>
      <c r="D13" s="31"/>
      <c r="E13" s="31"/>
      <c r="F13" s="41" t="s">
        <v>593</v>
      </c>
      <c r="G13" s="31"/>
      <c r="H13" s="48" t="s">
        <v>594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</row>
    <row r="14" spans="2:58" ht="46.5">
      <c r="B14" s="39" t="s">
        <v>431</v>
      </c>
      <c r="C14" s="31"/>
      <c r="D14" s="31"/>
      <c r="E14" s="31"/>
      <c r="F14" s="41" t="s">
        <v>595</v>
      </c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</row>
    <row r="15" spans="2:58" ht="33.75" customHeight="1">
      <c r="B15" s="46" t="s">
        <v>432</v>
      </c>
      <c r="C15" s="31"/>
      <c r="D15" s="31"/>
      <c r="E15" s="31"/>
      <c r="F15" s="41" t="s">
        <v>596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</row>
    <row r="16" spans="2:58" ht="62">
      <c r="B16" s="53" t="s">
        <v>433</v>
      </c>
      <c r="C16" s="31"/>
      <c r="D16" s="31"/>
      <c r="E16" s="31"/>
      <c r="F16" s="41" t="s">
        <v>597</v>
      </c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</row>
    <row r="17" spans="2:58" ht="31">
      <c r="B17" s="39" t="s">
        <v>434</v>
      </c>
      <c r="C17" s="31"/>
      <c r="D17" s="31"/>
      <c r="E17" s="31"/>
      <c r="F17" s="41" t="s">
        <v>598</v>
      </c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</row>
    <row r="18" spans="2:58" ht="46.5">
      <c r="B18" s="46" t="s">
        <v>435</v>
      </c>
      <c r="C18" s="31"/>
      <c r="D18" s="31"/>
      <c r="E18" s="31"/>
      <c r="F18" s="41" t="s">
        <v>599</v>
      </c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</row>
    <row r="19" spans="2:58" ht="46.5">
      <c r="B19" s="39" t="s">
        <v>436</v>
      </c>
      <c r="C19" s="31"/>
      <c r="D19" s="31"/>
      <c r="E19" s="31"/>
      <c r="F19" s="41" t="s">
        <v>600</v>
      </c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</row>
    <row r="20" spans="2:58" ht="31">
      <c r="B20" s="46" t="s">
        <v>437</v>
      </c>
      <c r="C20" s="31"/>
      <c r="D20" s="31"/>
      <c r="E20" s="31"/>
      <c r="F20" s="41" t="s">
        <v>601</v>
      </c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</row>
    <row r="21" spans="2:58" ht="31">
      <c r="B21" s="46" t="s">
        <v>438</v>
      </c>
      <c r="C21" s="31"/>
      <c r="D21" s="31"/>
      <c r="E21" s="31"/>
      <c r="F21" s="41" t="s">
        <v>602</v>
      </c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</row>
    <row r="22" spans="2:58" ht="46.5">
      <c r="B22" s="46" t="s">
        <v>439</v>
      </c>
      <c r="C22" s="31"/>
      <c r="D22" s="31"/>
      <c r="E22" s="31"/>
      <c r="F22" s="41" t="s">
        <v>603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</row>
    <row r="23" spans="2:58" ht="46.5">
      <c r="B23" s="39" t="s">
        <v>440</v>
      </c>
      <c r="C23" s="31"/>
      <c r="D23" s="31"/>
      <c r="E23" s="31"/>
      <c r="F23" s="41" t="s">
        <v>604</v>
      </c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</row>
    <row r="24" spans="2:58" ht="31">
      <c r="B24" s="39" t="s">
        <v>441</v>
      </c>
      <c r="C24" s="31"/>
      <c r="D24" s="31"/>
      <c r="E24" s="31"/>
      <c r="F24" s="41" t="s">
        <v>605</v>
      </c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</row>
    <row r="25" spans="2:58" ht="46.5">
      <c r="B25" s="46" t="s">
        <v>442</v>
      </c>
      <c r="C25" s="31"/>
      <c r="D25" s="31"/>
      <c r="E25" s="31"/>
      <c r="F25" s="41" t="s">
        <v>606</v>
      </c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</row>
    <row r="26" spans="2:58" ht="31">
      <c r="B26" s="46" t="s">
        <v>443</v>
      </c>
      <c r="C26" s="31"/>
      <c r="D26" s="31"/>
      <c r="E26" s="31"/>
      <c r="F26" s="41" t="s">
        <v>607</v>
      </c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</row>
    <row r="27" spans="2:58" ht="22.5" customHeight="1">
      <c r="B27" s="39" t="s">
        <v>444</v>
      </c>
      <c r="C27" s="31"/>
      <c r="D27" s="31"/>
      <c r="E27" s="31"/>
      <c r="F27" s="41" t="s">
        <v>608</v>
      </c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</row>
    <row r="28" spans="2:58" ht="31">
      <c r="B28" s="39" t="s">
        <v>445</v>
      </c>
      <c r="C28" s="31"/>
      <c r="D28" s="31"/>
      <c r="E28" s="31"/>
      <c r="F28" s="41" t="s">
        <v>609</v>
      </c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</row>
    <row r="29" spans="2:58" ht="46.5">
      <c r="B29" s="46" t="s">
        <v>446</v>
      </c>
      <c r="C29" s="31"/>
      <c r="D29" s="31"/>
      <c r="E29" s="31"/>
      <c r="F29" s="41" t="s">
        <v>610</v>
      </c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</row>
    <row r="30" spans="2:58" ht="31">
      <c r="B30" s="46" t="s">
        <v>447</v>
      </c>
      <c r="C30" s="31"/>
      <c r="D30" s="31"/>
      <c r="E30" s="31"/>
      <c r="F30" s="41" t="s">
        <v>611</v>
      </c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</row>
    <row r="31" spans="2:58" ht="46.5">
      <c r="B31" s="46" t="s">
        <v>612</v>
      </c>
      <c r="C31" s="31"/>
      <c r="D31" s="31"/>
      <c r="E31" s="31"/>
      <c r="F31" s="41" t="s">
        <v>613</v>
      </c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</row>
    <row r="32" spans="2:58" ht="31">
      <c r="B32" s="54" t="s">
        <v>614</v>
      </c>
      <c r="C32" s="31"/>
      <c r="D32" s="31"/>
      <c r="E32" s="31"/>
      <c r="F32" s="41" t="s">
        <v>615</v>
      </c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</row>
    <row r="33" spans="2:58" ht="46.5">
      <c r="B33" s="31"/>
      <c r="C33" s="31"/>
      <c r="D33" s="31"/>
      <c r="E33" s="31"/>
      <c r="F33" s="41" t="s">
        <v>616</v>
      </c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</row>
    <row r="34" spans="2:58" ht="46.5">
      <c r="B34" s="31"/>
      <c r="C34" s="31"/>
      <c r="D34" s="31"/>
      <c r="E34" s="31"/>
      <c r="F34" s="41" t="s">
        <v>617</v>
      </c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</row>
    <row r="35" spans="2:58" ht="62">
      <c r="B35" s="31"/>
      <c r="C35" s="31"/>
      <c r="D35" s="31"/>
      <c r="E35" s="31"/>
      <c r="F35" s="41" t="s">
        <v>618</v>
      </c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2:58" ht="46.5">
      <c r="B36" s="31"/>
      <c r="C36" s="31"/>
      <c r="D36" s="31"/>
      <c r="E36" s="31"/>
      <c r="F36" s="49" t="s">
        <v>619</v>
      </c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</row>
    <row r="37" spans="2:58" ht="46.5">
      <c r="B37" s="31"/>
      <c r="C37" s="31"/>
      <c r="D37" s="31"/>
      <c r="E37" s="31"/>
      <c r="F37" s="49" t="s">
        <v>620</v>
      </c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</row>
    <row r="38" spans="2:58" ht="46.5">
      <c r="B38" s="31"/>
      <c r="C38" s="31"/>
      <c r="D38" s="31"/>
      <c r="E38" s="31"/>
      <c r="F38" s="43" t="s">
        <v>621</v>
      </c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</row>
    <row r="39" spans="2:58" ht="15.5"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</row>
    <row r="40" spans="2:58" ht="15.5"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</row>
    <row r="41" spans="2:58" ht="15.5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</row>
    <row r="42" spans="2:58" ht="15.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</row>
    <row r="43" spans="2:58" ht="15.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</row>
    <row r="44" spans="2:58" ht="15.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</row>
    <row r="45" spans="2:58" ht="15.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</row>
    <row r="46" spans="2:58" ht="15.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</row>
    <row r="47" spans="2:58" ht="15.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</row>
    <row r="48" spans="2:58" ht="15.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</row>
    <row r="49" spans="2:58" ht="15.5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</row>
    <row r="50" spans="2:58" ht="15.5"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</row>
    <row r="51" spans="2:58" ht="15.5"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</row>
    <row r="52" spans="2:58" ht="15.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</row>
    <row r="53" spans="2:58" ht="15.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</row>
    <row r="54" spans="2:58" ht="15.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</row>
    <row r="55" spans="2:58" ht="15.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</row>
    <row r="56" spans="2:58" ht="15.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</row>
    <row r="57" spans="2:58" ht="15.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</row>
    <row r="58" spans="2:58" ht="15.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</row>
    <row r="59" spans="2:58" ht="15.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</row>
    <row r="60" spans="2:58" ht="15.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</row>
    <row r="61" spans="2:58" ht="15.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</row>
    <row r="62" spans="2:58" ht="15.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</row>
    <row r="63" spans="2:58" ht="15.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</row>
    <row r="64" spans="2:58" ht="15.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</row>
    <row r="65" spans="2:58" ht="15.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</row>
    <row r="66" spans="2:58" ht="15.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</row>
    <row r="67" spans="2:58" ht="15.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</row>
    <row r="68" spans="2:58" ht="15.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</row>
    <row r="69" spans="2:58" ht="15.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</row>
    <row r="70" spans="2:58" ht="15.5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</row>
    <row r="71" spans="2:58" ht="15.5"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</row>
    <row r="72" spans="2:58" ht="15.5"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</row>
    <row r="73" spans="2:58" ht="15.5"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</row>
    <row r="74" spans="2:58" ht="15.5"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</row>
    <row r="75" spans="2:58" ht="15.5"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</row>
    <row r="76" spans="2:58" ht="15.5"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</row>
    <row r="77" spans="2:58" ht="15.5"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</row>
    <row r="78" spans="2:58" ht="15.5"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</row>
    <row r="79" spans="2:58" ht="15.5"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</row>
    <row r="80" spans="2:58" ht="15.5"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</row>
    <row r="81" spans="2:58" ht="15.5"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</row>
    <row r="82" spans="2:58" ht="15.5"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</row>
    <row r="83" spans="2:58" ht="15.5"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</row>
    <row r="84" spans="2:58" ht="15.5"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</row>
    <row r="85" spans="2:58" ht="15.5"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</row>
    <row r="86" spans="2:58" ht="15.5"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</row>
    <row r="87" spans="2:58" ht="15.5"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</row>
    <row r="88" spans="2:58" ht="15.5"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</row>
    <row r="89" spans="2:58" ht="15.5"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</row>
    <row r="90" spans="2:58" ht="15.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</row>
    <row r="91" spans="2:58" ht="15.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</row>
    <row r="92" spans="2:58" ht="15.5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</row>
    <row r="93" spans="2:58" ht="15.5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</row>
    <row r="94" spans="2:58" ht="15.5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</row>
    <row r="95" spans="2:58" ht="15.5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</row>
    <row r="96" spans="2:58" ht="15.5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</row>
    <row r="97" spans="2:58" ht="15.5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</row>
    <row r="98" spans="2:58" ht="15.5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</row>
    <row r="99" spans="2:58" ht="15.5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</row>
    <row r="100" spans="2:58" ht="15.5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</row>
    <row r="101" spans="2:58" ht="15.5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</row>
    <row r="102" spans="2:58" ht="15.5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</row>
    <row r="103" spans="2:58" ht="15.5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</row>
    <row r="104" spans="2:58" ht="15.5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</row>
    <row r="105" spans="2:58" ht="15.5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</row>
    <row r="106" spans="2:58" ht="15.5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</row>
    <row r="107" spans="2:58" ht="15.5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</row>
    <row r="108" spans="2:58" ht="15.5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</row>
    <row r="109" spans="2:58" ht="15.5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</row>
    <row r="110" spans="2:58" ht="15.5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</row>
    <row r="111" spans="2:58" ht="15.5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</row>
    <row r="112" spans="2:58" ht="15.5"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</row>
    <row r="113" spans="2:58" ht="15.5"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</row>
    <row r="114" spans="2:58" ht="15.5"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</row>
    <row r="115" spans="2:58" ht="15.5"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</row>
    <row r="116" spans="2:58" ht="15.5"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</row>
    <row r="117" spans="2:58" ht="15.5"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</row>
    <row r="118" spans="2:58" ht="15.5"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</row>
    <row r="119" spans="2:58" ht="15.5"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</row>
    <row r="120" spans="2:58" ht="15.5"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</row>
    <row r="121" spans="2:58" ht="15.5"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</row>
    <row r="122" spans="2:58" ht="15.5"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</row>
    <row r="123" spans="2:58" ht="15.5"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</row>
    <row r="124" spans="2:58" ht="15.5"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</row>
    <row r="125" spans="2:58" ht="15.5"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</row>
    <row r="126" spans="2:58" ht="15.5"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</row>
    <row r="127" spans="2:58" ht="15.5"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</row>
    <row r="128" spans="2:58" ht="15.5"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</row>
    <row r="129" spans="2:58" ht="15.5"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</row>
    <row r="130" spans="2:58" ht="15.5"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</row>
    <row r="131" spans="2:58" ht="15.5"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</row>
    <row r="132" spans="2:58" ht="15.5"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</row>
    <row r="133" spans="2:58" ht="15.5"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</row>
    <row r="134" spans="2:58" ht="15.5"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</row>
    <row r="135" spans="2:58" ht="15.5"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</row>
    <row r="136" spans="2:58" ht="15.5"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</row>
    <row r="137" spans="2:58" ht="15.5"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</row>
    <row r="138" spans="2:58" ht="15.5"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</row>
    <row r="139" spans="2:58" ht="15.5"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</row>
    <row r="140" spans="2:58" ht="15.5"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</row>
    <row r="141" spans="2:58" ht="15.5"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</row>
    <row r="142" spans="2:58" ht="15.5"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</row>
    <row r="143" spans="2:58" ht="15.5"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</row>
    <row r="144" spans="2:58" ht="15.5"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</row>
    <row r="145" spans="2:58" ht="15.5"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</row>
    <row r="146" spans="2:58" ht="15.5"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</row>
    <row r="147" spans="2:58" ht="15.5"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</row>
    <row r="148" spans="2:58" ht="15.5"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</row>
    <row r="149" spans="2:58" ht="15.5"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</row>
    <row r="150" spans="2:58" ht="15.5"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</row>
    <row r="151" spans="2:58" ht="15.5"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</row>
    <row r="152" spans="2:58" ht="15.5"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</row>
    <row r="153" spans="2:58" ht="15.5"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</row>
    <row r="154" spans="2:58" ht="15.5"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</row>
    <row r="155" spans="2:58" ht="15.5"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</row>
    <row r="156" spans="2:58" ht="15.5"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</row>
    <row r="157" spans="2:58" ht="15.5"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</row>
    <row r="158" spans="2:58" ht="15.5"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</row>
    <row r="159" spans="2:58" ht="15.5"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</row>
    <row r="160" spans="2:58" ht="15.5"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</row>
    <row r="161" spans="2:58" ht="15.5"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</row>
    <row r="162" spans="2:58" ht="15.5"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</row>
    <row r="163" spans="2:58" ht="15.5"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</row>
    <row r="164" spans="2:58" ht="15.5"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</row>
    <row r="165" spans="2:58" ht="15.5"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</row>
    <row r="166" spans="2:58" ht="15.5"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</row>
    <row r="167" spans="2:58" ht="15.5"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</row>
    <row r="168" spans="2:58" ht="15.5">
      <c r="B168" s="31"/>
    </row>
    <row r="169" spans="2:58" ht="15.5">
      <c r="B169" s="31"/>
    </row>
  </sheetData>
  <pageMargins left="0.7" right="0.7" top="0.75" bottom="0.75" header="0.3" footer="0.3"/>
  <tableParts count="2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034F6-BDA8-4315-BD56-144350263DC8}">
  <dimension ref="A1:F479"/>
  <sheetViews>
    <sheetView view="pageBreakPreview" topLeftCell="A246" zoomScale="50" zoomScaleNormal="100" zoomScaleSheetLayoutView="50" workbookViewId="0">
      <selection activeCell="B133" sqref="B133:B297"/>
    </sheetView>
  </sheetViews>
  <sheetFormatPr defaultColWidth="11.453125" defaultRowHeight="14.5"/>
  <cols>
    <col min="1" max="1" width="19.81640625" customWidth="1"/>
    <col min="2" max="2" width="26.26953125" customWidth="1"/>
    <col min="3" max="3" width="29" customWidth="1"/>
    <col min="4" max="4" width="66.453125" customWidth="1"/>
    <col min="5" max="5" width="66.54296875" customWidth="1"/>
    <col min="6" max="6" width="35" customWidth="1"/>
  </cols>
  <sheetData>
    <row r="1" spans="1:6" ht="24" customHeight="1">
      <c r="A1" s="405"/>
      <c r="B1" s="408" t="s">
        <v>0</v>
      </c>
      <c r="C1" s="409"/>
      <c r="D1" s="409"/>
      <c r="E1" s="410"/>
      <c r="F1" s="310" t="s">
        <v>1</v>
      </c>
    </row>
    <row r="2" spans="1:6" ht="24" customHeight="1">
      <c r="A2" s="406"/>
      <c r="B2" s="411" t="s">
        <v>2</v>
      </c>
      <c r="C2" s="412"/>
      <c r="D2" s="412"/>
      <c r="E2" s="413"/>
      <c r="F2" s="310" t="s">
        <v>3</v>
      </c>
    </row>
    <row r="3" spans="1:6" ht="24" customHeight="1">
      <c r="A3" s="407"/>
      <c r="B3" s="414"/>
      <c r="C3" s="415"/>
      <c r="D3" s="415"/>
      <c r="E3" s="416"/>
      <c r="F3" s="312" t="s">
        <v>4</v>
      </c>
    </row>
    <row r="4" spans="1:6" ht="19.5" customHeight="1">
      <c r="A4" s="417" t="s">
        <v>5</v>
      </c>
      <c r="B4" s="417"/>
      <c r="C4" s="417"/>
      <c r="D4" s="417"/>
      <c r="E4" s="417"/>
      <c r="F4" s="313"/>
    </row>
    <row r="5" spans="1:6" ht="19.5" customHeight="1">
      <c r="A5" s="417" t="s">
        <v>1403</v>
      </c>
      <c r="B5" s="417"/>
      <c r="C5" s="417"/>
      <c r="D5" s="417" t="s">
        <v>5</v>
      </c>
      <c r="E5" s="417"/>
      <c r="F5" s="417"/>
    </row>
    <row r="6" spans="1:6" ht="19.5" customHeight="1">
      <c r="A6" s="417" t="s">
        <v>1396</v>
      </c>
      <c r="B6" s="417"/>
      <c r="C6" s="417"/>
      <c r="D6" s="314"/>
      <c r="E6" s="314"/>
      <c r="F6" s="314"/>
    </row>
    <row r="8" spans="1:6" ht="21.75" customHeight="1">
      <c r="A8" s="442" t="s">
        <v>8</v>
      </c>
      <c r="B8" s="442" t="s">
        <v>622</v>
      </c>
      <c r="C8" s="451" t="s">
        <v>10</v>
      </c>
      <c r="D8" s="451" t="s">
        <v>12</v>
      </c>
      <c r="E8" s="451" t="s">
        <v>623</v>
      </c>
      <c r="F8" s="451" t="s">
        <v>11</v>
      </c>
    </row>
    <row r="9" spans="1:6" ht="21.75" customHeight="1">
      <c r="A9" s="443"/>
      <c r="B9" s="443"/>
      <c r="C9" s="452"/>
      <c r="D9" s="452"/>
      <c r="E9" s="453"/>
      <c r="F9" s="454"/>
    </row>
    <row r="10" spans="1:6" ht="21.5">
      <c r="A10" s="441" t="s">
        <v>14</v>
      </c>
      <c r="B10" s="457" t="s">
        <v>15</v>
      </c>
      <c r="C10" s="455" t="s">
        <v>16</v>
      </c>
      <c r="D10" s="371" t="s">
        <v>18</v>
      </c>
      <c r="E10" s="262" t="s">
        <v>1399</v>
      </c>
      <c r="F10" s="263" t="s">
        <v>624</v>
      </c>
    </row>
    <row r="11" spans="1:6" ht="21.5">
      <c r="A11" s="441"/>
      <c r="B11" s="457"/>
      <c r="C11" s="456"/>
      <c r="D11" s="371" t="s">
        <v>20</v>
      </c>
      <c r="E11" s="262" t="s">
        <v>1399</v>
      </c>
      <c r="F11" s="263" t="s">
        <v>624</v>
      </c>
    </row>
    <row r="12" spans="1:6" ht="21.5">
      <c r="A12" s="441"/>
      <c r="B12" s="457"/>
      <c r="C12" s="456"/>
      <c r="D12" s="371" t="s">
        <v>22</v>
      </c>
      <c r="E12" s="262" t="s">
        <v>1399</v>
      </c>
      <c r="F12" s="263" t="s">
        <v>624</v>
      </c>
    </row>
    <row r="13" spans="1:6" ht="21.5">
      <c r="A13" s="441"/>
      <c r="B13" s="457"/>
      <c r="C13" s="456"/>
      <c r="D13" s="371" t="s">
        <v>23</v>
      </c>
      <c r="E13" s="262" t="s">
        <v>1399</v>
      </c>
      <c r="F13" s="263" t="s">
        <v>624</v>
      </c>
    </row>
    <row r="14" spans="1:6" ht="21.5">
      <c r="A14" s="441"/>
      <c r="B14" s="457"/>
      <c r="C14" s="456"/>
      <c r="D14" s="371" t="s">
        <v>24</v>
      </c>
      <c r="E14" s="262" t="s">
        <v>1399</v>
      </c>
      <c r="F14" s="263" t="s">
        <v>624</v>
      </c>
    </row>
    <row r="15" spans="1:6" ht="21.5">
      <c r="A15" s="441"/>
      <c r="B15" s="457"/>
      <c r="C15" s="456"/>
      <c r="D15" s="371" t="s">
        <v>25</v>
      </c>
      <c r="E15" s="262" t="s">
        <v>1399</v>
      </c>
      <c r="F15" s="263" t="s">
        <v>624</v>
      </c>
    </row>
    <row r="16" spans="1:6" ht="21.5">
      <c r="A16" s="441"/>
      <c r="B16" s="457"/>
      <c r="C16" s="456"/>
      <c r="D16" s="371" t="s">
        <v>26</v>
      </c>
      <c r="E16" s="262" t="s">
        <v>1399</v>
      </c>
      <c r="F16" s="263" t="s">
        <v>624</v>
      </c>
    </row>
    <row r="17" spans="1:6" ht="29">
      <c r="A17" s="441"/>
      <c r="B17" s="457"/>
      <c r="C17" s="456"/>
      <c r="D17" s="371" t="s">
        <v>27</v>
      </c>
      <c r="E17" s="262" t="s">
        <v>1399</v>
      </c>
      <c r="F17" s="263" t="s">
        <v>624</v>
      </c>
    </row>
    <row r="18" spans="1:6" ht="21.5">
      <c r="A18" s="441"/>
      <c r="B18" s="457"/>
      <c r="C18" s="456"/>
      <c r="D18" s="371" t="s">
        <v>25</v>
      </c>
      <c r="E18" s="262" t="s">
        <v>1399</v>
      </c>
      <c r="F18" s="263" t="s">
        <v>624</v>
      </c>
    </row>
    <row r="19" spans="1:6" ht="21.5">
      <c r="A19" s="441"/>
      <c r="B19" s="457"/>
      <c r="C19" s="456"/>
      <c r="D19" s="371" t="s">
        <v>28</v>
      </c>
      <c r="E19" s="262" t="s">
        <v>1399</v>
      </c>
      <c r="F19" s="263" t="s">
        <v>624</v>
      </c>
    </row>
    <row r="20" spans="1:6" ht="21.5">
      <c r="A20" s="441"/>
      <c r="B20" s="457"/>
      <c r="C20" s="455" t="s">
        <v>29</v>
      </c>
      <c r="D20" s="371" t="s">
        <v>18</v>
      </c>
      <c r="E20" s="262" t="s">
        <v>1399</v>
      </c>
      <c r="F20" s="263" t="s">
        <v>624</v>
      </c>
    </row>
    <row r="21" spans="1:6" ht="21.5">
      <c r="A21" s="441"/>
      <c r="B21" s="457"/>
      <c r="C21" s="456"/>
      <c r="D21" s="371" t="s">
        <v>20</v>
      </c>
      <c r="E21" s="262" t="s">
        <v>1399</v>
      </c>
      <c r="F21" s="263" t="s">
        <v>624</v>
      </c>
    </row>
    <row r="22" spans="1:6" ht="21.5">
      <c r="A22" s="441"/>
      <c r="B22" s="457"/>
      <c r="C22" s="456"/>
      <c r="D22" s="371" t="s">
        <v>22</v>
      </c>
      <c r="E22" s="262" t="s">
        <v>1399</v>
      </c>
      <c r="F22" s="263" t="s">
        <v>624</v>
      </c>
    </row>
    <row r="23" spans="1:6" ht="29">
      <c r="A23" s="441"/>
      <c r="B23" s="457"/>
      <c r="C23" s="456"/>
      <c r="D23" s="371" t="s">
        <v>30</v>
      </c>
      <c r="E23" s="262" t="s">
        <v>1399</v>
      </c>
      <c r="F23" s="263" t="s">
        <v>624</v>
      </c>
    </row>
    <row r="24" spans="1:6" ht="21.5">
      <c r="A24" s="441"/>
      <c r="B24" s="457"/>
      <c r="C24" s="456"/>
      <c r="D24" s="371" t="s">
        <v>31</v>
      </c>
      <c r="E24" s="262" t="s">
        <v>1399</v>
      </c>
      <c r="F24" s="263" t="s">
        <v>624</v>
      </c>
    </row>
    <row r="25" spans="1:6" ht="21.5">
      <c r="A25" s="441"/>
      <c r="B25" s="457"/>
      <c r="C25" s="456"/>
      <c r="D25" s="371" t="s">
        <v>24</v>
      </c>
      <c r="E25" s="262" t="s">
        <v>1399</v>
      </c>
      <c r="F25" s="263" t="s">
        <v>624</v>
      </c>
    </row>
    <row r="26" spans="1:6" ht="21.5">
      <c r="A26" s="441"/>
      <c r="B26" s="457"/>
      <c r="C26" s="456"/>
      <c r="D26" s="371" t="s">
        <v>25</v>
      </c>
      <c r="E26" s="262" t="s">
        <v>1399</v>
      </c>
      <c r="F26" s="263" t="s">
        <v>624</v>
      </c>
    </row>
    <row r="27" spans="1:6" ht="21.5">
      <c r="A27" s="441"/>
      <c r="B27" s="457"/>
      <c r="C27" s="456"/>
      <c r="D27" s="371" t="s">
        <v>32</v>
      </c>
      <c r="E27" s="262" t="s">
        <v>1399</v>
      </c>
      <c r="F27" s="263" t="s">
        <v>624</v>
      </c>
    </row>
    <row r="28" spans="1:6" ht="21.5">
      <c r="A28" s="441"/>
      <c r="B28" s="457"/>
      <c r="C28" s="456"/>
      <c r="D28" s="371" t="s">
        <v>26</v>
      </c>
      <c r="E28" s="262" t="s">
        <v>1399</v>
      </c>
      <c r="F28" s="263" t="s">
        <v>624</v>
      </c>
    </row>
    <row r="29" spans="1:6" ht="29">
      <c r="A29" s="441"/>
      <c r="B29" s="457"/>
      <c r="C29" s="456"/>
      <c r="D29" s="371" t="s">
        <v>27</v>
      </c>
      <c r="E29" s="262" t="s">
        <v>1399</v>
      </c>
      <c r="F29" s="263" t="s">
        <v>624</v>
      </c>
    </row>
    <row r="30" spans="1:6" ht="21.5">
      <c r="A30" s="441"/>
      <c r="B30" s="457"/>
      <c r="C30" s="456"/>
      <c r="D30" s="371" t="s">
        <v>28</v>
      </c>
      <c r="E30" s="262" t="s">
        <v>1399</v>
      </c>
      <c r="F30" s="263" t="s">
        <v>624</v>
      </c>
    </row>
    <row r="31" spans="1:6" ht="21.5">
      <c r="A31" s="441"/>
      <c r="B31" s="457"/>
      <c r="C31" s="455" t="s">
        <v>33</v>
      </c>
      <c r="D31" s="371" t="s">
        <v>18</v>
      </c>
      <c r="E31" s="262" t="s">
        <v>1399</v>
      </c>
      <c r="F31" s="263" t="s">
        <v>624</v>
      </c>
    </row>
    <row r="32" spans="1:6" ht="21.5">
      <c r="A32" s="441"/>
      <c r="B32" s="457"/>
      <c r="C32" s="456"/>
      <c r="D32" s="371" t="s">
        <v>20</v>
      </c>
      <c r="E32" s="262" t="s">
        <v>1399</v>
      </c>
      <c r="F32" s="263" t="s">
        <v>624</v>
      </c>
    </row>
    <row r="33" spans="1:6" ht="21.5">
      <c r="A33" s="441"/>
      <c r="B33" s="457"/>
      <c r="C33" s="456"/>
      <c r="D33" s="371" t="s">
        <v>22</v>
      </c>
      <c r="E33" s="262" t="s">
        <v>1399</v>
      </c>
      <c r="F33" s="263" t="s">
        <v>624</v>
      </c>
    </row>
    <row r="34" spans="1:6" ht="29">
      <c r="A34" s="441"/>
      <c r="B34" s="457"/>
      <c r="C34" s="456"/>
      <c r="D34" s="371" t="s">
        <v>30</v>
      </c>
      <c r="E34" s="262" t="s">
        <v>1399</v>
      </c>
      <c r="F34" s="263" t="s">
        <v>624</v>
      </c>
    </row>
    <row r="35" spans="1:6" ht="21.5">
      <c r="A35" s="441"/>
      <c r="B35" s="457"/>
      <c r="C35" s="456"/>
      <c r="D35" s="371" t="s">
        <v>31</v>
      </c>
      <c r="E35" s="262" t="s">
        <v>1399</v>
      </c>
      <c r="F35" s="263" t="s">
        <v>624</v>
      </c>
    </row>
    <row r="36" spans="1:6" ht="21.5">
      <c r="A36" s="441"/>
      <c r="B36" s="457"/>
      <c r="C36" s="456"/>
      <c r="D36" s="371" t="s">
        <v>24</v>
      </c>
      <c r="E36" s="262" t="s">
        <v>1399</v>
      </c>
      <c r="F36" s="263" t="s">
        <v>624</v>
      </c>
    </row>
    <row r="37" spans="1:6" ht="21.5">
      <c r="A37" s="441"/>
      <c r="B37" s="457"/>
      <c r="C37" s="456"/>
      <c r="D37" s="371" t="s">
        <v>26</v>
      </c>
      <c r="E37" s="262" t="s">
        <v>1399</v>
      </c>
      <c r="F37" s="263" t="s">
        <v>624</v>
      </c>
    </row>
    <row r="38" spans="1:6" ht="29">
      <c r="A38" s="441"/>
      <c r="B38" s="457"/>
      <c r="C38" s="456"/>
      <c r="D38" s="371" t="s">
        <v>27</v>
      </c>
      <c r="E38" s="262" t="s">
        <v>1399</v>
      </c>
      <c r="F38" s="263" t="s">
        <v>624</v>
      </c>
    </row>
    <row r="39" spans="1:6" ht="21.5">
      <c r="A39" s="441"/>
      <c r="B39" s="457"/>
      <c r="C39" s="456"/>
      <c r="D39" s="371" t="s">
        <v>34</v>
      </c>
      <c r="E39" s="262" t="s">
        <v>1399</v>
      </c>
      <c r="F39" s="263" t="s">
        <v>624</v>
      </c>
    </row>
    <row r="40" spans="1:6" ht="21.5">
      <c r="A40" s="441"/>
      <c r="B40" s="457"/>
      <c r="C40" s="456"/>
      <c r="D40" s="371" t="s">
        <v>28</v>
      </c>
      <c r="E40" s="262" t="s">
        <v>1399</v>
      </c>
      <c r="F40" s="263" t="s">
        <v>624</v>
      </c>
    </row>
    <row r="41" spans="1:6" ht="21.5">
      <c r="A41" s="441"/>
      <c r="B41" s="446" t="s">
        <v>35</v>
      </c>
      <c r="C41" s="444" t="s">
        <v>36</v>
      </c>
      <c r="D41" s="371" t="s">
        <v>18</v>
      </c>
      <c r="E41" s="262" t="s">
        <v>1399</v>
      </c>
      <c r="F41" s="263" t="s">
        <v>624</v>
      </c>
    </row>
    <row r="42" spans="1:6" ht="21.5">
      <c r="A42" s="441"/>
      <c r="B42" s="446"/>
      <c r="C42" s="445"/>
      <c r="D42" s="371" t="s">
        <v>20</v>
      </c>
      <c r="E42" s="262" t="s">
        <v>1399</v>
      </c>
      <c r="F42" s="263" t="s">
        <v>624</v>
      </c>
    </row>
    <row r="43" spans="1:6" ht="21.5">
      <c r="A43" s="441"/>
      <c r="B43" s="446"/>
      <c r="C43" s="445"/>
      <c r="D43" s="371" t="s">
        <v>22</v>
      </c>
      <c r="E43" s="262" t="s">
        <v>1399</v>
      </c>
      <c r="F43" s="263" t="s">
        <v>624</v>
      </c>
    </row>
    <row r="44" spans="1:6" ht="29">
      <c r="A44" s="441"/>
      <c r="B44" s="446"/>
      <c r="C44" s="445"/>
      <c r="D44" s="371" t="s">
        <v>37</v>
      </c>
      <c r="E44" s="262" t="s">
        <v>1399</v>
      </c>
      <c r="F44" s="263" t="s">
        <v>624</v>
      </c>
    </row>
    <row r="45" spans="1:6" ht="21.5">
      <c r="A45" s="441"/>
      <c r="B45" s="446"/>
      <c r="C45" s="445"/>
      <c r="D45" s="371" t="s">
        <v>38</v>
      </c>
      <c r="E45" s="262" t="s">
        <v>1399</v>
      </c>
      <c r="F45" s="263" t="s">
        <v>624</v>
      </c>
    </row>
    <row r="46" spans="1:6" ht="21.5">
      <c r="A46" s="441"/>
      <c r="B46" s="446"/>
      <c r="C46" s="445"/>
      <c r="D46" s="371" t="s">
        <v>39</v>
      </c>
      <c r="E46" s="262" t="s">
        <v>1399</v>
      </c>
      <c r="F46" s="263" t="s">
        <v>624</v>
      </c>
    </row>
    <row r="47" spans="1:6" ht="21.5">
      <c r="A47" s="441"/>
      <c r="B47" s="446"/>
      <c r="C47" s="445"/>
      <c r="D47" s="371" t="s">
        <v>40</v>
      </c>
      <c r="E47" s="262" t="s">
        <v>1399</v>
      </c>
      <c r="F47" s="263" t="s">
        <v>624</v>
      </c>
    </row>
    <row r="48" spans="1:6" ht="21.5">
      <c r="A48" s="441"/>
      <c r="B48" s="446"/>
      <c r="C48" s="445"/>
      <c r="D48" s="371" t="s">
        <v>28</v>
      </c>
      <c r="E48" s="262" t="s">
        <v>1399</v>
      </c>
      <c r="F48" s="263" t="s">
        <v>624</v>
      </c>
    </row>
    <row r="49" spans="1:6" ht="21.5">
      <c r="A49" s="441"/>
      <c r="B49" s="446"/>
      <c r="C49" s="444" t="s">
        <v>41</v>
      </c>
      <c r="D49" s="371" t="s">
        <v>18</v>
      </c>
      <c r="E49" s="262" t="s">
        <v>1399</v>
      </c>
      <c r="F49" s="263" t="s">
        <v>624</v>
      </c>
    </row>
    <row r="50" spans="1:6" ht="21.5">
      <c r="A50" s="441"/>
      <c r="B50" s="446"/>
      <c r="C50" s="445"/>
      <c r="D50" s="371" t="s">
        <v>20</v>
      </c>
      <c r="E50" s="262" t="s">
        <v>1399</v>
      </c>
      <c r="F50" s="263" t="s">
        <v>624</v>
      </c>
    </row>
    <row r="51" spans="1:6" ht="21.5">
      <c r="A51" s="441"/>
      <c r="B51" s="446"/>
      <c r="C51" s="445"/>
      <c r="D51" s="371" t="s">
        <v>22</v>
      </c>
      <c r="E51" s="262" t="s">
        <v>1399</v>
      </c>
      <c r="F51" s="263" t="s">
        <v>624</v>
      </c>
    </row>
    <row r="52" spans="1:6" ht="29">
      <c r="A52" s="441"/>
      <c r="B52" s="446"/>
      <c r="C52" s="445"/>
      <c r="D52" s="371" t="s">
        <v>37</v>
      </c>
      <c r="E52" s="262" t="s">
        <v>1399</v>
      </c>
      <c r="F52" s="263" t="s">
        <v>624</v>
      </c>
    </row>
    <row r="53" spans="1:6" ht="21.5">
      <c r="A53" s="441"/>
      <c r="B53" s="446"/>
      <c r="C53" s="445"/>
      <c r="D53" s="372" t="s">
        <v>42</v>
      </c>
      <c r="E53" s="262" t="s">
        <v>1399</v>
      </c>
      <c r="F53" s="263" t="s">
        <v>624</v>
      </c>
    </row>
    <row r="54" spans="1:6" ht="21.5">
      <c r="A54" s="441"/>
      <c r="B54" s="446"/>
      <c r="C54" s="445"/>
      <c r="D54" s="371" t="s">
        <v>38</v>
      </c>
      <c r="E54" s="262" t="s">
        <v>1399</v>
      </c>
      <c r="F54" s="263" t="s">
        <v>624</v>
      </c>
    </row>
    <row r="55" spans="1:6" ht="21.5">
      <c r="A55" s="441"/>
      <c r="B55" s="446"/>
      <c r="C55" s="445"/>
      <c r="D55" s="371" t="s">
        <v>43</v>
      </c>
      <c r="E55" s="262" t="s">
        <v>1399</v>
      </c>
      <c r="F55" s="263" t="s">
        <v>624</v>
      </c>
    </row>
    <row r="56" spans="1:6" ht="21.5">
      <c r="A56" s="441"/>
      <c r="B56" s="446"/>
      <c r="C56" s="445"/>
      <c r="D56" s="371" t="s">
        <v>44</v>
      </c>
      <c r="E56" s="262" t="s">
        <v>1399</v>
      </c>
      <c r="F56" s="263" t="s">
        <v>624</v>
      </c>
    </row>
    <row r="57" spans="1:6" ht="21.5">
      <c r="A57" s="441"/>
      <c r="B57" s="446"/>
      <c r="C57" s="445"/>
      <c r="D57" s="371" t="s">
        <v>40</v>
      </c>
      <c r="E57" s="262" t="s">
        <v>1399</v>
      </c>
      <c r="F57" s="263" t="s">
        <v>624</v>
      </c>
    </row>
    <row r="58" spans="1:6" ht="21.5">
      <c r="A58" s="441"/>
      <c r="B58" s="446"/>
      <c r="C58" s="445"/>
      <c r="D58" s="371" t="s">
        <v>28</v>
      </c>
      <c r="E58" s="262" t="s">
        <v>1399</v>
      </c>
      <c r="F58" s="263" t="s">
        <v>624</v>
      </c>
    </row>
    <row r="59" spans="1:6" ht="21.5">
      <c r="A59" s="441"/>
      <c r="B59" s="446" t="s">
        <v>49</v>
      </c>
      <c r="C59" s="444" t="s">
        <v>50</v>
      </c>
      <c r="D59" s="371" t="s">
        <v>18</v>
      </c>
      <c r="E59" s="262" t="s">
        <v>1399</v>
      </c>
      <c r="F59" s="263" t="s">
        <v>624</v>
      </c>
    </row>
    <row r="60" spans="1:6" ht="21.5">
      <c r="A60" s="441"/>
      <c r="B60" s="446"/>
      <c r="C60" s="445"/>
      <c r="D60" s="371" t="s">
        <v>20</v>
      </c>
      <c r="E60" s="262" t="s">
        <v>1399</v>
      </c>
      <c r="F60" s="263" t="s">
        <v>624</v>
      </c>
    </row>
    <row r="61" spans="1:6" ht="21.5">
      <c r="A61" s="441"/>
      <c r="B61" s="446"/>
      <c r="C61" s="445"/>
      <c r="D61" s="371" t="s">
        <v>22</v>
      </c>
      <c r="E61" s="262" t="s">
        <v>1399</v>
      </c>
      <c r="F61" s="263" t="s">
        <v>624</v>
      </c>
    </row>
    <row r="62" spans="1:6" ht="29">
      <c r="A62" s="441"/>
      <c r="B62" s="446"/>
      <c r="C62" s="445"/>
      <c r="D62" s="371" t="s">
        <v>37</v>
      </c>
      <c r="E62" s="262" t="s">
        <v>1399</v>
      </c>
      <c r="F62" s="263" t="s">
        <v>624</v>
      </c>
    </row>
    <row r="63" spans="1:6" ht="21.5">
      <c r="A63" s="441"/>
      <c r="B63" s="446"/>
      <c r="C63" s="445"/>
      <c r="D63" s="371" t="s">
        <v>52</v>
      </c>
      <c r="E63" s="262" t="s">
        <v>1399</v>
      </c>
      <c r="F63" s="263" t="s">
        <v>624</v>
      </c>
    </row>
    <row r="64" spans="1:6" ht="21.5">
      <c r="A64" s="441"/>
      <c r="B64" s="446"/>
      <c r="C64" s="445"/>
      <c r="D64" s="371" t="s">
        <v>53</v>
      </c>
      <c r="E64" s="262" t="s">
        <v>1399</v>
      </c>
      <c r="F64" s="263" t="s">
        <v>624</v>
      </c>
    </row>
    <row r="65" spans="1:6" ht="21.5">
      <c r="A65" s="441"/>
      <c r="B65" s="446"/>
      <c r="C65" s="445"/>
      <c r="D65" s="283" t="s">
        <v>54</v>
      </c>
      <c r="E65" s="262" t="s">
        <v>1399</v>
      </c>
      <c r="F65" s="263" t="s">
        <v>624</v>
      </c>
    </row>
    <row r="66" spans="1:6" ht="21.5">
      <c r="A66" s="441"/>
      <c r="B66" s="446"/>
      <c r="C66" s="445"/>
      <c r="D66" s="371" t="s">
        <v>55</v>
      </c>
      <c r="E66" s="262" t="s">
        <v>1399</v>
      </c>
      <c r="F66" s="263" t="s">
        <v>624</v>
      </c>
    </row>
    <row r="67" spans="1:6" ht="29">
      <c r="A67" s="441"/>
      <c r="B67" s="446"/>
      <c r="C67" s="445"/>
      <c r="D67" s="371" t="s">
        <v>56</v>
      </c>
      <c r="E67" s="262" t="s">
        <v>1399</v>
      </c>
      <c r="F67" s="263" t="s">
        <v>624</v>
      </c>
    </row>
    <row r="68" spans="1:6" ht="21.5">
      <c r="A68" s="441"/>
      <c r="B68" s="446"/>
      <c r="C68" s="445"/>
      <c r="D68" s="371" t="s">
        <v>57</v>
      </c>
      <c r="E68" s="262" t="s">
        <v>1399</v>
      </c>
      <c r="F68" s="263" t="s">
        <v>624</v>
      </c>
    </row>
    <row r="69" spans="1:6" ht="21.5">
      <c r="A69" s="441"/>
      <c r="B69" s="446"/>
      <c r="C69" s="445"/>
      <c r="D69" s="371" t="s">
        <v>58</v>
      </c>
      <c r="E69" s="262" t="s">
        <v>1399</v>
      </c>
      <c r="F69" s="263" t="s">
        <v>624</v>
      </c>
    </row>
    <row r="70" spans="1:6" ht="21.5">
      <c r="A70" s="441"/>
      <c r="B70" s="446"/>
      <c r="C70" s="445"/>
      <c r="D70" s="371" t="s">
        <v>59</v>
      </c>
      <c r="E70" s="262" t="s">
        <v>1399</v>
      </c>
      <c r="F70" s="263" t="s">
        <v>624</v>
      </c>
    </row>
    <row r="71" spans="1:6" ht="21.5">
      <c r="A71" s="441"/>
      <c r="B71" s="446"/>
      <c r="C71" s="445"/>
      <c r="D71" s="372" t="s">
        <v>25</v>
      </c>
      <c r="E71" s="262" t="s">
        <v>1399</v>
      </c>
      <c r="F71" s="263" t="s">
        <v>624</v>
      </c>
    </row>
    <row r="72" spans="1:6" ht="21.5">
      <c r="A72" s="441"/>
      <c r="B72" s="446"/>
      <c r="C72" s="445"/>
      <c r="D72" s="371" t="s">
        <v>28</v>
      </c>
      <c r="E72" s="262" t="s">
        <v>1399</v>
      </c>
      <c r="F72" s="263" t="s">
        <v>624</v>
      </c>
    </row>
    <row r="73" spans="1:6" ht="21.5">
      <c r="A73" s="441"/>
      <c r="B73" s="446"/>
      <c r="C73" s="444" t="s">
        <v>66</v>
      </c>
      <c r="D73" s="371" t="s">
        <v>18</v>
      </c>
      <c r="E73" s="262" t="s">
        <v>1399</v>
      </c>
      <c r="F73" s="263" t="s">
        <v>624</v>
      </c>
    </row>
    <row r="74" spans="1:6" ht="21.5">
      <c r="A74" s="441"/>
      <c r="B74" s="446"/>
      <c r="C74" s="445"/>
      <c r="D74" s="371" t="s">
        <v>20</v>
      </c>
      <c r="E74" s="262" t="s">
        <v>1399</v>
      </c>
      <c r="F74" s="263" t="s">
        <v>624</v>
      </c>
    </row>
    <row r="75" spans="1:6" ht="21.5">
      <c r="A75" s="441"/>
      <c r="B75" s="446"/>
      <c r="C75" s="445"/>
      <c r="D75" s="371" t="s">
        <v>22</v>
      </c>
      <c r="E75" s="262" t="s">
        <v>1399</v>
      </c>
      <c r="F75" s="263" t="s">
        <v>624</v>
      </c>
    </row>
    <row r="76" spans="1:6" ht="29">
      <c r="A76" s="441"/>
      <c r="B76" s="446"/>
      <c r="C76" s="445"/>
      <c r="D76" s="371" t="s">
        <v>37</v>
      </c>
      <c r="E76" s="262" t="s">
        <v>1399</v>
      </c>
      <c r="F76" s="263" t="s">
        <v>624</v>
      </c>
    </row>
    <row r="77" spans="1:6" ht="21.5">
      <c r="A77" s="441"/>
      <c r="B77" s="446"/>
      <c r="C77" s="445"/>
      <c r="D77" s="371" t="s">
        <v>52</v>
      </c>
      <c r="E77" s="262" t="s">
        <v>1399</v>
      </c>
      <c r="F77" s="263" t="s">
        <v>624</v>
      </c>
    </row>
    <row r="78" spans="1:6" ht="21.5">
      <c r="A78" s="441"/>
      <c r="B78" s="446"/>
      <c r="C78" s="445"/>
      <c r="D78" s="371" t="s">
        <v>54</v>
      </c>
      <c r="E78" s="262" t="s">
        <v>1399</v>
      </c>
      <c r="F78" s="263" t="s">
        <v>624</v>
      </c>
    </row>
    <row r="79" spans="1:6" ht="21.5">
      <c r="A79" s="441"/>
      <c r="B79" s="446"/>
      <c r="C79" s="445"/>
      <c r="D79" s="371" t="s">
        <v>55</v>
      </c>
      <c r="E79" s="262" t="s">
        <v>1399</v>
      </c>
      <c r="F79" s="263" t="s">
        <v>624</v>
      </c>
    </row>
    <row r="80" spans="1:6" ht="29">
      <c r="A80" s="441"/>
      <c r="B80" s="446"/>
      <c r="C80" s="445"/>
      <c r="D80" s="371" t="s">
        <v>67</v>
      </c>
      <c r="E80" s="262" t="s">
        <v>1399</v>
      </c>
      <c r="F80" s="263" t="s">
        <v>624</v>
      </c>
    </row>
    <row r="81" spans="1:6" ht="21.5">
      <c r="A81" s="441"/>
      <c r="B81" s="446"/>
      <c r="C81" s="445"/>
      <c r="D81" s="371" t="s">
        <v>58</v>
      </c>
      <c r="E81" s="262" t="s">
        <v>1399</v>
      </c>
      <c r="F81" s="263" t="s">
        <v>624</v>
      </c>
    </row>
    <row r="82" spans="1:6" ht="21.5">
      <c r="A82" s="441"/>
      <c r="B82" s="446"/>
      <c r="C82" s="445"/>
      <c r="D82" s="371" t="s">
        <v>59</v>
      </c>
      <c r="E82" s="262" t="s">
        <v>1399</v>
      </c>
      <c r="F82" s="263" t="s">
        <v>624</v>
      </c>
    </row>
    <row r="83" spans="1:6" ht="21.5">
      <c r="A83" s="441"/>
      <c r="B83" s="446"/>
      <c r="C83" s="445"/>
      <c r="D83" s="372" t="s">
        <v>25</v>
      </c>
      <c r="E83" s="262" t="s">
        <v>1399</v>
      </c>
      <c r="F83" s="263" t="s">
        <v>624</v>
      </c>
    </row>
    <row r="84" spans="1:6" ht="21.5">
      <c r="A84" s="441"/>
      <c r="B84" s="446"/>
      <c r="C84" s="445"/>
      <c r="D84" s="371" t="s">
        <v>28</v>
      </c>
      <c r="E84" s="262" t="s">
        <v>1399</v>
      </c>
      <c r="F84" s="263" t="s">
        <v>624</v>
      </c>
    </row>
    <row r="85" spans="1:6" ht="21.5">
      <c r="A85" s="441"/>
      <c r="B85" s="446"/>
      <c r="C85" s="444" t="s">
        <v>1382</v>
      </c>
      <c r="D85" s="371" t="s">
        <v>18</v>
      </c>
      <c r="E85" s="262" t="s">
        <v>1399</v>
      </c>
      <c r="F85" s="263" t="s">
        <v>624</v>
      </c>
    </row>
    <row r="86" spans="1:6" ht="21.5">
      <c r="A86" s="441"/>
      <c r="B86" s="446"/>
      <c r="C86" s="445"/>
      <c r="D86" s="371" t="s">
        <v>20</v>
      </c>
      <c r="E86" s="262" t="s">
        <v>1399</v>
      </c>
      <c r="F86" s="263" t="s">
        <v>624</v>
      </c>
    </row>
    <row r="87" spans="1:6" ht="21.5">
      <c r="A87" s="441"/>
      <c r="B87" s="446"/>
      <c r="C87" s="445"/>
      <c r="D87" s="371" t="s">
        <v>22</v>
      </c>
      <c r="E87" s="262" t="s">
        <v>1399</v>
      </c>
      <c r="F87" s="263" t="s">
        <v>624</v>
      </c>
    </row>
    <row r="88" spans="1:6" ht="29">
      <c r="A88" s="441"/>
      <c r="B88" s="446"/>
      <c r="C88" s="445"/>
      <c r="D88" s="371" t="s">
        <v>37</v>
      </c>
      <c r="E88" s="262" t="s">
        <v>1399</v>
      </c>
      <c r="F88" s="263" t="s">
        <v>624</v>
      </c>
    </row>
    <row r="89" spans="1:6" ht="20">
      <c r="A89" s="441"/>
      <c r="B89" s="446"/>
      <c r="C89" s="445"/>
      <c r="D89" s="398" t="s">
        <v>1389</v>
      </c>
      <c r="E89" s="399" t="s">
        <v>1399</v>
      </c>
      <c r="F89" s="400" t="s">
        <v>624</v>
      </c>
    </row>
    <row r="90" spans="1:6" ht="21.5">
      <c r="A90" s="441"/>
      <c r="B90" s="446"/>
      <c r="C90" s="445"/>
      <c r="D90" s="371" t="s">
        <v>52</v>
      </c>
      <c r="E90" s="262" t="s">
        <v>1399</v>
      </c>
      <c r="F90" s="263" t="s">
        <v>624</v>
      </c>
    </row>
    <row r="91" spans="1:6" ht="21.5">
      <c r="A91" s="441"/>
      <c r="B91" s="446"/>
      <c r="C91" s="445"/>
      <c r="D91" s="371" t="s">
        <v>53</v>
      </c>
      <c r="E91" s="262" t="s">
        <v>1399</v>
      </c>
      <c r="F91" s="263" t="s">
        <v>624</v>
      </c>
    </row>
    <row r="92" spans="1:6" ht="21.5">
      <c r="A92" s="441"/>
      <c r="B92" s="446"/>
      <c r="C92" s="445"/>
      <c r="D92" s="371" t="s">
        <v>54</v>
      </c>
      <c r="E92" s="262" t="s">
        <v>1399</v>
      </c>
      <c r="F92" s="263" t="s">
        <v>624</v>
      </c>
    </row>
    <row r="93" spans="1:6" ht="21.5">
      <c r="A93" s="441"/>
      <c r="B93" s="446"/>
      <c r="C93" s="445"/>
      <c r="D93" s="371" t="s">
        <v>55</v>
      </c>
      <c r="E93" s="262" t="s">
        <v>1399</v>
      </c>
      <c r="F93" s="263" t="s">
        <v>624</v>
      </c>
    </row>
    <row r="94" spans="1:6" ht="29">
      <c r="A94" s="441"/>
      <c r="B94" s="446"/>
      <c r="C94" s="445"/>
      <c r="D94" s="371" t="s">
        <v>67</v>
      </c>
      <c r="E94" s="262" t="s">
        <v>1399</v>
      </c>
      <c r="F94" s="263" t="s">
        <v>624</v>
      </c>
    </row>
    <row r="95" spans="1:6" ht="21.5">
      <c r="A95" s="441"/>
      <c r="B95" s="446"/>
      <c r="C95" s="445"/>
      <c r="D95" s="371" t="s">
        <v>57</v>
      </c>
      <c r="E95" s="262" t="s">
        <v>1399</v>
      </c>
      <c r="F95" s="263" t="s">
        <v>624</v>
      </c>
    </row>
    <row r="96" spans="1:6" ht="21.5">
      <c r="A96" s="441"/>
      <c r="B96" s="446"/>
      <c r="C96" s="445"/>
      <c r="D96" s="371" t="s">
        <v>58</v>
      </c>
      <c r="E96" s="262" t="s">
        <v>1399</v>
      </c>
      <c r="F96" s="263" t="s">
        <v>624</v>
      </c>
    </row>
    <row r="97" spans="1:6" ht="21.5">
      <c r="A97" s="441"/>
      <c r="B97" s="446"/>
      <c r="C97" s="445"/>
      <c r="D97" s="371" t="s">
        <v>59</v>
      </c>
      <c r="E97" s="262" t="s">
        <v>1399</v>
      </c>
      <c r="F97" s="263" t="s">
        <v>624</v>
      </c>
    </row>
    <row r="98" spans="1:6" ht="21.5">
      <c r="A98" s="441"/>
      <c r="B98" s="446"/>
      <c r="C98" s="445"/>
      <c r="D98" s="372" t="s">
        <v>25</v>
      </c>
      <c r="E98" s="262" t="s">
        <v>1399</v>
      </c>
      <c r="F98" s="263" t="s">
        <v>624</v>
      </c>
    </row>
    <row r="99" spans="1:6" ht="21.5">
      <c r="A99" s="441"/>
      <c r="B99" s="446"/>
      <c r="C99" s="445"/>
      <c r="D99" s="371" t="s">
        <v>28</v>
      </c>
      <c r="E99" s="262" t="s">
        <v>1399</v>
      </c>
      <c r="F99" s="263" t="s">
        <v>624</v>
      </c>
    </row>
    <row r="100" spans="1:6" ht="21.5">
      <c r="A100" s="441"/>
      <c r="B100" s="446" t="s">
        <v>103</v>
      </c>
      <c r="C100" s="450" t="s">
        <v>104</v>
      </c>
      <c r="D100" s="371" t="s">
        <v>18</v>
      </c>
      <c r="E100" s="262" t="s">
        <v>1399</v>
      </c>
      <c r="F100" s="263" t="s">
        <v>624</v>
      </c>
    </row>
    <row r="101" spans="1:6" ht="21.5">
      <c r="A101" s="441"/>
      <c r="B101" s="446"/>
      <c r="C101" s="450"/>
      <c r="D101" s="371" t="s">
        <v>22</v>
      </c>
      <c r="E101" s="262" t="s">
        <v>1399</v>
      </c>
      <c r="F101" s="263" t="s">
        <v>624</v>
      </c>
    </row>
    <row r="102" spans="1:6" ht="29">
      <c r="A102" s="441"/>
      <c r="B102" s="446"/>
      <c r="C102" s="450"/>
      <c r="D102" s="371" t="s">
        <v>37</v>
      </c>
      <c r="E102" s="262" t="s">
        <v>1399</v>
      </c>
      <c r="F102" s="263" t="s">
        <v>624</v>
      </c>
    </row>
    <row r="103" spans="1:6" ht="21.5">
      <c r="A103" s="441"/>
      <c r="B103" s="446"/>
      <c r="C103" s="450"/>
      <c r="D103" s="371" t="s">
        <v>92</v>
      </c>
      <c r="E103" s="262" t="s">
        <v>1399</v>
      </c>
      <c r="F103" s="263" t="s">
        <v>624</v>
      </c>
    </row>
    <row r="104" spans="1:6" ht="21.5">
      <c r="A104" s="441"/>
      <c r="B104" s="446"/>
      <c r="C104" s="450"/>
      <c r="D104" s="371" t="s">
        <v>105</v>
      </c>
      <c r="E104" s="262" t="s">
        <v>1399</v>
      </c>
      <c r="F104" s="263" t="s">
        <v>624</v>
      </c>
    </row>
    <row r="105" spans="1:6" ht="21.5">
      <c r="A105" s="441"/>
      <c r="B105" s="446"/>
      <c r="C105" s="450"/>
      <c r="D105" s="371" t="s">
        <v>106</v>
      </c>
      <c r="E105" s="262" t="s">
        <v>1399</v>
      </c>
      <c r="F105" s="263" t="s">
        <v>624</v>
      </c>
    </row>
    <row r="106" spans="1:6" ht="21.5">
      <c r="A106" s="441"/>
      <c r="B106" s="446"/>
      <c r="C106" s="450"/>
      <c r="D106" s="371" t="s">
        <v>107</v>
      </c>
      <c r="E106" s="262" t="s">
        <v>1399</v>
      </c>
      <c r="F106" s="263" t="s">
        <v>624</v>
      </c>
    </row>
    <row r="107" spans="1:6" ht="21.5">
      <c r="A107" s="441"/>
      <c r="B107" s="446"/>
      <c r="C107" s="450"/>
      <c r="D107" s="371" t="s">
        <v>83</v>
      </c>
      <c r="E107" s="262" t="s">
        <v>1399</v>
      </c>
      <c r="F107" s="263" t="s">
        <v>624</v>
      </c>
    </row>
    <row r="108" spans="1:6" ht="21.5">
      <c r="A108" s="441"/>
      <c r="B108" s="446"/>
      <c r="C108" s="450"/>
      <c r="D108" s="371" t="s">
        <v>108</v>
      </c>
      <c r="E108" s="262" t="s">
        <v>1399</v>
      </c>
      <c r="F108" s="263" t="s">
        <v>624</v>
      </c>
    </row>
    <row r="109" spans="1:6" ht="21.5">
      <c r="A109" s="441"/>
      <c r="B109" s="446"/>
      <c r="C109" s="450"/>
      <c r="D109" s="371" t="s">
        <v>28</v>
      </c>
      <c r="E109" s="262" t="s">
        <v>1399</v>
      </c>
      <c r="F109" s="263" t="s">
        <v>624</v>
      </c>
    </row>
    <row r="110" spans="1:6" ht="21.5">
      <c r="A110" s="441"/>
      <c r="B110" s="446"/>
      <c r="C110" s="444" t="s">
        <v>109</v>
      </c>
      <c r="D110" s="371" t="s">
        <v>18</v>
      </c>
      <c r="E110" s="262" t="s">
        <v>1399</v>
      </c>
      <c r="F110" s="263" t="s">
        <v>624</v>
      </c>
    </row>
    <row r="111" spans="1:6" ht="21.5">
      <c r="A111" s="441"/>
      <c r="B111" s="446"/>
      <c r="C111" s="445"/>
      <c r="D111" s="371" t="s">
        <v>22</v>
      </c>
      <c r="E111" s="262" t="s">
        <v>1399</v>
      </c>
      <c r="F111" s="263" t="s">
        <v>624</v>
      </c>
    </row>
    <row r="112" spans="1:6" ht="29">
      <c r="A112" s="441"/>
      <c r="B112" s="446"/>
      <c r="C112" s="445"/>
      <c r="D112" s="371" t="s">
        <v>37</v>
      </c>
      <c r="E112" s="262" t="s">
        <v>1399</v>
      </c>
      <c r="F112" s="263" t="s">
        <v>624</v>
      </c>
    </row>
    <row r="113" spans="1:6" ht="21.5">
      <c r="A113" s="441"/>
      <c r="B113" s="446"/>
      <c r="C113" s="445"/>
      <c r="D113" s="371" t="s">
        <v>110</v>
      </c>
      <c r="E113" s="262" t="s">
        <v>1399</v>
      </c>
      <c r="F113" s="263" t="s">
        <v>624</v>
      </c>
    </row>
    <row r="114" spans="1:6" ht="21.5">
      <c r="A114" s="441"/>
      <c r="B114" s="446"/>
      <c r="C114" s="445"/>
      <c r="D114" s="371" t="s">
        <v>111</v>
      </c>
      <c r="E114" s="262" t="s">
        <v>1399</v>
      </c>
      <c r="F114" s="263" t="s">
        <v>624</v>
      </c>
    </row>
    <row r="115" spans="1:6" ht="21.5">
      <c r="A115" s="441"/>
      <c r="B115" s="446"/>
      <c r="C115" s="445"/>
      <c r="D115" s="371" t="s">
        <v>40</v>
      </c>
      <c r="E115" s="262" t="s">
        <v>1399</v>
      </c>
      <c r="F115" s="263" t="s">
        <v>624</v>
      </c>
    </row>
    <row r="116" spans="1:6" ht="21.5">
      <c r="A116" s="441"/>
      <c r="B116" s="446"/>
      <c r="C116" s="445"/>
      <c r="D116" s="371" t="s">
        <v>108</v>
      </c>
      <c r="E116" s="262" t="s">
        <v>1399</v>
      </c>
      <c r="F116" s="263" t="s">
        <v>624</v>
      </c>
    </row>
    <row r="117" spans="1:6" ht="21.5">
      <c r="A117" s="441"/>
      <c r="B117" s="446"/>
      <c r="C117" s="445"/>
      <c r="D117" s="371" t="s">
        <v>28</v>
      </c>
      <c r="E117" s="262" t="s">
        <v>1399</v>
      </c>
      <c r="F117" s="263" t="s">
        <v>624</v>
      </c>
    </row>
    <row r="118" spans="1:6" ht="21.5">
      <c r="A118" s="441"/>
      <c r="B118" s="446"/>
      <c r="C118" s="444" t="s">
        <v>112</v>
      </c>
      <c r="D118" s="371" t="s">
        <v>18</v>
      </c>
      <c r="E118" s="262" t="s">
        <v>1399</v>
      </c>
      <c r="F118" s="263" t="s">
        <v>624</v>
      </c>
    </row>
    <row r="119" spans="1:6" ht="21.5">
      <c r="A119" s="441"/>
      <c r="B119" s="446"/>
      <c r="C119" s="445"/>
      <c r="D119" s="371" t="s">
        <v>22</v>
      </c>
      <c r="E119" s="262" t="s">
        <v>1399</v>
      </c>
      <c r="F119" s="263" t="s">
        <v>624</v>
      </c>
    </row>
    <row r="120" spans="1:6" ht="29">
      <c r="A120" s="441"/>
      <c r="B120" s="446"/>
      <c r="C120" s="445"/>
      <c r="D120" s="371" t="s">
        <v>37</v>
      </c>
      <c r="E120" s="262" t="s">
        <v>1399</v>
      </c>
      <c r="F120" s="263" t="s">
        <v>624</v>
      </c>
    </row>
    <row r="121" spans="1:6" ht="21.5">
      <c r="A121" s="441"/>
      <c r="B121" s="446"/>
      <c r="C121" s="445"/>
      <c r="D121" s="371" t="s">
        <v>110</v>
      </c>
      <c r="E121" s="262" t="s">
        <v>1399</v>
      </c>
      <c r="F121" s="263" t="s">
        <v>624</v>
      </c>
    </row>
    <row r="122" spans="1:6" ht="21.5">
      <c r="A122" s="441"/>
      <c r="B122" s="446"/>
      <c r="C122" s="445"/>
      <c r="D122" s="371" t="s">
        <v>111</v>
      </c>
      <c r="E122" s="262" t="s">
        <v>1399</v>
      </c>
      <c r="F122" s="263" t="s">
        <v>624</v>
      </c>
    </row>
    <row r="123" spans="1:6" ht="21.5">
      <c r="A123" s="441"/>
      <c r="B123" s="446"/>
      <c r="C123" s="445"/>
      <c r="D123" s="371" t="s">
        <v>40</v>
      </c>
      <c r="E123" s="262" t="s">
        <v>1399</v>
      </c>
      <c r="F123" s="263" t="s">
        <v>624</v>
      </c>
    </row>
    <row r="124" spans="1:6" ht="21.5">
      <c r="A124" s="441"/>
      <c r="B124" s="446"/>
      <c r="C124" s="445"/>
      <c r="D124" s="371" t="s">
        <v>113</v>
      </c>
      <c r="E124" s="262" t="s">
        <v>1399</v>
      </c>
      <c r="F124" s="263" t="s">
        <v>624</v>
      </c>
    </row>
    <row r="125" spans="1:6" ht="21.5">
      <c r="A125" s="441"/>
      <c r="B125" s="446"/>
      <c r="C125" s="445"/>
      <c r="D125" s="371" t="s">
        <v>28</v>
      </c>
      <c r="E125" s="262" t="s">
        <v>1399</v>
      </c>
      <c r="F125" s="263" t="s">
        <v>624</v>
      </c>
    </row>
    <row r="126" spans="1:6" ht="21.5">
      <c r="A126" s="441"/>
      <c r="B126" s="446"/>
      <c r="C126" s="444" t="s">
        <v>114</v>
      </c>
      <c r="D126" s="371" t="s">
        <v>18</v>
      </c>
      <c r="E126" s="262" t="s">
        <v>1399</v>
      </c>
      <c r="F126" s="263" t="s">
        <v>624</v>
      </c>
    </row>
    <row r="127" spans="1:6" ht="29">
      <c r="A127" s="441"/>
      <c r="B127" s="446"/>
      <c r="C127" s="445"/>
      <c r="D127" s="371" t="s">
        <v>37</v>
      </c>
      <c r="E127" s="262" t="s">
        <v>1399</v>
      </c>
      <c r="F127" s="263" t="s">
        <v>624</v>
      </c>
    </row>
    <row r="128" spans="1:6" ht="21.5">
      <c r="A128" s="441"/>
      <c r="B128" s="446"/>
      <c r="C128" s="445"/>
      <c r="D128" s="371" t="s">
        <v>110</v>
      </c>
      <c r="E128" s="262" t="s">
        <v>1399</v>
      </c>
      <c r="F128" s="263" t="s">
        <v>624</v>
      </c>
    </row>
    <row r="129" spans="1:6" ht="21.5">
      <c r="A129" s="441"/>
      <c r="B129" s="446"/>
      <c r="C129" s="445"/>
      <c r="D129" s="371" t="s">
        <v>111</v>
      </c>
      <c r="E129" s="262" t="s">
        <v>1399</v>
      </c>
      <c r="F129" s="263" t="s">
        <v>624</v>
      </c>
    </row>
    <row r="130" spans="1:6" ht="21.5">
      <c r="A130" s="441"/>
      <c r="B130" s="446"/>
      <c r="C130" s="445"/>
      <c r="D130" s="371" t="s">
        <v>40</v>
      </c>
      <c r="E130" s="262" t="s">
        <v>1399</v>
      </c>
      <c r="F130" s="263" t="s">
        <v>624</v>
      </c>
    </row>
    <row r="131" spans="1:6" ht="21.5">
      <c r="A131" s="441"/>
      <c r="B131" s="446"/>
      <c r="C131" s="445"/>
      <c r="D131" s="371" t="s">
        <v>113</v>
      </c>
      <c r="E131" s="262" t="s">
        <v>1399</v>
      </c>
      <c r="F131" s="263" t="s">
        <v>624</v>
      </c>
    </row>
    <row r="132" spans="1:6" ht="21.5">
      <c r="A132" s="441"/>
      <c r="B132" s="446"/>
      <c r="C132" s="445"/>
      <c r="D132" s="371" t="s">
        <v>28</v>
      </c>
      <c r="E132" s="262" t="s">
        <v>1399</v>
      </c>
      <c r="F132" s="263" t="s">
        <v>624</v>
      </c>
    </row>
    <row r="133" spans="1:6" ht="21.5">
      <c r="A133" s="441"/>
      <c r="B133" s="446" t="s">
        <v>140</v>
      </c>
      <c r="C133" s="444" t="s">
        <v>141</v>
      </c>
      <c r="D133" s="371" t="s">
        <v>18</v>
      </c>
      <c r="E133" s="262" t="s">
        <v>1399</v>
      </c>
      <c r="F133" s="263" t="s">
        <v>624</v>
      </c>
    </row>
    <row r="134" spans="1:6" ht="21.5">
      <c r="A134" s="441"/>
      <c r="B134" s="446"/>
      <c r="C134" s="445"/>
      <c r="D134" s="371" t="s">
        <v>142</v>
      </c>
      <c r="E134" s="262" t="s">
        <v>1399</v>
      </c>
      <c r="F134" s="263" t="s">
        <v>624</v>
      </c>
    </row>
    <row r="135" spans="1:6" ht="21.5">
      <c r="A135" s="441"/>
      <c r="B135" s="446"/>
      <c r="C135" s="445"/>
      <c r="D135" s="371" t="s">
        <v>22</v>
      </c>
      <c r="E135" s="262" t="s">
        <v>1399</v>
      </c>
      <c r="F135" s="263" t="s">
        <v>624</v>
      </c>
    </row>
    <row r="136" spans="1:6" ht="21.5">
      <c r="A136" s="441"/>
      <c r="B136" s="446"/>
      <c r="C136" s="445"/>
      <c r="D136" s="371" t="s">
        <v>143</v>
      </c>
      <c r="E136" s="262" t="s">
        <v>1399</v>
      </c>
      <c r="F136" s="263" t="s">
        <v>624</v>
      </c>
    </row>
    <row r="137" spans="1:6" ht="21.5">
      <c r="A137" s="441"/>
      <c r="B137" s="446"/>
      <c r="C137" s="445"/>
      <c r="D137" s="371" t="s">
        <v>144</v>
      </c>
      <c r="E137" s="262" t="s">
        <v>1399</v>
      </c>
      <c r="F137" s="263" t="s">
        <v>624</v>
      </c>
    </row>
    <row r="138" spans="1:6" ht="21.5">
      <c r="A138" s="441"/>
      <c r="B138" s="446"/>
      <c r="C138" s="445"/>
      <c r="D138" s="371" t="s">
        <v>145</v>
      </c>
      <c r="E138" s="262" t="s">
        <v>1399</v>
      </c>
      <c r="F138" s="263" t="s">
        <v>624</v>
      </c>
    </row>
    <row r="139" spans="1:6" ht="21.5">
      <c r="A139" s="441"/>
      <c r="B139" s="446"/>
      <c r="C139" s="445"/>
      <c r="D139" s="371" t="s">
        <v>146</v>
      </c>
      <c r="E139" s="262" t="s">
        <v>1399</v>
      </c>
      <c r="F139" s="263" t="s">
        <v>624</v>
      </c>
    </row>
    <row r="140" spans="1:6" ht="21.5">
      <c r="A140" s="441"/>
      <c r="B140" s="446"/>
      <c r="C140" s="445"/>
      <c r="D140" s="371" t="s">
        <v>147</v>
      </c>
      <c r="E140" s="262" t="s">
        <v>1399</v>
      </c>
      <c r="F140" s="263" t="s">
        <v>624</v>
      </c>
    </row>
    <row r="141" spans="1:6" ht="21.5">
      <c r="A141" s="441"/>
      <c r="B141" s="446"/>
      <c r="C141" s="445"/>
      <c r="D141" s="283" t="s">
        <v>25</v>
      </c>
      <c r="E141" s="262" t="s">
        <v>1399</v>
      </c>
      <c r="F141" s="263" t="s">
        <v>624</v>
      </c>
    </row>
    <row r="142" spans="1:6" ht="21.5">
      <c r="A142" s="441"/>
      <c r="B142" s="446"/>
      <c r="C142" s="445"/>
      <c r="D142" s="371" t="s">
        <v>113</v>
      </c>
      <c r="E142" s="262" t="s">
        <v>1399</v>
      </c>
      <c r="F142" s="263" t="s">
        <v>624</v>
      </c>
    </row>
    <row r="143" spans="1:6" ht="21.5">
      <c r="A143" s="441"/>
      <c r="B143" s="446"/>
      <c r="C143" s="445"/>
      <c r="D143" s="371" t="s">
        <v>28</v>
      </c>
      <c r="E143" s="262" t="s">
        <v>1399</v>
      </c>
      <c r="F143" s="263" t="s">
        <v>624</v>
      </c>
    </row>
    <row r="144" spans="1:6" ht="21.5">
      <c r="A144" s="441"/>
      <c r="B144" s="446"/>
      <c r="C144" s="444" t="s">
        <v>148</v>
      </c>
      <c r="D144" s="371" t="s">
        <v>18</v>
      </c>
      <c r="E144" s="262" t="s">
        <v>1399</v>
      </c>
      <c r="F144" s="263" t="s">
        <v>624</v>
      </c>
    </row>
    <row r="145" spans="1:6" ht="21.5">
      <c r="A145" s="441"/>
      <c r="B145" s="446"/>
      <c r="C145" s="445"/>
      <c r="D145" s="371" t="s">
        <v>142</v>
      </c>
      <c r="E145" s="262" t="s">
        <v>1399</v>
      </c>
      <c r="F145" s="263" t="s">
        <v>624</v>
      </c>
    </row>
    <row r="146" spans="1:6" ht="21.5">
      <c r="A146" s="441"/>
      <c r="B146" s="446"/>
      <c r="C146" s="445"/>
      <c r="D146" s="371" t="s">
        <v>22</v>
      </c>
      <c r="E146" s="262" t="s">
        <v>1399</v>
      </c>
      <c r="F146" s="263" t="s">
        <v>624</v>
      </c>
    </row>
    <row r="147" spans="1:6" ht="21.5">
      <c r="A147" s="441"/>
      <c r="B147" s="446"/>
      <c r="C147" s="445"/>
      <c r="D147" s="371" t="s">
        <v>143</v>
      </c>
      <c r="E147" s="262" t="s">
        <v>1399</v>
      </c>
      <c r="F147" s="263" t="s">
        <v>624</v>
      </c>
    </row>
    <row r="148" spans="1:6" ht="21.5">
      <c r="A148" s="441"/>
      <c r="B148" s="446"/>
      <c r="C148" s="445"/>
      <c r="D148" s="371" t="s">
        <v>144</v>
      </c>
      <c r="E148" s="262" t="s">
        <v>1399</v>
      </c>
      <c r="F148" s="263" t="s">
        <v>624</v>
      </c>
    </row>
    <row r="149" spans="1:6" ht="21.5">
      <c r="A149" s="441"/>
      <c r="B149" s="446"/>
      <c r="C149" s="445"/>
      <c r="D149" s="371" t="s">
        <v>145</v>
      </c>
      <c r="E149" s="262" t="s">
        <v>1399</v>
      </c>
      <c r="F149" s="263" t="s">
        <v>624</v>
      </c>
    </row>
    <row r="150" spans="1:6" ht="21.5">
      <c r="A150" s="441"/>
      <c r="B150" s="446"/>
      <c r="C150" s="445"/>
      <c r="D150" s="371" t="s">
        <v>146</v>
      </c>
      <c r="E150" s="262" t="s">
        <v>1399</v>
      </c>
      <c r="F150" s="263" t="s">
        <v>624</v>
      </c>
    </row>
    <row r="151" spans="1:6" ht="21.5">
      <c r="A151" s="441"/>
      <c r="B151" s="446"/>
      <c r="C151" s="445"/>
      <c r="D151" s="371" t="s">
        <v>147</v>
      </c>
      <c r="E151" s="262" t="s">
        <v>1399</v>
      </c>
      <c r="F151" s="263" t="s">
        <v>624</v>
      </c>
    </row>
    <row r="152" spans="1:6" ht="21.5">
      <c r="A152" s="441"/>
      <c r="B152" s="446"/>
      <c r="C152" s="445"/>
      <c r="D152" s="283" t="s">
        <v>25</v>
      </c>
      <c r="E152" s="262" t="s">
        <v>1399</v>
      </c>
      <c r="F152" s="263" t="s">
        <v>624</v>
      </c>
    </row>
    <row r="153" spans="1:6" ht="21.5">
      <c r="A153" s="441"/>
      <c r="B153" s="446"/>
      <c r="C153" s="445"/>
      <c r="D153" s="371" t="s">
        <v>113</v>
      </c>
      <c r="E153" s="262" t="s">
        <v>1399</v>
      </c>
      <c r="F153" s="263" t="s">
        <v>624</v>
      </c>
    </row>
    <row r="154" spans="1:6" ht="21.5">
      <c r="A154" s="441"/>
      <c r="B154" s="446"/>
      <c r="C154" s="445"/>
      <c r="D154" s="371" t="s">
        <v>28</v>
      </c>
      <c r="E154" s="262" t="s">
        <v>1399</v>
      </c>
      <c r="F154" s="263" t="s">
        <v>624</v>
      </c>
    </row>
    <row r="155" spans="1:6" ht="21.5">
      <c r="A155" s="441"/>
      <c r="B155" s="446"/>
      <c r="C155" s="444" t="s">
        <v>149</v>
      </c>
      <c r="D155" s="371" t="s">
        <v>18</v>
      </c>
      <c r="E155" s="262" t="s">
        <v>1399</v>
      </c>
      <c r="F155" s="263" t="s">
        <v>624</v>
      </c>
    </row>
    <row r="156" spans="1:6" ht="21.5">
      <c r="A156" s="441"/>
      <c r="B156" s="446"/>
      <c r="C156" s="445"/>
      <c r="D156" s="371" t="s">
        <v>142</v>
      </c>
      <c r="E156" s="262" t="s">
        <v>1399</v>
      </c>
      <c r="F156" s="263" t="s">
        <v>624</v>
      </c>
    </row>
    <row r="157" spans="1:6" ht="21.5">
      <c r="A157" s="441"/>
      <c r="B157" s="446"/>
      <c r="C157" s="445"/>
      <c r="D157" s="371" t="s">
        <v>22</v>
      </c>
      <c r="E157" s="262" t="s">
        <v>1399</v>
      </c>
      <c r="F157" s="263" t="s">
        <v>624</v>
      </c>
    </row>
    <row r="158" spans="1:6" ht="21.5">
      <c r="A158" s="441"/>
      <c r="B158" s="446"/>
      <c r="C158" s="445"/>
      <c r="D158" s="371" t="s">
        <v>143</v>
      </c>
      <c r="E158" s="262" t="s">
        <v>1399</v>
      </c>
      <c r="F158" s="263" t="s">
        <v>624</v>
      </c>
    </row>
    <row r="159" spans="1:6" ht="21.5">
      <c r="A159" s="441"/>
      <c r="B159" s="446"/>
      <c r="C159" s="445"/>
      <c r="D159" s="371" t="s">
        <v>144</v>
      </c>
      <c r="E159" s="262" t="s">
        <v>1399</v>
      </c>
      <c r="F159" s="263" t="s">
        <v>624</v>
      </c>
    </row>
    <row r="160" spans="1:6" ht="21.5">
      <c r="A160" s="441"/>
      <c r="B160" s="446"/>
      <c r="C160" s="445"/>
      <c r="D160" s="371" t="s">
        <v>145</v>
      </c>
      <c r="E160" s="262" t="s">
        <v>1399</v>
      </c>
      <c r="F160" s="263" t="s">
        <v>624</v>
      </c>
    </row>
    <row r="161" spans="1:6" ht="21.5">
      <c r="A161" s="441"/>
      <c r="B161" s="446"/>
      <c r="C161" s="445"/>
      <c r="D161" s="371" t="s">
        <v>146</v>
      </c>
      <c r="E161" s="262" t="s">
        <v>1399</v>
      </c>
      <c r="F161" s="263" t="s">
        <v>624</v>
      </c>
    </row>
    <row r="162" spans="1:6" ht="21.5">
      <c r="A162" s="441"/>
      <c r="B162" s="446"/>
      <c r="C162" s="445"/>
      <c r="D162" s="371" t="s">
        <v>147</v>
      </c>
      <c r="E162" s="262" t="s">
        <v>1399</v>
      </c>
      <c r="F162" s="263" t="s">
        <v>624</v>
      </c>
    </row>
    <row r="163" spans="1:6" ht="21.5">
      <c r="A163" s="441"/>
      <c r="B163" s="446"/>
      <c r="C163" s="445"/>
      <c r="D163" s="283" t="s">
        <v>25</v>
      </c>
      <c r="E163" s="262" t="s">
        <v>1399</v>
      </c>
      <c r="F163" s="263" t="s">
        <v>624</v>
      </c>
    </row>
    <row r="164" spans="1:6" ht="21.5">
      <c r="A164" s="441"/>
      <c r="B164" s="446"/>
      <c r="C164" s="445"/>
      <c r="D164" s="371" t="s">
        <v>113</v>
      </c>
      <c r="E164" s="262" t="s">
        <v>1399</v>
      </c>
      <c r="F164" s="263" t="s">
        <v>624</v>
      </c>
    </row>
    <row r="165" spans="1:6" ht="21.5">
      <c r="A165" s="441"/>
      <c r="B165" s="446"/>
      <c r="C165" s="445"/>
      <c r="D165" s="371" t="s">
        <v>28</v>
      </c>
      <c r="E165" s="262" t="s">
        <v>1399</v>
      </c>
      <c r="F165" s="263" t="s">
        <v>624</v>
      </c>
    </row>
    <row r="166" spans="1:6" ht="21.5">
      <c r="A166" s="441"/>
      <c r="B166" s="446"/>
      <c r="C166" s="444" t="s">
        <v>153</v>
      </c>
      <c r="D166" s="371" t="s">
        <v>18</v>
      </c>
      <c r="E166" s="262" t="s">
        <v>1399</v>
      </c>
      <c r="F166" s="263" t="s">
        <v>624</v>
      </c>
    </row>
    <row r="167" spans="1:6" ht="21.5">
      <c r="A167" s="441"/>
      <c r="B167" s="446"/>
      <c r="C167" s="445"/>
      <c r="D167" s="371" t="s">
        <v>142</v>
      </c>
      <c r="E167" s="262" t="s">
        <v>1399</v>
      </c>
      <c r="F167" s="263" t="s">
        <v>624</v>
      </c>
    </row>
    <row r="168" spans="1:6" ht="21.5">
      <c r="A168" s="441"/>
      <c r="B168" s="446"/>
      <c r="C168" s="445"/>
      <c r="D168" s="371" t="s">
        <v>22</v>
      </c>
      <c r="E168" s="262" t="s">
        <v>1399</v>
      </c>
      <c r="F168" s="263" t="s">
        <v>624</v>
      </c>
    </row>
    <row r="169" spans="1:6" ht="21.5">
      <c r="A169" s="441"/>
      <c r="B169" s="446"/>
      <c r="C169" s="445"/>
      <c r="D169" s="371" t="s">
        <v>143</v>
      </c>
      <c r="E169" s="262" t="s">
        <v>1399</v>
      </c>
      <c r="F169" s="263" t="s">
        <v>624</v>
      </c>
    </row>
    <row r="170" spans="1:6" ht="21.5">
      <c r="A170" s="441"/>
      <c r="B170" s="446"/>
      <c r="C170" s="445"/>
      <c r="D170" s="371" t="s">
        <v>144</v>
      </c>
      <c r="E170" s="262" t="s">
        <v>1399</v>
      </c>
      <c r="F170" s="263" t="s">
        <v>624</v>
      </c>
    </row>
    <row r="171" spans="1:6" ht="21.5">
      <c r="A171" s="441"/>
      <c r="B171" s="446"/>
      <c r="C171" s="445"/>
      <c r="D171" s="372" t="s">
        <v>625</v>
      </c>
      <c r="E171" s="262" t="s">
        <v>1399</v>
      </c>
      <c r="F171" s="263" t="s">
        <v>624</v>
      </c>
    </row>
    <row r="172" spans="1:6" ht="21.5">
      <c r="A172" s="441"/>
      <c r="B172" s="446"/>
      <c r="C172" s="445"/>
      <c r="D172" s="371" t="s">
        <v>155</v>
      </c>
      <c r="E172" s="262" t="s">
        <v>1399</v>
      </c>
      <c r="F172" s="263" t="s">
        <v>624</v>
      </c>
    </row>
    <row r="173" spans="1:6" ht="21.5">
      <c r="A173" s="441"/>
      <c r="B173" s="446"/>
      <c r="C173" s="445"/>
      <c r="D173" s="371" t="s">
        <v>156</v>
      </c>
      <c r="E173" s="262" t="s">
        <v>1399</v>
      </c>
      <c r="F173" s="263" t="s">
        <v>624</v>
      </c>
    </row>
    <row r="174" spans="1:6" ht="21.5">
      <c r="A174" s="441"/>
      <c r="B174" s="446"/>
      <c r="C174" s="445"/>
      <c r="D174" s="283" t="s">
        <v>25</v>
      </c>
      <c r="E174" s="262" t="s">
        <v>1399</v>
      </c>
      <c r="F174" s="263" t="s">
        <v>624</v>
      </c>
    </row>
    <row r="175" spans="1:6" ht="21.5">
      <c r="A175" s="441"/>
      <c r="B175" s="446"/>
      <c r="C175" s="445"/>
      <c r="D175" s="371" t="s">
        <v>113</v>
      </c>
      <c r="E175" s="262" t="s">
        <v>1399</v>
      </c>
      <c r="F175" s="263" t="s">
        <v>624</v>
      </c>
    </row>
    <row r="176" spans="1:6" ht="21.5">
      <c r="A176" s="441"/>
      <c r="B176" s="446"/>
      <c r="C176" s="445"/>
      <c r="D176" s="371" t="s">
        <v>28</v>
      </c>
      <c r="E176" s="262" t="s">
        <v>1399</v>
      </c>
      <c r="F176" s="263" t="s">
        <v>624</v>
      </c>
    </row>
    <row r="177" spans="1:6" ht="21.5">
      <c r="A177" s="441"/>
      <c r="B177" s="446"/>
      <c r="C177" s="444" t="s">
        <v>157</v>
      </c>
      <c r="D177" s="371" t="s">
        <v>18</v>
      </c>
      <c r="E177" s="262" t="s">
        <v>1399</v>
      </c>
      <c r="F177" s="263" t="s">
        <v>624</v>
      </c>
    </row>
    <row r="178" spans="1:6" ht="21.5">
      <c r="A178" s="441"/>
      <c r="B178" s="446"/>
      <c r="C178" s="445"/>
      <c r="D178" s="371" t="s">
        <v>142</v>
      </c>
      <c r="E178" s="262" t="s">
        <v>1399</v>
      </c>
      <c r="F178" s="263" t="s">
        <v>624</v>
      </c>
    </row>
    <row r="179" spans="1:6" ht="21.5">
      <c r="A179" s="441"/>
      <c r="B179" s="446"/>
      <c r="C179" s="445"/>
      <c r="D179" s="371" t="s">
        <v>22</v>
      </c>
      <c r="E179" s="262" t="s">
        <v>1399</v>
      </c>
      <c r="F179" s="263" t="s">
        <v>624</v>
      </c>
    </row>
    <row r="180" spans="1:6" ht="21.5">
      <c r="A180" s="441"/>
      <c r="B180" s="446"/>
      <c r="C180" s="445"/>
      <c r="D180" s="371" t="s">
        <v>143</v>
      </c>
      <c r="E180" s="262" t="s">
        <v>1399</v>
      </c>
      <c r="F180" s="263" t="s">
        <v>624</v>
      </c>
    </row>
    <row r="181" spans="1:6" ht="21.5">
      <c r="A181" s="441"/>
      <c r="B181" s="446"/>
      <c r="C181" s="445"/>
      <c r="D181" s="371" t="s">
        <v>144</v>
      </c>
      <c r="E181" s="262" t="s">
        <v>1399</v>
      </c>
      <c r="F181" s="263" t="s">
        <v>624</v>
      </c>
    </row>
    <row r="182" spans="1:6" ht="21.5">
      <c r="A182" s="441"/>
      <c r="B182" s="446"/>
      <c r="C182" s="445"/>
      <c r="D182" s="371" t="s">
        <v>158</v>
      </c>
      <c r="E182" s="262" t="s">
        <v>1399</v>
      </c>
      <c r="F182" s="263" t="s">
        <v>624</v>
      </c>
    </row>
    <row r="183" spans="1:6" ht="21.5">
      <c r="A183" s="441"/>
      <c r="B183" s="446"/>
      <c r="C183" s="445"/>
      <c r="D183" s="371" t="s">
        <v>159</v>
      </c>
      <c r="E183" s="262" t="s">
        <v>1399</v>
      </c>
      <c r="F183" s="263" t="s">
        <v>624</v>
      </c>
    </row>
    <row r="184" spans="1:6" ht="21.5">
      <c r="A184" s="441"/>
      <c r="B184" s="446"/>
      <c r="C184" s="445"/>
      <c r="D184" s="371" t="s">
        <v>160</v>
      </c>
      <c r="E184" s="262" t="s">
        <v>1399</v>
      </c>
      <c r="F184" s="263" t="s">
        <v>624</v>
      </c>
    </row>
    <row r="185" spans="1:6" ht="21.5">
      <c r="A185" s="441"/>
      <c r="B185" s="446"/>
      <c r="C185" s="445"/>
      <c r="D185" s="283" t="s">
        <v>25</v>
      </c>
      <c r="E185" s="262" t="s">
        <v>1399</v>
      </c>
      <c r="F185" s="263" t="s">
        <v>624</v>
      </c>
    </row>
    <row r="186" spans="1:6" ht="21.5">
      <c r="A186" s="441"/>
      <c r="B186" s="446"/>
      <c r="C186" s="445"/>
      <c r="D186" s="371" t="s">
        <v>113</v>
      </c>
      <c r="E186" s="262" t="s">
        <v>1399</v>
      </c>
      <c r="F186" s="263" t="s">
        <v>624</v>
      </c>
    </row>
    <row r="187" spans="1:6" ht="21.5">
      <c r="A187" s="441"/>
      <c r="B187" s="446"/>
      <c r="C187" s="445"/>
      <c r="D187" s="371" t="s">
        <v>28</v>
      </c>
      <c r="E187" s="262" t="s">
        <v>1399</v>
      </c>
      <c r="F187" s="263" t="s">
        <v>624</v>
      </c>
    </row>
    <row r="188" spans="1:6" ht="21.5">
      <c r="A188" s="441"/>
      <c r="B188" s="446"/>
      <c r="C188" s="444" t="s">
        <v>161</v>
      </c>
      <c r="D188" s="371" t="s">
        <v>18</v>
      </c>
      <c r="E188" s="262" t="s">
        <v>1399</v>
      </c>
      <c r="F188" s="263" t="s">
        <v>624</v>
      </c>
    </row>
    <row r="189" spans="1:6" ht="21.5">
      <c r="A189" s="441"/>
      <c r="B189" s="446"/>
      <c r="C189" s="445"/>
      <c r="D189" s="371" t="s">
        <v>142</v>
      </c>
      <c r="E189" s="262" t="s">
        <v>1399</v>
      </c>
      <c r="F189" s="263" t="s">
        <v>624</v>
      </c>
    </row>
    <row r="190" spans="1:6" ht="21.5">
      <c r="A190" s="441"/>
      <c r="B190" s="446"/>
      <c r="C190" s="445"/>
      <c r="D190" s="371" t="s">
        <v>22</v>
      </c>
      <c r="E190" s="262" t="s">
        <v>1399</v>
      </c>
      <c r="F190" s="263" t="s">
        <v>624</v>
      </c>
    </row>
    <row r="191" spans="1:6" ht="21.5">
      <c r="A191" s="441"/>
      <c r="B191" s="446"/>
      <c r="C191" s="445"/>
      <c r="D191" s="371" t="s">
        <v>143</v>
      </c>
      <c r="E191" s="262" t="s">
        <v>1399</v>
      </c>
      <c r="F191" s="263" t="s">
        <v>624</v>
      </c>
    </row>
    <row r="192" spans="1:6" ht="21.5">
      <c r="A192" s="441"/>
      <c r="B192" s="446"/>
      <c r="C192" s="445"/>
      <c r="D192" s="371" t="s">
        <v>144</v>
      </c>
      <c r="E192" s="262" t="s">
        <v>1399</v>
      </c>
      <c r="F192" s="263" t="s">
        <v>624</v>
      </c>
    </row>
    <row r="193" spans="1:6" ht="21.5">
      <c r="A193" s="441"/>
      <c r="B193" s="446"/>
      <c r="C193" s="445"/>
      <c r="D193" s="371" t="s">
        <v>162</v>
      </c>
      <c r="E193" s="262" t="s">
        <v>1399</v>
      </c>
      <c r="F193" s="263" t="s">
        <v>624</v>
      </c>
    </row>
    <row r="194" spans="1:6" ht="21.5">
      <c r="A194" s="441"/>
      <c r="B194" s="446"/>
      <c r="C194" s="445"/>
      <c r="D194" s="371" t="s">
        <v>163</v>
      </c>
      <c r="E194" s="262" t="s">
        <v>1399</v>
      </c>
      <c r="F194" s="263" t="s">
        <v>624</v>
      </c>
    </row>
    <row r="195" spans="1:6" ht="21.5">
      <c r="A195" s="441"/>
      <c r="B195" s="446"/>
      <c r="C195" s="445"/>
      <c r="D195" s="371" t="s">
        <v>164</v>
      </c>
      <c r="E195" s="262" t="s">
        <v>1399</v>
      </c>
      <c r="F195" s="263" t="s">
        <v>624</v>
      </c>
    </row>
    <row r="196" spans="1:6" ht="21.5">
      <c r="A196" s="441"/>
      <c r="B196" s="446"/>
      <c r="C196" s="445"/>
      <c r="D196" s="283" t="s">
        <v>25</v>
      </c>
      <c r="E196" s="262" t="s">
        <v>1399</v>
      </c>
      <c r="F196" s="263" t="s">
        <v>624</v>
      </c>
    </row>
    <row r="197" spans="1:6" ht="21.5">
      <c r="A197" s="441"/>
      <c r="B197" s="446"/>
      <c r="C197" s="445"/>
      <c r="D197" s="371" t="s">
        <v>113</v>
      </c>
      <c r="E197" s="262" t="s">
        <v>1399</v>
      </c>
      <c r="F197" s="263" t="s">
        <v>624</v>
      </c>
    </row>
    <row r="198" spans="1:6" ht="21.5">
      <c r="A198" s="441"/>
      <c r="B198" s="446"/>
      <c r="C198" s="445"/>
      <c r="D198" s="371" t="s">
        <v>28</v>
      </c>
      <c r="E198" s="262" t="s">
        <v>1399</v>
      </c>
      <c r="F198" s="263" t="s">
        <v>624</v>
      </c>
    </row>
    <row r="199" spans="1:6" ht="21.5">
      <c r="A199" s="441"/>
      <c r="B199" s="446"/>
      <c r="C199" s="444" t="s">
        <v>177</v>
      </c>
      <c r="D199" s="371" t="s">
        <v>18</v>
      </c>
      <c r="E199" s="262" t="s">
        <v>1399</v>
      </c>
      <c r="F199" s="263" t="s">
        <v>624</v>
      </c>
    </row>
    <row r="200" spans="1:6" ht="21.5">
      <c r="A200" s="441"/>
      <c r="B200" s="446"/>
      <c r="C200" s="445"/>
      <c r="D200" s="371" t="s">
        <v>142</v>
      </c>
      <c r="E200" s="262" t="s">
        <v>1399</v>
      </c>
      <c r="F200" s="263" t="s">
        <v>624</v>
      </c>
    </row>
    <row r="201" spans="1:6" ht="21.5">
      <c r="A201" s="441"/>
      <c r="B201" s="446"/>
      <c r="C201" s="445"/>
      <c r="D201" s="371" t="s">
        <v>22</v>
      </c>
      <c r="E201" s="262" t="s">
        <v>1399</v>
      </c>
      <c r="F201" s="263" t="s">
        <v>624</v>
      </c>
    </row>
    <row r="202" spans="1:6" ht="29">
      <c r="A202" s="441"/>
      <c r="B202" s="446"/>
      <c r="C202" s="445"/>
      <c r="D202" s="371" t="s">
        <v>37</v>
      </c>
      <c r="E202" s="262" t="s">
        <v>1399</v>
      </c>
      <c r="F202" s="263" t="s">
        <v>624</v>
      </c>
    </row>
    <row r="203" spans="1:6" ht="21.5">
      <c r="A203" s="441"/>
      <c r="B203" s="446"/>
      <c r="C203" s="445"/>
      <c r="D203" s="371" t="s">
        <v>144</v>
      </c>
      <c r="E203" s="262" t="s">
        <v>1399</v>
      </c>
      <c r="F203" s="263" t="s">
        <v>624</v>
      </c>
    </row>
    <row r="204" spans="1:6" ht="21.5">
      <c r="A204" s="441"/>
      <c r="B204" s="446"/>
      <c r="C204" s="445"/>
      <c r="D204" s="371" t="s">
        <v>178</v>
      </c>
      <c r="E204" s="262" t="s">
        <v>1399</v>
      </c>
      <c r="F204" s="263" t="s">
        <v>624</v>
      </c>
    </row>
    <row r="205" spans="1:6" ht="21.5">
      <c r="A205" s="441"/>
      <c r="B205" s="446"/>
      <c r="C205" s="445"/>
      <c r="D205" s="371" t="s">
        <v>179</v>
      </c>
      <c r="E205" s="262" t="s">
        <v>1399</v>
      </c>
      <c r="F205" s="263" t="s">
        <v>624</v>
      </c>
    </row>
    <row r="206" spans="1:6" ht="21.5">
      <c r="A206" s="441"/>
      <c r="B206" s="446"/>
      <c r="C206" s="445"/>
      <c r="D206" s="371" t="s">
        <v>180</v>
      </c>
      <c r="E206" s="262" t="s">
        <v>1399</v>
      </c>
      <c r="F206" s="263" t="s">
        <v>624</v>
      </c>
    </row>
    <row r="207" spans="1:6" ht="21.5">
      <c r="A207" s="441"/>
      <c r="B207" s="446"/>
      <c r="C207" s="445"/>
      <c r="D207" s="283" t="s">
        <v>25</v>
      </c>
      <c r="E207" s="262" t="s">
        <v>1399</v>
      </c>
      <c r="F207" s="263" t="s">
        <v>624</v>
      </c>
    </row>
    <row r="208" spans="1:6" ht="21.5">
      <c r="A208" s="441"/>
      <c r="B208" s="446"/>
      <c r="C208" s="445"/>
      <c r="D208" s="371" t="s">
        <v>113</v>
      </c>
      <c r="E208" s="262" t="s">
        <v>1399</v>
      </c>
      <c r="F208" s="263" t="s">
        <v>624</v>
      </c>
    </row>
    <row r="209" spans="1:6" ht="21.5">
      <c r="A209" s="441"/>
      <c r="B209" s="446"/>
      <c r="C209" s="445"/>
      <c r="D209" s="371" t="s">
        <v>28</v>
      </c>
      <c r="E209" s="262" t="s">
        <v>1399</v>
      </c>
      <c r="F209" s="263" t="s">
        <v>624</v>
      </c>
    </row>
    <row r="210" spans="1:6" ht="21.5">
      <c r="A210" s="441"/>
      <c r="B210" s="446"/>
      <c r="C210" s="444" t="s">
        <v>181</v>
      </c>
      <c r="D210" s="371" t="s">
        <v>18</v>
      </c>
      <c r="E210" s="262" t="s">
        <v>1399</v>
      </c>
      <c r="F210" s="263" t="s">
        <v>624</v>
      </c>
    </row>
    <row r="211" spans="1:6" ht="21.5">
      <c r="A211" s="441"/>
      <c r="B211" s="446"/>
      <c r="C211" s="445"/>
      <c r="D211" s="287" t="s">
        <v>142</v>
      </c>
      <c r="E211" s="262" t="s">
        <v>1399</v>
      </c>
      <c r="F211" s="263" t="s">
        <v>624</v>
      </c>
    </row>
    <row r="212" spans="1:6" ht="21.5">
      <c r="A212" s="441"/>
      <c r="B212" s="446"/>
      <c r="C212" s="445"/>
      <c r="D212" s="371" t="s">
        <v>22</v>
      </c>
      <c r="E212" s="262" t="s">
        <v>1399</v>
      </c>
      <c r="F212" s="263" t="s">
        <v>624</v>
      </c>
    </row>
    <row r="213" spans="1:6" ht="29">
      <c r="A213" s="441"/>
      <c r="B213" s="446"/>
      <c r="C213" s="445"/>
      <c r="D213" s="371" t="s">
        <v>37</v>
      </c>
      <c r="E213" s="262" t="s">
        <v>1399</v>
      </c>
      <c r="F213" s="263" t="s">
        <v>624</v>
      </c>
    </row>
    <row r="214" spans="1:6" ht="21.5">
      <c r="A214" s="441"/>
      <c r="B214" s="446"/>
      <c r="C214" s="445"/>
      <c r="D214" s="371" t="s">
        <v>144</v>
      </c>
      <c r="E214" s="262" t="s">
        <v>1399</v>
      </c>
      <c r="F214" s="263" t="s">
        <v>624</v>
      </c>
    </row>
    <row r="215" spans="1:6" ht="21.5">
      <c r="A215" s="441"/>
      <c r="B215" s="446"/>
      <c r="C215" s="445"/>
      <c r="D215" s="371" t="s">
        <v>182</v>
      </c>
      <c r="E215" s="262" t="s">
        <v>1399</v>
      </c>
      <c r="F215" s="263" t="s">
        <v>624</v>
      </c>
    </row>
    <row r="216" spans="1:6" ht="21.5">
      <c r="A216" s="441"/>
      <c r="B216" s="446"/>
      <c r="C216" s="445"/>
      <c r="D216" s="371" t="s">
        <v>183</v>
      </c>
      <c r="E216" s="262" t="s">
        <v>1399</v>
      </c>
      <c r="F216" s="263" t="s">
        <v>624</v>
      </c>
    </row>
    <row r="217" spans="1:6" ht="21.5">
      <c r="A217" s="441"/>
      <c r="B217" s="446"/>
      <c r="C217" s="445"/>
      <c r="D217" s="371" t="s">
        <v>184</v>
      </c>
      <c r="E217" s="262" t="s">
        <v>1399</v>
      </c>
      <c r="F217" s="263" t="s">
        <v>624</v>
      </c>
    </row>
    <row r="218" spans="1:6" ht="21.5">
      <c r="A218" s="441"/>
      <c r="B218" s="446"/>
      <c r="C218" s="445"/>
      <c r="D218" s="283" t="s">
        <v>25</v>
      </c>
      <c r="E218" s="262" t="s">
        <v>1399</v>
      </c>
      <c r="F218" s="263" t="s">
        <v>624</v>
      </c>
    </row>
    <row r="219" spans="1:6" ht="21.5">
      <c r="A219" s="441"/>
      <c r="B219" s="446"/>
      <c r="C219" s="445"/>
      <c r="D219" s="371" t="s">
        <v>113</v>
      </c>
      <c r="E219" s="262" t="s">
        <v>1399</v>
      </c>
      <c r="F219" s="263" t="s">
        <v>624</v>
      </c>
    </row>
    <row r="220" spans="1:6" ht="21.5">
      <c r="A220" s="441"/>
      <c r="B220" s="446"/>
      <c r="C220" s="445"/>
      <c r="D220" s="371" t="s">
        <v>28</v>
      </c>
      <c r="E220" s="262" t="s">
        <v>1399</v>
      </c>
      <c r="F220" s="263" t="s">
        <v>624</v>
      </c>
    </row>
    <row r="221" spans="1:6" ht="21.5">
      <c r="A221" s="441"/>
      <c r="B221" s="446"/>
      <c r="C221" s="444" t="s">
        <v>185</v>
      </c>
      <c r="D221" s="371" t="s">
        <v>18</v>
      </c>
      <c r="E221" s="262" t="s">
        <v>1399</v>
      </c>
      <c r="F221" s="263" t="s">
        <v>624</v>
      </c>
    </row>
    <row r="222" spans="1:6" ht="21.5">
      <c r="A222" s="441"/>
      <c r="B222" s="446"/>
      <c r="C222" s="445"/>
      <c r="D222" s="371" t="s">
        <v>142</v>
      </c>
      <c r="E222" s="262" t="s">
        <v>1399</v>
      </c>
      <c r="F222" s="263" t="s">
        <v>624</v>
      </c>
    </row>
    <row r="223" spans="1:6" ht="21.5">
      <c r="A223" s="441"/>
      <c r="B223" s="446"/>
      <c r="C223" s="445"/>
      <c r="D223" s="371" t="s">
        <v>22</v>
      </c>
      <c r="E223" s="262" t="s">
        <v>1399</v>
      </c>
      <c r="F223" s="263" t="s">
        <v>624</v>
      </c>
    </row>
    <row r="224" spans="1:6" ht="29">
      <c r="A224" s="441"/>
      <c r="B224" s="446"/>
      <c r="C224" s="445"/>
      <c r="D224" s="371" t="s">
        <v>37</v>
      </c>
      <c r="E224" s="262" t="s">
        <v>1399</v>
      </c>
      <c r="F224" s="263" t="s">
        <v>624</v>
      </c>
    </row>
    <row r="225" spans="1:6" ht="21.5">
      <c r="A225" s="441"/>
      <c r="B225" s="446"/>
      <c r="C225" s="445"/>
      <c r="D225" s="371" t="s">
        <v>144</v>
      </c>
      <c r="E225" s="262" t="s">
        <v>1399</v>
      </c>
      <c r="F225" s="263" t="s">
        <v>624</v>
      </c>
    </row>
    <row r="226" spans="1:6" ht="21.5">
      <c r="A226" s="441"/>
      <c r="B226" s="446"/>
      <c r="C226" s="445"/>
      <c r="D226" s="371" t="s">
        <v>186</v>
      </c>
      <c r="E226" s="262" t="s">
        <v>1399</v>
      </c>
      <c r="F226" s="263" t="s">
        <v>624</v>
      </c>
    </row>
    <row r="227" spans="1:6" ht="21.5">
      <c r="A227" s="441"/>
      <c r="B227" s="446"/>
      <c r="C227" s="445"/>
      <c r="D227" s="371" t="s">
        <v>187</v>
      </c>
      <c r="E227" s="262" t="s">
        <v>1399</v>
      </c>
      <c r="F227" s="263" t="s">
        <v>624</v>
      </c>
    </row>
    <row r="228" spans="1:6" ht="21.5">
      <c r="A228" s="441"/>
      <c r="B228" s="446"/>
      <c r="C228" s="445"/>
      <c r="D228" s="371" t="s">
        <v>188</v>
      </c>
      <c r="E228" s="262" t="s">
        <v>1399</v>
      </c>
      <c r="F228" s="263" t="s">
        <v>624</v>
      </c>
    </row>
    <row r="229" spans="1:6" ht="21.5">
      <c r="A229" s="441"/>
      <c r="B229" s="446"/>
      <c r="C229" s="445"/>
      <c r="D229" s="283" t="s">
        <v>25</v>
      </c>
      <c r="E229" s="262" t="s">
        <v>1399</v>
      </c>
      <c r="F229" s="263" t="s">
        <v>624</v>
      </c>
    </row>
    <row r="230" spans="1:6" ht="21.5">
      <c r="A230" s="441"/>
      <c r="B230" s="446"/>
      <c r="C230" s="445"/>
      <c r="D230" s="371" t="s">
        <v>113</v>
      </c>
      <c r="E230" s="262" t="s">
        <v>1399</v>
      </c>
      <c r="F230" s="263" t="s">
        <v>624</v>
      </c>
    </row>
    <row r="231" spans="1:6" ht="21.5">
      <c r="A231" s="441"/>
      <c r="B231" s="446"/>
      <c r="C231" s="445"/>
      <c r="D231" s="371" t="s">
        <v>28</v>
      </c>
      <c r="E231" s="262" t="s">
        <v>1399</v>
      </c>
      <c r="F231" s="263" t="s">
        <v>624</v>
      </c>
    </row>
    <row r="232" spans="1:6" ht="21.5">
      <c r="A232" s="441"/>
      <c r="B232" s="446"/>
      <c r="C232" s="444" t="s">
        <v>205</v>
      </c>
      <c r="D232" s="371" t="s">
        <v>18</v>
      </c>
      <c r="E232" s="262" t="s">
        <v>1399</v>
      </c>
      <c r="F232" s="263" t="s">
        <v>624</v>
      </c>
    </row>
    <row r="233" spans="1:6" ht="21.5">
      <c r="A233" s="441"/>
      <c r="B233" s="446"/>
      <c r="C233" s="445"/>
      <c r="D233" s="371" t="s">
        <v>142</v>
      </c>
      <c r="E233" s="262" t="s">
        <v>1399</v>
      </c>
      <c r="F233" s="263" t="s">
        <v>624</v>
      </c>
    </row>
    <row r="234" spans="1:6" ht="21.5">
      <c r="A234" s="441"/>
      <c r="B234" s="446"/>
      <c r="C234" s="445"/>
      <c r="D234" s="371" t="s">
        <v>22</v>
      </c>
      <c r="E234" s="262" t="s">
        <v>1399</v>
      </c>
      <c r="F234" s="263" t="s">
        <v>624</v>
      </c>
    </row>
    <row r="235" spans="1:6" ht="21.5">
      <c r="A235" s="441"/>
      <c r="B235" s="446"/>
      <c r="C235" s="445"/>
      <c r="D235" s="371" t="s">
        <v>143</v>
      </c>
      <c r="E235" s="262" t="s">
        <v>1399</v>
      </c>
      <c r="F235" s="263" t="s">
        <v>624</v>
      </c>
    </row>
    <row r="236" spans="1:6" ht="21.5">
      <c r="A236" s="441"/>
      <c r="B236" s="446"/>
      <c r="C236" s="445"/>
      <c r="D236" s="371" t="s">
        <v>144</v>
      </c>
      <c r="E236" s="262" t="s">
        <v>1399</v>
      </c>
      <c r="F236" s="263" t="s">
        <v>624</v>
      </c>
    </row>
    <row r="237" spans="1:6" ht="21.5">
      <c r="A237" s="441"/>
      <c r="B237" s="446"/>
      <c r="C237" s="445"/>
      <c r="D237" s="371" t="s">
        <v>206</v>
      </c>
      <c r="E237" s="262" t="s">
        <v>1399</v>
      </c>
      <c r="F237" s="263" t="s">
        <v>624</v>
      </c>
    </row>
    <row r="238" spans="1:6" ht="21.5">
      <c r="A238" s="441"/>
      <c r="B238" s="446"/>
      <c r="C238" s="445"/>
      <c r="D238" s="371" t="s">
        <v>207</v>
      </c>
      <c r="E238" s="262" t="s">
        <v>1399</v>
      </c>
      <c r="F238" s="263" t="s">
        <v>624</v>
      </c>
    </row>
    <row r="239" spans="1:6" ht="21.5">
      <c r="A239" s="441"/>
      <c r="B239" s="446"/>
      <c r="C239" s="445"/>
      <c r="D239" s="371" t="s">
        <v>208</v>
      </c>
      <c r="E239" s="262" t="s">
        <v>1399</v>
      </c>
      <c r="F239" s="263" t="s">
        <v>624</v>
      </c>
    </row>
    <row r="240" spans="1:6" ht="21.5">
      <c r="A240" s="441"/>
      <c r="B240" s="446"/>
      <c r="C240" s="445"/>
      <c r="D240" s="283" t="s">
        <v>25</v>
      </c>
      <c r="E240" s="262" t="s">
        <v>1399</v>
      </c>
      <c r="F240" s="263" t="s">
        <v>624</v>
      </c>
    </row>
    <row r="241" spans="1:6" ht="21.5">
      <c r="A241" s="441"/>
      <c r="B241" s="446"/>
      <c r="C241" s="445"/>
      <c r="D241" s="371" t="s">
        <v>113</v>
      </c>
      <c r="E241" s="262" t="s">
        <v>1399</v>
      </c>
      <c r="F241" s="263" t="s">
        <v>624</v>
      </c>
    </row>
    <row r="242" spans="1:6" ht="21.5">
      <c r="A242" s="441"/>
      <c r="B242" s="446"/>
      <c r="C242" s="445"/>
      <c r="D242" s="371" t="s">
        <v>28</v>
      </c>
      <c r="E242" s="262" t="s">
        <v>1399</v>
      </c>
      <c r="F242" s="263" t="s">
        <v>624</v>
      </c>
    </row>
    <row r="243" spans="1:6" ht="21.5">
      <c r="A243" s="441"/>
      <c r="B243" s="446"/>
      <c r="C243" s="444" t="s">
        <v>217</v>
      </c>
      <c r="D243" s="371" t="s">
        <v>18</v>
      </c>
      <c r="E243" s="262" t="s">
        <v>1399</v>
      </c>
      <c r="F243" s="263" t="s">
        <v>624</v>
      </c>
    </row>
    <row r="244" spans="1:6" ht="21.5">
      <c r="A244" s="441"/>
      <c r="B244" s="446"/>
      <c r="C244" s="445"/>
      <c r="D244" s="371" t="s">
        <v>142</v>
      </c>
      <c r="E244" s="262" t="s">
        <v>1399</v>
      </c>
      <c r="F244" s="263" t="s">
        <v>624</v>
      </c>
    </row>
    <row r="245" spans="1:6" ht="21.5">
      <c r="A245" s="441"/>
      <c r="B245" s="446"/>
      <c r="C245" s="445"/>
      <c r="D245" s="371" t="s">
        <v>22</v>
      </c>
      <c r="E245" s="262" t="s">
        <v>1399</v>
      </c>
      <c r="F245" s="263" t="s">
        <v>624</v>
      </c>
    </row>
    <row r="246" spans="1:6" ht="21.5">
      <c r="A246" s="441"/>
      <c r="B246" s="446"/>
      <c r="C246" s="445"/>
      <c r="D246" s="371" t="s">
        <v>143</v>
      </c>
      <c r="E246" s="262" t="s">
        <v>1399</v>
      </c>
      <c r="F246" s="263" t="s">
        <v>624</v>
      </c>
    </row>
    <row r="247" spans="1:6" ht="21.5">
      <c r="A247" s="441"/>
      <c r="B247" s="446"/>
      <c r="C247" s="445"/>
      <c r="D247" s="371" t="s">
        <v>144</v>
      </c>
      <c r="E247" s="262" t="s">
        <v>1399</v>
      </c>
      <c r="F247" s="263" t="s">
        <v>624</v>
      </c>
    </row>
    <row r="248" spans="1:6" ht="21.5">
      <c r="A248" s="441"/>
      <c r="B248" s="446"/>
      <c r="C248" s="445"/>
      <c r="D248" s="371" t="s">
        <v>218</v>
      </c>
      <c r="E248" s="262" t="s">
        <v>1399</v>
      </c>
      <c r="F248" s="263" t="s">
        <v>624</v>
      </c>
    </row>
    <row r="249" spans="1:6" ht="21.5">
      <c r="A249" s="441"/>
      <c r="B249" s="446"/>
      <c r="C249" s="445"/>
      <c r="D249" s="371" t="s">
        <v>219</v>
      </c>
      <c r="E249" s="262" t="s">
        <v>1399</v>
      </c>
      <c r="F249" s="263" t="s">
        <v>624</v>
      </c>
    </row>
    <row r="250" spans="1:6" ht="21.5">
      <c r="A250" s="441"/>
      <c r="B250" s="446"/>
      <c r="C250" s="445"/>
      <c r="D250" s="371" t="s">
        <v>220</v>
      </c>
      <c r="E250" s="262" t="s">
        <v>1399</v>
      </c>
      <c r="F250" s="263" t="s">
        <v>624</v>
      </c>
    </row>
    <row r="251" spans="1:6" ht="21.5">
      <c r="A251" s="441"/>
      <c r="B251" s="446"/>
      <c r="C251" s="445"/>
      <c r="D251" s="283" t="s">
        <v>25</v>
      </c>
      <c r="E251" s="262" t="s">
        <v>1399</v>
      </c>
      <c r="F251" s="263" t="s">
        <v>624</v>
      </c>
    </row>
    <row r="252" spans="1:6" ht="21.5">
      <c r="A252" s="441"/>
      <c r="B252" s="446"/>
      <c r="C252" s="445"/>
      <c r="D252" s="371" t="s">
        <v>113</v>
      </c>
      <c r="E252" s="262" t="s">
        <v>1399</v>
      </c>
      <c r="F252" s="263" t="s">
        <v>624</v>
      </c>
    </row>
    <row r="253" spans="1:6" ht="21.5">
      <c r="A253" s="441"/>
      <c r="B253" s="446"/>
      <c r="C253" s="445"/>
      <c r="D253" s="371" t="s">
        <v>28</v>
      </c>
      <c r="E253" s="262" t="s">
        <v>1399</v>
      </c>
      <c r="F253" s="263" t="s">
        <v>624</v>
      </c>
    </row>
    <row r="254" spans="1:6" ht="21.5">
      <c r="A254" s="441"/>
      <c r="B254" s="446"/>
      <c r="C254" s="444" t="s">
        <v>221</v>
      </c>
      <c r="D254" s="371" t="s">
        <v>18</v>
      </c>
      <c r="E254" s="262" t="s">
        <v>1399</v>
      </c>
      <c r="F254" s="263" t="s">
        <v>624</v>
      </c>
    </row>
    <row r="255" spans="1:6" ht="21.5">
      <c r="A255" s="441"/>
      <c r="B255" s="446"/>
      <c r="C255" s="445"/>
      <c r="D255" s="371" t="s">
        <v>142</v>
      </c>
      <c r="E255" s="262" t="s">
        <v>1399</v>
      </c>
      <c r="F255" s="263" t="s">
        <v>624</v>
      </c>
    </row>
    <row r="256" spans="1:6" ht="21.5">
      <c r="A256" s="441"/>
      <c r="B256" s="446"/>
      <c r="C256" s="445"/>
      <c r="D256" s="371" t="s">
        <v>22</v>
      </c>
      <c r="E256" s="262" t="s">
        <v>1399</v>
      </c>
      <c r="F256" s="263" t="s">
        <v>624</v>
      </c>
    </row>
    <row r="257" spans="1:6" ht="21.5">
      <c r="A257" s="441"/>
      <c r="B257" s="446"/>
      <c r="C257" s="445"/>
      <c r="D257" s="371" t="s">
        <v>143</v>
      </c>
      <c r="E257" s="262" t="s">
        <v>1399</v>
      </c>
      <c r="F257" s="263" t="s">
        <v>624</v>
      </c>
    </row>
    <row r="258" spans="1:6" ht="21.5">
      <c r="A258" s="441"/>
      <c r="B258" s="446"/>
      <c r="C258" s="445"/>
      <c r="D258" s="371" t="s">
        <v>144</v>
      </c>
      <c r="E258" s="262" t="s">
        <v>1399</v>
      </c>
      <c r="F258" s="263" t="s">
        <v>624</v>
      </c>
    </row>
    <row r="259" spans="1:6" ht="21.5">
      <c r="A259" s="441"/>
      <c r="B259" s="446"/>
      <c r="C259" s="445"/>
      <c r="D259" s="371" t="s">
        <v>222</v>
      </c>
      <c r="E259" s="262" t="s">
        <v>1399</v>
      </c>
      <c r="F259" s="263" t="s">
        <v>624</v>
      </c>
    </row>
    <row r="260" spans="1:6" ht="21.5">
      <c r="A260" s="441"/>
      <c r="B260" s="446"/>
      <c r="C260" s="445"/>
      <c r="D260" s="371" t="s">
        <v>223</v>
      </c>
      <c r="E260" s="262" t="s">
        <v>1399</v>
      </c>
      <c r="F260" s="263" t="s">
        <v>624</v>
      </c>
    </row>
    <row r="261" spans="1:6" ht="21.5">
      <c r="A261" s="441"/>
      <c r="B261" s="446"/>
      <c r="C261" s="445"/>
      <c r="D261" s="371" t="s">
        <v>224</v>
      </c>
      <c r="E261" s="262" t="s">
        <v>1399</v>
      </c>
      <c r="F261" s="263" t="s">
        <v>624</v>
      </c>
    </row>
    <row r="262" spans="1:6" ht="21.5">
      <c r="A262" s="441"/>
      <c r="B262" s="446"/>
      <c r="C262" s="445"/>
      <c r="D262" s="283" t="s">
        <v>25</v>
      </c>
      <c r="E262" s="262" t="s">
        <v>1399</v>
      </c>
      <c r="F262" s="263" t="s">
        <v>624</v>
      </c>
    </row>
    <row r="263" spans="1:6" ht="21.5">
      <c r="A263" s="441"/>
      <c r="B263" s="446"/>
      <c r="C263" s="445"/>
      <c r="D263" s="371" t="s">
        <v>113</v>
      </c>
      <c r="E263" s="262" t="s">
        <v>1399</v>
      </c>
      <c r="F263" s="263" t="s">
        <v>624</v>
      </c>
    </row>
    <row r="264" spans="1:6" ht="21.5">
      <c r="A264" s="441"/>
      <c r="B264" s="446"/>
      <c r="C264" s="445"/>
      <c r="D264" s="371" t="s">
        <v>28</v>
      </c>
      <c r="E264" s="262" t="s">
        <v>1399</v>
      </c>
      <c r="F264" s="263" t="s">
        <v>624</v>
      </c>
    </row>
    <row r="265" spans="1:6" ht="21.5">
      <c r="A265" s="441"/>
      <c r="B265" s="446"/>
      <c r="C265" s="444" t="s">
        <v>225</v>
      </c>
      <c r="D265" s="371" t="s">
        <v>18</v>
      </c>
      <c r="E265" s="262" t="s">
        <v>1399</v>
      </c>
      <c r="F265" s="263" t="s">
        <v>624</v>
      </c>
    </row>
    <row r="266" spans="1:6" ht="21.5">
      <c r="A266" s="441"/>
      <c r="B266" s="446"/>
      <c r="C266" s="445"/>
      <c r="D266" s="371" t="s">
        <v>142</v>
      </c>
      <c r="E266" s="262" t="s">
        <v>1399</v>
      </c>
      <c r="F266" s="263" t="s">
        <v>624</v>
      </c>
    </row>
    <row r="267" spans="1:6" ht="21.5">
      <c r="A267" s="441"/>
      <c r="B267" s="446"/>
      <c r="C267" s="445"/>
      <c r="D267" s="371" t="s">
        <v>22</v>
      </c>
      <c r="E267" s="262" t="s">
        <v>1399</v>
      </c>
      <c r="F267" s="263" t="s">
        <v>624</v>
      </c>
    </row>
    <row r="268" spans="1:6" ht="21.5">
      <c r="A268" s="441"/>
      <c r="B268" s="446"/>
      <c r="C268" s="445"/>
      <c r="D268" s="371" t="s">
        <v>143</v>
      </c>
      <c r="E268" s="262" t="s">
        <v>1399</v>
      </c>
      <c r="F268" s="263" t="s">
        <v>624</v>
      </c>
    </row>
    <row r="269" spans="1:6" ht="21.5">
      <c r="A269" s="441"/>
      <c r="B269" s="446"/>
      <c r="C269" s="445"/>
      <c r="D269" s="371" t="s">
        <v>144</v>
      </c>
      <c r="E269" s="262" t="s">
        <v>1399</v>
      </c>
      <c r="F269" s="263" t="s">
        <v>624</v>
      </c>
    </row>
    <row r="270" spans="1:6" ht="21.5">
      <c r="A270" s="441"/>
      <c r="B270" s="446"/>
      <c r="C270" s="445"/>
      <c r="D270" s="371" t="s">
        <v>226</v>
      </c>
      <c r="E270" s="262" t="s">
        <v>1399</v>
      </c>
      <c r="F270" s="263" t="s">
        <v>624</v>
      </c>
    </row>
    <row r="271" spans="1:6" ht="21.5">
      <c r="A271" s="441"/>
      <c r="B271" s="446"/>
      <c r="C271" s="445"/>
      <c r="D271" s="371" t="s">
        <v>227</v>
      </c>
      <c r="E271" s="262" t="s">
        <v>1399</v>
      </c>
      <c r="F271" s="263" t="s">
        <v>624</v>
      </c>
    </row>
    <row r="272" spans="1:6" ht="21.5">
      <c r="A272" s="441"/>
      <c r="B272" s="446"/>
      <c r="C272" s="445"/>
      <c r="D272" s="371" t="s">
        <v>228</v>
      </c>
      <c r="E272" s="262" t="s">
        <v>1399</v>
      </c>
      <c r="F272" s="263" t="s">
        <v>624</v>
      </c>
    </row>
    <row r="273" spans="1:6" ht="21.5">
      <c r="A273" s="441"/>
      <c r="B273" s="446"/>
      <c r="C273" s="445"/>
      <c r="D273" s="283" t="s">
        <v>25</v>
      </c>
      <c r="E273" s="262" t="s">
        <v>1399</v>
      </c>
      <c r="F273" s="263" t="s">
        <v>624</v>
      </c>
    </row>
    <row r="274" spans="1:6" ht="21.5">
      <c r="A274" s="441"/>
      <c r="B274" s="446"/>
      <c r="C274" s="445"/>
      <c r="D274" s="371" t="s">
        <v>113</v>
      </c>
      <c r="E274" s="262" t="s">
        <v>1399</v>
      </c>
      <c r="F274" s="263" t="s">
        <v>624</v>
      </c>
    </row>
    <row r="275" spans="1:6" ht="21.5">
      <c r="A275" s="441"/>
      <c r="B275" s="446"/>
      <c r="C275" s="445"/>
      <c r="D275" s="371" t="s">
        <v>28</v>
      </c>
      <c r="E275" s="262" t="s">
        <v>1399</v>
      </c>
      <c r="F275" s="263" t="s">
        <v>624</v>
      </c>
    </row>
    <row r="276" spans="1:6" ht="21.5">
      <c r="A276" s="441"/>
      <c r="B276" s="446"/>
      <c r="C276" s="444" t="s">
        <v>229</v>
      </c>
      <c r="D276" s="371" t="s">
        <v>18</v>
      </c>
      <c r="E276" s="262" t="s">
        <v>1399</v>
      </c>
      <c r="F276" s="263" t="s">
        <v>624</v>
      </c>
    </row>
    <row r="277" spans="1:6" ht="21.5">
      <c r="A277" s="441"/>
      <c r="B277" s="446"/>
      <c r="C277" s="445"/>
      <c r="D277" s="371" t="s">
        <v>142</v>
      </c>
      <c r="E277" s="262" t="s">
        <v>1399</v>
      </c>
      <c r="F277" s="263" t="s">
        <v>624</v>
      </c>
    </row>
    <row r="278" spans="1:6" ht="21.5">
      <c r="A278" s="441"/>
      <c r="B278" s="446"/>
      <c r="C278" s="445"/>
      <c r="D278" s="371" t="s">
        <v>22</v>
      </c>
      <c r="E278" s="262" t="s">
        <v>1399</v>
      </c>
      <c r="F278" s="263" t="s">
        <v>624</v>
      </c>
    </row>
    <row r="279" spans="1:6" ht="21.5">
      <c r="A279" s="441"/>
      <c r="B279" s="446"/>
      <c r="C279" s="445"/>
      <c r="D279" s="371" t="s">
        <v>143</v>
      </c>
      <c r="E279" s="262" t="s">
        <v>1399</v>
      </c>
      <c r="F279" s="263" t="s">
        <v>624</v>
      </c>
    </row>
    <row r="280" spans="1:6" ht="21.5">
      <c r="A280" s="441"/>
      <c r="B280" s="446"/>
      <c r="C280" s="445"/>
      <c r="D280" s="371" t="s">
        <v>144</v>
      </c>
      <c r="E280" s="262" t="s">
        <v>1399</v>
      </c>
      <c r="F280" s="263" t="s">
        <v>624</v>
      </c>
    </row>
    <row r="281" spans="1:6" ht="21.5">
      <c r="A281" s="441"/>
      <c r="B281" s="446"/>
      <c r="C281" s="445"/>
      <c r="D281" s="371" t="s">
        <v>230</v>
      </c>
      <c r="E281" s="262" t="s">
        <v>1399</v>
      </c>
      <c r="F281" s="263" t="s">
        <v>624</v>
      </c>
    </row>
    <row r="282" spans="1:6" ht="21.5">
      <c r="A282" s="441"/>
      <c r="B282" s="446"/>
      <c r="C282" s="445"/>
      <c r="D282" s="371" t="s">
        <v>231</v>
      </c>
      <c r="E282" s="262" t="s">
        <v>1399</v>
      </c>
      <c r="F282" s="263" t="s">
        <v>624</v>
      </c>
    </row>
    <row r="283" spans="1:6" ht="21.5">
      <c r="A283" s="441"/>
      <c r="B283" s="446"/>
      <c r="C283" s="445"/>
      <c r="D283" s="371" t="s">
        <v>232</v>
      </c>
      <c r="E283" s="262" t="s">
        <v>1399</v>
      </c>
      <c r="F283" s="263" t="s">
        <v>624</v>
      </c>
    </row>
    <row r="284" spans="1:6" ht="21.5">
      <c r="A284" s="441"/>
      <c r="B284" s="446"/>
      <c r="C284" s="445"/>
      <c r="D284" s="283" t="s">
        <v>25</v>
      </c>
      <c r="E284" s="262" t="s">
        <v>1399</v>
      </c>
      <c r="F284" s="263" t="s">
        <v>624</v>
      </c>
    </row>
    <row r="285" spans="1:6" ht="21.5">
      <c r="A285" s="441"/>
      <c r="B285" s="446"/>
      <c r="C285" s="445"/>
      <c r="D285" s="371" t="s">
        <v>113</v>
      </c>
      <c r="E285" s="262" t="s">
        <v>1399</v>
      </c>
      <c r="F285" s="263" t="s">
        <v>624</v>
      </c>
    </row>
    <row r="286" spans="1:6" ht="21.5">
      <c r="A286" s="441"/>
      <c r="B286" s="446"/>
      <c r="C286" s="445"/>
      <c r="D286" s="371" t="s">
        <v>28</v>
      </c>
      <c r="E286" s="262" t="s">
        <v>1399</v>
      </c>
      <c r="F286" s="263" t="s">
        <v>624</v>
      </c>
    </row>
    <row r="287" spans="1:6" ht="21.5">
      <c r="A287" s="441"/>
      <c r="B287" s="446"/>
      <c r="C287" s="444" t="s">
        <v>233</v>
      </c>
      <c r="D287" s="371" t="s">
        <v>18</v>
      </c>
      <c r="E287" s="262" t="s">
        <v>1399</v>
      </c>
      <c r="F287" s="263" t="s">
        <v>624</v>
      </c>
    </row>
    <row r="288" spans="1:6" ht="21.5">
      <c r="A288" s="441"/>
      <c r="B288" s="446"/>
      <c r="C288" s="445"/>
      <c r="D288" s="371" t="s">
        <v>142</v>
      </c>
      <c r="E288" s="262" t="s">
        <v>1399</v>
      </c>
      <c r="F288" s="263" t="s">
        <v>624</v>
      </c>
    </row>
    <row r="289" spans="1:6" ht="21.5">
      <c r="A289" s="441"/>
      <c r="B289" s="446"/>
      <c r="C289" s="445"/>
      <c r="D289" s="371" t="s">
        <v>22</v>
      </c>
      <c r="E289" s="262" t="s">
        <v>1399</v>
      </c>
      <c r="F289" s="263" t="s">
        <v>624</v>
      </c>
    </row>
    <row r="290" spans="1:6" ht="21.5">
      <c r="A290" s="441"/>
      <c r="B290" s="446"/>
      <c r="C290" s="445"/>
      <c r="D290" s="371" t="s">
        <v>143</v>
      </c>
      <c r="E290" s="262" t="s">
        <v>1399</v>
      </c>
      <c r="F290" s="263" t="s">
        <v>624</v>
      </c>
    </row>
    <row r="291" spans="1:6" ht="21.5">
      <c r="A291" s="441"/>
      <c r="B291" s="446"/>
      <c r="C291" s="445"/>
      <c r="D291" s="371" t="s">
        <v>144</v>
      </c>
      <c r="E291" s="262" t="s">
        <v>1399</v>
      </c>
      <c r="F291" s="263" t="s">
        <v>624</v>
      </c>
    </row>
    <row r="292" spans="1:6" ht="21.5">
      <c r="A292" s="441"/>
      <c r="B292" s="446"/>
      <c r="C292" s="445"/>
      <c r="D292" s="371" t="s">
        <v>234</v>
      </c>
      <c r="E292" s="262" t="s">
        <v>1399</v>
      </c>
      <c r="F292" s="263" t="s">
        <v>624</v>
      </c>
    </row>
    <row r="293" spans="1:6" ht="21.5">
      <c r="A293" s="441"/>
      <c r="B293" s="446"/>
      <c r="C293" s="445"/>
      <c r="D293" s="371" t="s">
        <v>235</v>
      </c>
      <c r="E293" s="262" t="s">
        <v>1399</v>
      </c>
      <c r="F293" s="263" t="s">
        <v>624</v>
      </c>
    </row>
    <row r="294" spans="1:6" ht="21.5">
      <c r="A294" s="441"/>
      <c r="B294" s="446"/>
      <c r="C294" s="445"/>
      <c r="D294" s="371" t="s">
        <v>236</v>
      </c>
      <c r="E294" s="262" t="s">
        <v>1399</v>
      </c>
      <c r="F294" s="263" t="s">
        <v>624</v>
      </c>
    </row>
    <row r="295" spans="1:6" ht="21.5">
      <c r="A295" s="441"/>
      <c r="B295" s="446"/>
      <c r="C295" s="445"/>
      <c r="D295" s="283" t="s">
        <v>25</v>
      </c>
      <c r="E295" s="262" t="s">
        <v>1399</v>
      </c>
      <c r="F295" s="263" t="s">
        <v>624</v>
      </c>
    </row>
    <row r="296" spans="1:6" ht="21.5">
      <c r="A296" s="441"/>
      <c r="B296" s="446"/>
      <c r="C296" s="445"/>
      <c r="D296" s="371" t="s">
        <v>113</v>
      </c>
      <c r="E296" s="262" t="s">
        <v>1399</v>
      </c>
      <c r="F296" s="263" t="s">
        <v>624</v>
      </c>
    </row>
    <row r="297" spans="1:6" ht="21.5">
      <c r="A297" s="441"/>
      <c r="B297" s="446"/>
      <c r="C297" s="445"/>
      <c r="D297" s="371" t="s">
        <v>28</v>
      </c>
      <c r="E297" s="262" t="s">
        <v>1399</v>
      </c>
      <c r="F297" s="263" t="s">
        <v>624</v>
      </c>
    </row>
    <row r="298" spans="1:6" ht="21.5">
      <c r="A298" s="441"/>
      <c r="B298" s="446" t="s">
        <v>237</v>
      </c>
      <c r="C298" s="444" t="s">
        <v>238</v>
      </c>
      <c r="D298" s="371" t="s">
        <v>18</v>
      </c>
      <c r="E298" s="262" t="s">
        <v>1399</v>
      </c>
      <c r="F298" s="263" t="s">
        <v>624</v>
      </c>
    </row>
    <row r="299" spans="1:6" ht="21.5">
      <c r="A299" s="441"/>
      <c r="B299" s="446"/>
      <c r="C299" s="445"/>
      <c r="D299" s="371" t="s">
        <v>142</v>
      </c>
      <c r="E299" s="262" t="s">
        <v>1399</v>
      </c>
      <c r="F299" s="263" t="s">
        <v>624</v>
      </c>
    </row>
    <row r="300" spans="1:6" ht="21.5">
      <c r="A300" s="441"/>
      <c r="B300" s="446"/>
      <c r="C300" s="445"/>
      <c r="D300" s="371" t="s">
        <v>22</v>
      </c>
      <c r="E300" s="262" t="s">
        <v>1399</v>
      </c>
      <c r="F300" s="263" t="s">
        <v>624</v>
      </c>
    </row>
    <row r="301" spans="1:6" ht="21.5">
      <c r="A301" s="441"/>
      <c r="B301" s="446"/>
      <c r="C301" s="445"/>
      <c r="D301" s="371" t="s">
        <v>143</v>
      </c>
      <c r="E301" s="262" t="s">
        <v>1399</v>
      </c>
      <c r="F301" s="263" t="s">
        <v>624</v>
      </c>
    </row>
    <row r="302" spans="1:6" ht="21.5">
      <c r="A302" s="441"/>
      <c r="B302" s="446"/>
      <c r="C302" s="445"/>
      <c r="D302" s="371" t="s">
        <v>144</v>
      </c>
      <c r="E302" s="262" t="s">
        <v>1399</v>
      </c>
      <c r="F302" s="263" t="s">
        <v>624</v>
      </c>
    </row>
    <row r="303" spans="1:6" ht="21.5">
      <c r="A303" s="441"/>
      <c r="B303" s="446"/>
      <c r="C303" s="445"/>
      <c r="D303" s="371" t="s">
        <v>239</v>
      </c>
      <c r="E303" s="262" t="s">
        <v>1399</v>
      </c>
      <c r="F303" s="263" t="s">
        <v>624</v>
      </c>
    </row>
    <row r="304" spans="1:6" ht="21.5">
      <c r="A304" s="441"/>
      <c r="B304" s="446"/>
      <c r="C304" s="445"/>
      <c r="D304" s="371" t="s">
        <v>240</v>
      </c>
      <c r="E304" s="262" t="s">
        <v>1399</v>
      </c>
      <c r="F304" s="263" t="s">
        <v>624</v>
      </c>
    </row>
    <row r="305" spans="1:6" ht="21.5">
      <c r="A305" s="441"/>
      <c r="B305" s="446"/>
      <c r="C305" s="445"/>
      <c r="D305" s="283" t="s">
        <v>25</v>
      </c>
      <c r="E305" s="262" t="s">
        <v>1399</v>
      </c>
      <c r="F305" s="263" t="s">
        <v>624</v>
      </c>
    </row>
    <row r="306" spans="1:6" ht="21.5">
      <c r="A306" s="441"/>
      <c r="B306" s="446"/>
      <c r="C306" s="445"/>
      <c r="D306" s="371" t="s">
        <v>113</v>
      </c>
      <c r="E306" s="262" t="s">
        <v>1399</v>
      </c>
      <c r="F306" s="263" t="s">
        <v>624</v>
      </c>
    </row>
    <row r="307" spans="1:6" ht="21.5">
      <c r="A307" s="441"/>
      <c r="B307" s="446"/>
      <c r="C307" s="445"/>
      <c r="D307" s="371" t="s">
        <v>28</v>
      </c>
      <c r="E307" s="262" t="s">
        <v>1399</v>
      </c>
      <c r="F307" s="263" t="s">
        <v>624</v>
      </c>
    </row>
    <row r="308" spans="1:6" ht="21.5">
      <c r="A308" s="441"/>
      <c r="B308" s="446"/>
      <c r="C308" s="444" t="s">
        <v>241</v>
      </c>
      <c r="D308" s="371" t="s">
        <v>18</v>
      </c>
      <c r="E308" s="262" t="s">
        <v>1399</v>
      </c>
      <c r="F308" s="263" t="s">
        <v>624</v>
      </c>
    </row>
    <row r="309" spans="1:6" ht="21.5">
      <c r="A309" s="441"/>
      <c r="B309" s="446"/>
      <c r="C309" s="445"/>
      <c r="D309" s="371" t="s">
        <v>142</v>
      </c>
      <c r="E309" s="262" t="s">
        <v>1399</v>
      </c>
      <c r="F309" s="263" t="s">
        <v>624</v>
      </c>
    </row>
    <row r="310" spans="1:6" ht="21.5">
      <c r="A310" s="441"/>
      <c r="B310" s="446"/>
      <c r="C310" s="445"/>
      <c r="D310" s="371" t="s">
        <v>22</v>
      </c>
      <c r="E310" s="262" t="s">
        <v>1399</v>
      </c>
      <c r="F310" s="263" t="s">
        <v>624</v>
      </c>
    </row>
    <row r="311" spans="1:6" ht="21.5">
      <c r="A311" s="441"/>
      <c r="B311" s="446"/>
      <c r="C311" s="445"/>
      <c r="D311" s="371" t="s">
        <v>143</v>
      </c>
      <c r="E311" s="262" t="s">
        <v>1399</v>
      </c>
      <c r="F311" s="263" t="s">
        <v>624</v>
      </c>
    </row>
    <row r="312" spans="1:6" ht="21.5">
      <c r="A312" s="441"/>
      <c r="B312" s="446"/>
      <c r="C312" s="445"/>
      <c r="D312" s="371" t="s">
        <v>144</v>
      </c>
      <c r="E312" s="262" t="s">
        <v>1399</v>
      </c>
      <c r="F312" s="263" t="s">
        <v>624</v>
      </c>
    </row>
    <row r="313" spans="1:6" ht="21.5">
      <c r="A313" s="441"/>
      <c r="B313" s="446"/>
      <c r="C313" s="445"/>
      <c r="D313" s="371" t="s">
        <v>242</v>
      </c>
      <c r="E313" s="262" t="s">
        <v>1399</v>
      </c>
      <c r="F313" s="263" t="s">
        <v>624</v>
      </c>
    </row>
    <row r="314" spans="1:6" ht="21.5">
      <c r="A314" s="441"/>
      <c r="B314" s="446"/>
      <c r="C314" s="445"/>
      <c r="D314" s="371" t="s">
        <v>243</v>
      </c>
      <c r="E314" s="262" t="s">
        <v>1399</v>
      </c>
      <c r="F314" s="263" t="s">
        <v>624</v>
      </c>
    </row>
    <row r="315" spans="1:6" ht="21.5">
      <c r="A315" s="441"/>
      <c r="B315" s="446"/>
      <c r="C315" s="445"/>
      <c r="D315" s="283" t="s">
        <v>25</v>
      </c>
      <c r="E315" s="262" t="s">
        <v>1399</v>
      </c>
      <c r="F315" s="263" t="s">
        <v>624</v>
      </c>
    </row>
    <row r="316" spans="1:6" ht="21.5">
      <c r="A316" s="441"/>
      <c r="B316" s="446"/>
      <c r="C316" s="445"/>
      <c r="D316" s="371" t="s">
        <v>113</v>
      </c>
      <c r="E316" s="262" t="s">
        <v>1399</v>
      </c>
      <c r="F316" s="263" t="s">
        <v>624</v>
      </c>
    </row>
    <row r="317" spans="1:6" ht="21.5">
      <c r="A317" s="441"/>
      <c r="B317" s="446"/>
      <c r="C317" s="445"/>
      <c r="D317" s="371" t="s">
        <v>28</v>
      </c>
      <c r="E317" s="262" t="s">
        <v>1399</v>
      </c>
      <c r="F317" s="263" t="s">
        <v>624</v>
      </c>
    </row>
    <row r="318" spans="1:6" ht="21.5">
      <c r="A318" s="441"/>
      <c r="B318" s="446"/>
      <c r="C318" s="444" t="s">
        <v>244</v>
      </c>
      <c r="D318" s="371" t="s">
        <v>18</v>
      </c>
      <c r="E318" s="262" t="s">
        <v>1399</v>
      </c>
      <c r="F318" s="263" t="s">
        <v>624</v>
      </c>
    </row>
    <row r="319" spans="1:6" ht="21.5">
      <c r="A319" s="441"/>
      <c r="B319" s="446"/>
      <c r="C319" s="445"/>
      <c r="D319" s="371" t="s">
        <v>142</v>
      </c>
      <c r="E319" s="262" t="s">
        <v>1399</v>
      </c>
      <c r="F319" s="263" t="s">
        <v>624</v>
      </c>
    </row>
    <row r="320" spans="1:6" ht="21.5">
      <c r="A320" s="441"/>
      <c r="B320" s="446"/>
      <c r="C320" s="445"/>
      <c r="D320" s="371" t="s">
        <v>22</v>
      </c>
      <c r="E320" s="262" t="s">
        <v>1399</v>
      </c>
      <c r="F320" s="263" t="s">
        <v>624</v>
      </c>
    </row>
    <row r="321" spans="1:6" ht="21.5">
      <c r="A321" s="441"/>
      <c r="B321" s="446"/>
      <c r="C321" s="445"/>
      <c r="D321" s="371" t="s">
        <v>143</v>
      </c>
      <c r="E321" s="262" t="s">
        <v>1399</v>
      </c>
      <c r="F321" s="263" t="s">
        <v>624</v>
      </c>
    </row>
    <row r="322" spans="1:6" ht="21.5">
      <c r="A322" s="441"/>
      <c r="B322" s="446"/>
      <c r="C322" s="445"/>
      <c r="D322" s="371" t="s">
        <v>144</v>
      </c>
      <c r="E322" s="262" t="s">
        <v>1399</v>
      </c>
      <c r="F322" s="263" t="s">
        <v>624</v>
      </c>
    </row>
    <row r="323" spans="1:6" ht="21.5">
      <c r="A323" s="441"/>
      <c r="B323" s="446"/>
      <c r="C323" s="445"/>
      <c r="D323" s="371" t="s">
        <v>245</v>
      </c>
      <c r="E323" s="262" t="s">
        <v>1399</v>
      </c>
      <c r="F323" s="263" t="s">
        <v>624</v>
      </c>
    </row>
    <row r="324" spans="1:6" ht="21.5">
      <c r="A324" s="441"/>
      <c r="B324" s="446"/>
      <c r="C324" s="445"/>
      <c r="D324" s="371" t="s">
        <v>246</v>
      </c>
      <c r="E324" s="262" t="s">
        <v>1399</v>
      </c>
      <c r="F324" s="263" t="s">
        <v>624</v>
      </c>
    </row>
    <row r="325" spans="1:6" ht="21.5">
      <c r="A325" s="441"/>
      <c r="B325" s="446"/>
      <c r="C325" s="445"/>
      <c r="D325" s="283" t="s">
        <v>25</v>
      </c>
      <c r="E325" s="262" t="s">
        <v>1399</v>
      </c>
      <c r="F325" s="263" t="s">
        <v>624</v>
      </c>
    </row>
    <row r="326" spans="1:6" ht="21.5">
      <c r="A326" s="441"/>
      <c r="B326" s="446"/>
      <c r="C326" s="445"/>
      <c r="D326" s="371" t="s">
        <v>113</v>
      </c>
      <c r="E326" s="262" t="s">
        <v>1399</v>
      </c>
      <c r="F326" s="263" t="s">
        <v>624</v>
      </c>
    </row>
    <row r="327" spans="1:6" ht="21.5">
      <c r="A327" s="441"/>
      <c r="B327" s="446"/>
      <c r="C327" s="445"/>
      <c r="D327" s="371" t="s">
        <v>28</v>
      </c>
      <c r="E327" s="262" t="s">
        <v>1399</v>
      </c>
      <c r="F327" s="263" t="s">
        <v>624</v>
      </c>
    </row>
    <row r="328" spans="1:6" ht="21.5">
      <c r="A328" s="441"/>
      <c r="B328" s="446"/>
      <c r="C328" s="444" t="s">
        <v>247</v>
      </c>
      <c r="D328" s="371" t="s">
        <v>18</v>
      </c>
      <c r="E328" s="262" t="s">
        <v>1399</v>
      </c>
      <c r="F328" s="263" t="s">
        <v>624</v>
      </c>
    </row>
    <row r="329" spans="1:6" ht="21.5">
      <c r="A329" s="441"/>
      <c r="B329" s="446"/>
      <c r="C329" s="445"/>
      <c r="D329" s="371" t="s">
        <v>142</v>
      </c>
      <c r="E329" s="262" t="s">
        <v>1399</v>
      </c>
      <c r="F329" s="263" t="s">
        <v>624</v>
      </c>
    </row>
    <row r="330" spans="1:6" ht="21.5">
      <c r="A330" s="441"/>
      <c r="B330" s="446"/>
      <c r="C330" s="445"/>
      <c r="D330" s="371" t="s">
        <v>22</v>
      </c>
      <c r="E330" s="262" t="s">
        <v>1399</v>
      </c>
      <c r="F330" s="263" t="s">
        <v>624</v>
      </c>
    </row>
    <row r="331" spans="1:6" ht="21.5">
      <c r="A331" s="441"/>
      <c r="B331" s="446"/>
      <c r="C331" s="445"/>
      <c r="D331" s="371" t="s">
        <v>143</v>
      </c>
      <c r="E331" s="262" t="s">
        <v>1399</v>
      </c>
      <c r="F331" s="263" t="s">
        <v>624</v>
      </c>
    </row>
    <row r="332" spans="1:6" ht="21.5">
      <c r="A332" s="441"/>
      <c r="B332" s="446"/>
      <c r="C332" s="445"/>
      <c r="D332" s="371" t="s">
        <v>144</v>
      </c>
      <c r="E332" s="262" t="s">
        <v>1399</v>
      </c>
      <c r="F332" s="263" t="s">
        <v>624</v>
      </c>
    </row>
    <row r="333" spans="1:6" ht="21.5">
      <c r="A333" s="441"/>
      <c r="B333" s="446"/>
      <c r="C333" s="445"/>
      <c r="D333" s="371" t="s">
        <v>248</v>
      </c>
      <c r="E333" s="262" t="s">
        <v>1399</v>
      </c>
      <c r="F333" s="263" t="s">
        <v>624</v>
      </c>
    </row>
    <row r="334" spans="1:6" ht="21.5">
      <c r="A334" s="441"/>
      <c r="B334" s="446"/>
      <c r="C334" s="445"/>
      <c r="D334" s="371" t="s">
        <v>249</v>
      </c>
      <c r="E334" s="262" t="s">
        <v>1399</v>
      </c>
      <c r="F334" s="263" t="s">
        <v>624</v>
      </c>
    </row>
    <row r="335" spans="1:6" ht="21.5">
      <c r="A335" s="441"/>
      <c r="B335" s="446"/>
      <c r="C335" s="445"/>
      <c r="D335" s="283" t="s">
        <v>25</v>
      </c>
      <c r="E335" s="262" t="s">
        <v>1399</v>
      </c>
      <c r="F335" s="263" t="s">
        <v>624</v>
      </c>
    </row>
    <row r="336" spans="1:6" ht="21.5">
      <c r="A336" s="441"/>
      <c r="B336" s="446"/>
      <c r="C336" s="445"/>
      <c r="D336" s="371" t="s">
        <v>113</v>
      </c>
      <c r="E336" s="262" t="s">
        <v>1399</v>
      </c>
      <c r="F336" s="263" t="s">
        <v>624</v>
      </c>
    </row>
    <row r="337" spans="1:6" ht="21.5">
      <c r="A337" s="441"/>
      <c r="B337" s="446"/>
      <c r="C337" s="445"/>
      <c r="D337" s="371" t="s">
        <v>28</v>
      </c>
      <c r="E337" s="262" t="s">
        <v>1399</v>
      </c>
      <c r="F337" s="263" t="s">
        <v>624</v>
      </c>
    </row>
    <row r="338" spans="1:6" ht="21.5">
      <c r="A338" s="441"/>
      <c r="B338" s="446"/>
      <c r="C338" s="444" t="s">
        <v>250</v>
      </c>
      <c r="D338" s="371" t="s">
        <v>18</v>
      </c>
      <c r="E338" s="262" t="s">
        <v>1399</v>
      </c>
      <c r="F338" s="263" t="s">
        <v>624</v>
      </c>
    </row>
    <row r="339" spans="1:6" ht="21.5">
      <c r="A339" s="441"/>
      <c r="B339" s="446"/>
      <c r="C339" s="445"/>
      <c r="D339" s="371" t="s">
        <v>142</v>
      </c>
      <c r="E339" s="262" t="s">
        <v>1399</v>
      </c>
      <c r="F339" s="263" t="s">
        <v>624</v>
      </c>
    </row>
    <row r="340" spans="1:6" ht="21.5">
      <c r="A340" s="441"/>
      <c r="B340" s="446"/>
      <c r="C340" s="445"/>
      <c r="D340" s="371" t="s">
        <v>22</v>
      </c>
      <c r="E340" s="262" t="s">
        <v>1399</v>
      </c>
      <c r="F340" s="263" t="s">
        <v>624</v>
      </c>
    </row>
    <row r="341" spans="1:6" ht="21.5">
      <c r="A341" s="441"/>
      <c r="B341" s="446"/>
      <c r="C341" s="445"/>
      <c r="D341" s="371" t="s">
        <v>143</v>
      </c>
      <c r="E341" s="262" t="s">
        <v>1399</v>
      </c>
      <c r="F341" s="263" t="s">
        <v>624</v>
      </c>
    </row>
    <row r="342" spans="1:6" ht="21.5">
      <c r="A342" s="441"/>
      <c r="B342" s="446"/>
      <c r="C342" s="445"/>
      <c r="D342" s="371" t="s">
        <v>144</v>
      </c>
      <c r="E342" s="262" t="s">
        <v>1399</v>
      </c>
      <c r="F342" s="263" t="s">
        <v>624</v>
      </c>
    </row>
    <row r="343" spans="1:6" ht="21.5">
      <c r="A343" s="441"/>
      <c r="B343" s="446"/>
      <c r="C343" s="445"/>
      <c r="D343" s="371" t="s">
        <v>251</v>
      </c>
      <c r="E343" s="262" t="s">
        <v>1399</v>
      </c>
      <c r="F343" s="263" t="s">
        <v>624</v>
      </c>
    </row>
    <row r="344" spans="1:6" ht="21.5">
      <c r="A344" s="441"/>
      <c r="B344" s="446"/>
      <c r="C344" s="445"/>
      <c r="D344" s="371" t="s">
        <v>252</v>
      </c>
      <c r="E344" s="262" t="s">
        <v>1399</v>
      </c>
      <c r="F344" s="263" t="s">
        <v>624</v>
      </c>
    </row>
    <row r="345" spans="1:6" ht="21.5">
      <c r="A345" s="441"/>
      <c r="B345" s="446"/>
      <c r="C345" s="445"/>
      <c r="D345" s="283" t="s">
        <v>25</v>
      </c>
      <c r="E345" s="262" t="s">
        <v>1399</v>
      </c>
      <c r="F345" s="263" t="s">
        <v>624</v>
      </c>
    </row>
    <row r="346" spans="1:6" ht="21.5">
      <c r="A346" s="441"/>
      <c r="B346" s="446"/>
      <c r="C346" s="445"/>
      <c r="D346" s="371" t="s">
        <v>113</v>
      </c>
      <c r="E346" s="262" t="s">
        <v>1399</v>
      </c>
      <c r="F346" s="263" t="s">
        <v>624</v>
      </c>
    </row>
    <row r="347" spans="1:6" ht="21.5">
      <c r="A347" s="441"/>
      <c r="B347" s="446"/>
      <c r="C347" s="445"/>
      <c r="D347" s="371" t="s">
        <v>28</v>
      </c>
      <c r="E347" s="262" t="s">
        <v>1399</v>
      </c>
      <c r="F347" s="263" t="s">
        <v>624</v>
      </c>
    </row>
    <row r="348" spans="1:6" ht="21.5">
      <c r="A348" s="441"/>
      <c r="B348" s="446"/>
      <c r="C348" s="444" t="s">
        <v>253</v>
      </c>
      <c r="D348" s="371" t="s">
        <v>18</v>
      </c>
      <c r="E348" s="262" t="s">
        <v>1399</v>
      </c>
      <c r="F348" s="263" t="s">
        <v>624</v>
      </c>
    </row>
    <row r="349" spans="1:6" ht="21.5">
      <c r="A349" s="441"/>
      <c r="B349" s="446"/>
      <c r="C349" s="445"/>
      <c r="D349" s="371" t="s">
        <v>142</v>
      </c>
      <c r="E349" s="262" t="s">
        <v>1399</v>
      </c>
      <c r="F349" s="263" t="s">
        <v>624</v>
      </c>
    </row>
    <row r="350" spans="1:6" ht="21.5">
      <c r="A350" s="441"/>
      <c r="B350" s="446"/>
      <c r="C350" s="445"/>
      <c r="D350" s="371" t="s">
        <v>22</v>
      </c>
      <c r="E350" s="262" t="s">
        <v>1399</v>
      </c>
      <c r="F350" s="263" t="s">
        <v>624</v>
      </c>
    </row>
    <row r="351" spans="1:6" ht="29">
      <c r="A351" s="441"/>
      <c r="B351" s="446"/>
      <c r="C351" s="445"/>
      <c r="D351" s="371" t="s">
        <v>37</v>
      </c>
      <c r="E351" s="262" t="s">
        <v>1399</v>
      </c>
      <c r="F351" s="263" t="s">
        <v>624</v>
      </c>
    </row>
    <row r="352" spans="1:6" ht="21.5">
      <c r="A352" s="441"/>
      <c r="B352" s="446"/>
      <c r="C352" s="445"/>
      <c r="D352" s="371" t="s">
        <v>144</v>
      </c>
      <c r="E352" s="262" t="s">
        <v>1399</v>
      </c>
      <c r="F352" s="263" t="s">
        <v>624</v>
      </c>
    </row>
    <row r="353" spans="1:6" ht="21.5">
      <c r="A353" s="441"/>
      <c r="B353" s="446"/>
      <c r="C353" s="445"/>
      <c r="D353" s="371" t="s">
        <v>254</v>
      </c>
      <c r="E353" s="262" t="s">
        <v>1399</v>
      </c>
      <c r="F353" s="263" t="s">
        <v>624</v>
      </c>
    </row>
    <row r="354" spans="1:6" ht="21.5">
      <c r="A354" s="441"/>
      <c r="B354" s="446"/>
      <c r="C354" s="445"/>
      <c r="D354" s="371" t="s">
        <v>252</v>
      </c>
      <c r="E354" s="262" t="s">
        <v>1399</v>
      </c>
      <c r="F354" s="263" t="s">
        <v>624</v>
      </c>
    </row>
    <row r="355" spans="1:6" ht="21.5">
      <c r="A355" s="441"/>
      <c r="B355" s="446"/>
      <c r="C355" s="445"/>
      <c r="D355" s="283" t="s">
        <v>25</v>
      </c>
      <c r="E355" s="262" t="s">
        <v>1399</v>
      </c>
      <c r="F355" s="263" t="s">
        <v>624</v>
      </c>
    </row>
    <row r="356" spans="1:6" ht="21.5">
      <c r="A356" s="441"/>
      <c r="B356" s="446"/>
      <c r="C356" s="445"/>
      <c r="D356" s="371" t="s">
        <v>113</v>
      </c>
      <c r="E356" s="262" t="s">
        <v>1399</v>
      </c>
      <c r="F356" s="263" t="s">
        <v>624</v>
      </c>
    </row>
    <row r="357" spans="1:6" ht="21.5">
      <c r="A357" s="441"/>
      <c r="B357" s="446"/>
      <c r="C357" s="445"/>
      <c r="D357" s="371" t="s">
        <v>28</v>
      </c>
      <c r="E357" s="262" t="s">
        <v>1399</v>
      </c>
      <c r="F357" s="263" t="s">
        <v>624</v>
      </c>
    </row>
    <row r="358" spans="1:6" ht="21.5">
      <c r="A358" s="441"/>
      <c r="B358" s="446"/>
      <c r="C358" s="444" t="s">
        <v>255</v>
      </c>
      <c r="D358" s="371" t="s">
        <v>18</v>
      </c>
      <c r="E358" s="262" t="s">
        <v>1399</v>
      </c>
      <c r="F358" s="263" t="s">
        <v>624</v>
      </c>
    </row>
    <row r="359" spans="1:6" ht="21.5">
      <c r="A359" s="441"/>
      <c r="B359" s="446"/>
      <c r="C359" s="445"/>
      <c r="D359" s="371" t="s">
        <v>142</v>
      </c>
      <c r="E359" s="262" t="s">
        <v>1399</v>
      </c>
      <c r="F359" s="263" t="s">
        <v>624</v>
      </c>
    </row>
    <row r="360" spans="1:6" ht="21.5">
      <c r="A360" s="441"/>
      <c r="B360" s="446"/>
      <c r="C360" s="445"/>
      <c r="D360" s="371" t="s">
        <v>22</v>
      </c>
      <c r="E360" s="262" t="s">
        <v>1399</v>
      </c>
      <c r="F360" s="263" t="s">
        <v>624</v>
      </c>
    </row>
    <row r="361" spans="1:6" ht="29">
      <c r="A361" s="441"/>
      <c r="B361" s="446"/>
      <c r="C361" s="445"/>
      <c r="D361" s="371" t="s">
        <v>37</v>
      </c>
      <c r="E361" s="262" t="s">
        <v>1399</v>
      </c>
      <c r="F361" s="263" t="s">
        <v>624</v>
      </c>
    </row>
    <row r="362" spans="1:6" ht="21.5">
      <c r="A362" s="441"/>
      <c r="B362" s="446"/>
      <c r="C362" s="445"/>
      <c r="D362" s="371" t="s">
        <v>144</v>
      </c>
      <c r="E362" s="262" t="s">
        <v>1399</v>
      </c>
      <c r="F362" s="263" t="s">
        <v>624</v>
      </c>
    </row>
    <row r="363" spans="1:6" ht="21.5">
      <c r="A363" s="441"/>
      <c r="B363" s="446"/>
      <c r="C363" s="445"/>
      <c r="D363" s="371" t="s">
        <v>256</v>
      </c>
      <c r="E363" s="262" t="s">
        <v>1399</v>
      </c>
      <c r="F363" s="263" t="s">
        <v>624</v>
      </c>
    </row>
    <row r="364" spans="1:6" ht="21.5">
      <c r="A364" s="441"/>
      <c r="B364" s="446"/>
      <c r="C364" s="445"/>
      <c r="D364" s="371" t="s">
        <v>257</v>
      </c>
      <c r="E364" s="262" t="s">
        <v>1399</v>
      </c>
      <c r="F364" s="263" t="s">
        <v>624</v>
      </c>
    </row>
    <row r="365" spans="1:6" ht="21.5">
      <c r="A365" s="441"/>
      <c r="B365" s="446"/>
      <c r="C365" s="445"/>
      <c r="D365" s="283" t="s">
        <v>25</v>
      </c>
      <c r="E365" s="262" t="s">
        <v>1399</v>
      </c>
      <c r="F365" s="263" t="s">
        <v>624</v>
      </c>
    </row>
    <row r="366" spans="1:6" ht="21.5">
      <c r="A366" s="441"/>
      <c r="B366" s="446"/>
      <c r="C366" s="445"/>
      <c r="D366" s="371" t="s">
        <v>113</v>
      </c>
      <c r="E366" s="262" t="s">
        <v>1399</v>
      </c>
      <c r="F366" s="263" t="s">
        <v>624</v>
      </c>
    </row>
    <row r="367" spans="1:6" ht="21.5">
      <c r="A367" s="441"/>
      <c r="B367" s="446"/>
      <c r="C367" s="445"/>
      <c r="D367" s="371" t="s">
        <v>28</v>
      </c>
      <c r="E367" s="262" t="s">
        <v>1399</v>
      </c>
      <c r="F367" s="263" t="s">
        <v>624</v>
      </c>
    </row>
    <row r="368" spans="1:6" ht="21.5">
      <c r="A368" s="441"/>
      <c r="B368" s="446"/>
      <c r="C368" s="444" t="s">
        <v>258</v>
      </c>
      <c r="D368" s="371" t="s">
        <v>18</v>
      </c>
      <c r="E368" s="262" t="s">
        <v>1399</v>
      </c>
      <c r="F368" s="263" t="s">
        <v>624</v>
      </c>
    </row>
    <row r="369" spans="1:6" ht="21.5">
      <c r="A369" s="441"/>
      <c r="B369" s="446"/>
      <c r="C369" s="445"/>
      <c r="D369" s="371" t="s">
        <v>142</v>
      </c>
      <c r="E369" s="262" t="s">
        <v>1399</v>
      </c>
      <c r="F369" s="263" t="s">
        <v>624</v>
      </c>
    </row>
    <row r="370" spans="1:6" ht="21.5">
      <c r="A370" s="441"/>
      <c r="B370" s="446"/>
      <c r="C370" s="445"/>
      <c r="D370" s="371" t="s">
        <v>22</v>
      </c>
      <c r="E370" s="262" t="s">
        <v>1399</v>
      </c>
      <c r="F370" s="263" t="s">
        <v>624</v>
      </c>
    </row>
    <row r="371" spans="1:6" ht="29">
      <c r="A371" s="441"/>
      <c r="B371" s="446"/>
      <c r="C371" s="445"/>
      <c r="D371" s="371" t="s">
        <v>37</v>
      </c>
      <c r="E371" s="262" t="s">
        <v>1399</v>
      </c>
      <c r="F371" s="263" t="s">
        <v>624</v>
      </c>
    </row>
    <row r="372" spans="1:6" ht="21.5">
      <c r="A372" s="441"/>
      <c r="B372" s="446"/>
      <c r="C372" s="445"/>
      <c r="D372" s="371" t="s">
        <v>144</v>
      </c>
      <c r="E372" s="262" t="s">
        <v>1399</v>
      </c>
      <c r="F372" s="263" t="s">
        <v>624</v>
      </c>
    </row>
    <row r="373" spans="1:6" ht="21.5">
      <c r="A373" s="441"/>
      <c r="B373" s="446"/>
      <c r="C373" s="445"/>
      <c r="D373" s="371" t="s">
        <v>256</v>
      </c>
      <c r="E373" s="262" t="s">
        <v>1399</v>
      </c>
      <c r="F373" s="263" t="s">
        <v>624</v>
      </c>
    </row>
    <row r="374" spans="1:6" ht="21.5">
      <c r="A374" s="441"/>
      <c r="B374" s="446"/>
      <c r="C374" s="445"/>
      <c r="D374" s="371" t="s">
        <v>259</v>
      </c>
      <c r="E374" s="262" t="s">
        <v>1399</v>
      </c>
      <c r="F374" s="263" t="s">
        <v>624</v>
      </c>
    </row>
    <row r="375" spans="1:6" ht="21.5">
      <c r="A375" s="441"/>
      <c r="B375" s="446"/>
      <c r="C375" s="445"/>
      <c r="D375" s="283" t="s">
        <v>25</v>
      </c>
      <c r="E375" s="262" t="s">
        <v>1399</v>
      </c>
      <c r="F375" s="263" t="s">
        <v>624</v>
      </c>
    </row>
    <row r="376" spans="1:6" ht="21.5">
      <c r="A376" s="441"/>
      <c r="B376" s="446"/>
      <c r="C376" s="445"/>
      <c r="D376" s="371" t="s">
        <v>113</v>
      </c>
      <c r="E376" s="262" t="s">
        <v>1399</v>
      </c>
      <c r="F376" s="263" t="s">
        <v>624</v>
      </c>
    </row>
    <row r="377" spans="1:6" ht="28.5" customHeight="1">
      <c r="A377" s="441"/>
      <c r="B377" s="446"/>
      <c r="C377" s="445"/>
      <c r="D377" s="371" t="s">
        <v>28</v>
      </c>
      <c r="E377" s="262" t="s">
        <v>1399</v>
      </c>
      <c r="F377" s="263" t="s">
        <v>624</v>
      </c>
    </row>
    <row r="378" spans="1:6" ht="21.5">
      <c r="A378" s="441"/>
      <c r="B378" s="448" t="s">
        <v>260</v>
      </c>
      <c r="C378" s="444" t="s">
        <v>261</v>
      </c>
      <c r="D378" s="371" t="s">
        <v>18</v>
      </c>
      <c r="E378" s="262" t="s">
        <v>1399</v>
      </c>
      <c r="F378" s="263" t="s">
        <v>624</v>
      </c>
    </row>
    <row r="379" spans="1:6" ht="21.5">
      <c r="A379" s="441"/>
      <c r="B379" s="449"/>
      <c r="C379" s="445"/>
      <c r="D379" s="371" t="s">
        <v>20</v>
      </c>
      <c r="E379" s="262" t="s">
        <v>1399</v>
      </c>
      <c r="F379" s="263" t="s">
        <v>624</v>
      </c>
    </row>
    <row r="380" spans="1:6" ht="21.5">
      <c r="A380" s="441"/>
      <c r="B380" s="449"/>
      <c r="C380" s="445"/>
      <c r="D380" s="439" t="s">
        <v>37</v>
      </c>
      <c r="E380" s="262" t="s">
        <v>1399</v>
      </c>
      <c r="F380" s="263" t="s">
        <v>624</v>
      </c>
    </row>
    <row r="381" spans="1:6" ht="21.5">
      <c r="A381" s="441"/>
      <c r="B381" s="449"/>
      <c r="C381" s="445"/>
      <c r="D381" s="440"/>
      <c r="E381" s="262" t="s">
        <v>1399</v>
      </c>
      <c r="F381" s="263" t="s">
        <v>624</v>
      </c>
    </row>
    <row r="382" spans="1:6" ht="21.5">
      <c r="A382" s="441"/>
      <c r="B382" s="449"/>
      <c r="C382" s="445"/>
      <c r="D382" s="287" t="s">
        <v>92</v>
      </c>
      <c r="E382" s="262" t="s">
        <v>1399</v>
      </c>
      <c r="F382" s="263" t="s">
        <v>624</v>
      </c>
    </row>
    <row r="383" spans="1:6" ht="21.5">
      <c r="A383" s="441"/>
      <c r="B383" s="449"/>
      <c r="C383" s="445"/>
      <c r="D383" s="371" t="s">
        <v>263</v>
      </c>
      <c r="E383" s="262" t="s">
        <v>1399</v>
      </c>
      <c r="F383" s="263" t="s">
        <v>624</v>
      </c>
    </row>
    <row r="384" spans="1:6" ht="21.5">
      <c r="A384" s="441"/>
      <c r="B384" s="449"/>
      <c r="C384" s="445"/>
      <c r="D384" s="371" t="s">
        <v>264</v>
      </c>
      <c r="E384" s="262" t="s">
        <v>1399</v>
      </c>
      <c r="F384" s="263" t="s">
        <v>624</v>
      </c>
    </row>
    <row r="385" spans="1:6" ht="21.5">
      <c r="A385" s="441"/>
      <c r="B385" s="449"/>
      <c r="C385" s="445"/>
      <c r="D385" s="371" t="s">
        <v>265</v>
      </c>
      <c r="E385" s="262" t="s">
        <v>1399</v>
      </c>
      <c r="F385" s="263" t="s">
        <v>624</v>
      </c>
    </row>
    <row r="386" spans="1:6" ht="21.5">
      <c r="A386" s="441"/>
      <c r="B386" s="449"/>
      <c r="C386" s="445"/>
      <c r="D386" s="371" t="s">
        <v>28</v>
      </c>
      <c r="E386" s="262" t="s">
        <v>1399</v>
      </c>
      <c r="F386" s="263" t="s">
        <v>624</v>
      </c>
    </row>
    <row r="387" spans="1:6" ht="21.5">
      <c r="A387" s="441"/>
      <c r="B387" s="446" t="s">
        <v>267</v>
      </c>
      <c r="C387" s="444" t="s">
        <v>268</v>
      </c>
      <c r="D387" s="371" t="s">
        <v>18</v>
      </c>
      <c r="E387" s="262" t="s">
        <v>1399</v>
      </c>
      <c r="F387" s="263" t="s">
        <v>624</v>
      </c>
    </row>
    <row r="388" spans="1:6" ht="21.5">
      <c r="A388" s="441"/>
      <c r="B388" s="446"/>
      <c r="C388" s="445"/>
      <c r="D388" s="371" t="s">
        <v>142</v>
      </c>
      <c r="E388" s="262" t="s">
        <v>1399</v>
      </c>
      <c r="F388" s="263" t="s">
        <v>624</v>
      </c>
    </row>
    <row r="389" spans="1:6" ht="21.5">
      <c r="A389" s="441"/>
      <c r="B389" s="446"/>
      <c r="C389" s="445"/>
      <c r="D389" s="371" t="s">
        <v>22</v>
      </c>
      <c r="E389" s="262" t="s">
        <v>1399</v>
      </c>
      <c r="F389" s="263" t="s">
        <v>624</v>
      </c>
    </row>
    <row r="390" spans="1:6" ht="29">
      <c r="A390" s="441"/>
      <c r="B390" s="446"/>
      <c r="C390" s="445"/>
      <c r="D390" s="371" t="s">
        <v>37</v>
      </c>
      <c r="E390" s="262" t="s">
        <v>1399</v>
      </c>
      <c r="F390" s="263" t="s">
        <v>624</v>
      </c>
    </row>
    <row r="391" spans="1:6" ht="21.5">
      <c r="A391" s="441"/>
      <c r="B391" s="446"/>
      <c r="C391" s="445"/>
      <c r="D391" s="371" t="s">
        <v>144</v>
      </c>
      <c r="E391" s="262" t="s">
        <v>1399</v>
      </c>
      <c r="F391" s="263" t="s">
        <v>624</v>
      </c>
    </row>
    <row r="392" spans="1:6" ht="21.5">
      <c r="A392" s="441"/>
      <c r="B392" s="446"/>
      <c r="C392" s="445"/>
      <c r="D392" s="371" t="s">
        <v>269</v>
      </c>
      <c r="E392" s="262" t="s">
        <v>1399</v>
      </c>
      <c r="F392" s="263" t="s">
        <v>624</v>
      </c>
    </row>
    <row r="393" spans="1:6" ht="21.5">
      <c r="A393" s="441"/>
      <c r="B393" s="446"/>
      <c r="C393" s="445"/>
      <c r="D393" s="371" t="s">
        <v>270</v>
      </c>
      <c r="E393" s="262" t="s">
        <v>1399</v>
      </c>
      <c r="F393" s="263" t="s">
        <v>624</v>
      </c>
    </row>
    <row r="394" spans="1:6" ht="21.5">
      <c r="A394" s="441"/>
      <c r="B394" s="446"/>
      <c r="C394" s="445"/>
      <c r="D394" s="371" t="s">
        <v>271</v>
      </c>
      <c r="E394" s="262" t="s">
        <v>1399</v>
      </c>
      <c r="F394" s="263" t="s">
        <v>624</v>
      </c>
    </row>
    <row r="395" spans="1:6" ht="21.5">
      <c r="A395" s="441"/>
      <c r="B395" s="446"/>
      <c r="C395" s="445"/>
      <c r="D395" s="371" t="s">
        <v>272</v>
      </c>
      <c r="E395" s="262" t="s">
        <v>1399</v>
      </c>
      <c r="F395" s="263" t="s">
        <v>624</v>
      </c>
    </row>
    <row r="396" spans="1:6" ht="21.5">
      <c r="A396" s="441"/>
      <c r="B396" s="446"/>
      <c r="C396" s="445"/>
      <c r="D396" s="283" t="s">
        <v>25</v>
      </c>
      <c r="E396" s="262" t="s">
        <v>1399</v>
      </c>
      <c r="F396" s="263" t="s">
        <v>624</v>
      </c>
    </row>
    <row r="397" spans="1:6" ht="21.5">
      <c r="A397" s="441"/>
      <c r="B397" s="446"/>
      <c r="C397" s="445"/>
      <c r="D397" s="371" t="s">
        <v>113</v>
      </c>
      <c r="E397" s="262" t="s">
        <v>1399</v>
      </c>
      <c r="F397" s="263" t="s">
        <v>624</v>
      </c>
    </row>
    <row r="398" spans="1:6" ht="21.5">
      <c r="A398" s="441"/>
      <c r="B398" s="446"/>
      <c r="C398" s="445"/>
      <c r="D398" s="371" t="s">
        <v>28</v>
      </c>
      <c r="E398" s="262" t="s">
        <v>1399</v>
      </c>
      <c r="F398" s="263" t="s">
        <v>624</v>
      </c>
    </row>
    <row r="399" spans="1:6" ht="21.5">
      <c r="A399" s="441"/>
      <c r="B399" s="446"/>
      <c r="C399" s="444" t="s">
        <v>273</v>
      </c>
      <c r="D399" s="371" t="s">
        <v>18</v>
      </c>
      <c r="E399" s="262" t="s">
        <v>1399</v>
      </c>
      <c r="F399" s="263" t="s">
        <v>624</v>
      </c>
    </row>
    <row r="400" spans="1:6" ht="21.5">
      <c r="A400" s="441"/>
      <c r="B400" s="446"/>
      <c r="C400" s="445"/>
      <c r="D400" s="371" t="s">
        <v>142</v>
      </c>
      <c r="E400" s="262" t="s">
        <v>1399</v>
      </c>
      <c r="F400" s="263" t="s">
        <v>624</v>
      </c>
    </row>
    <row r="401" spans="1:6" ht="21.5">
      <c r="A401" s="441"/>
      <c r="B401" s="446"/>
      <c r="C401" s="445"/>
      <c r="D401" s="371" t="s">
        <v>22</v>
      </c>
      <c r="E401" s="262" t="s">
        <v>1399</v>
      </c>
      <c r="F401" s="263" t="s">
        <v>624</v>
      </c>
    </row>
    <row r="402" spans="1:6" ht="29">
      <c r="A402" s="441"/>
      <c r="B402" s="446"/>
      <c r="C402" s="445"/>
      <c r="D402" s="371" t="s">
        <v>37</v>
      </c>
      <c r="E402" s="262" t="s">
        <v>1399</v>
      </c>
      <c r="F402" s="263" t="s">
        <v>624</v>
      </c>
    </row>
    <row r="403" spans="1:6" ht="21.5">
      <c r="A403" s="441"/>
      <c r="B403" s="446"/>
      <c r="C403" s="445"/>
      <c r="D403" s="371" t="s">
        <v>144</v>
      </c>
      <c r="E403" s="262" t="s">
        <v>1399</v>
      </c>
      <c r="F403" s="263" t="s">
        <v>624</v>
      </c>
    </row>
    <row r="404" spans="1:6" ht="21.5">
      <c r="A404" s="441"/>
      <c r="B404" s="446"/>
      <c r="C404" s="445"/>
      <c r="D404" s="371" t="s">
        <v>274</v>
      </c>
      <c r="E404" s="262" t="s">
        <v>1399</v>
      </c>
      <c r="F404" s="263" t="s">
        <v>624</v>
      </c>
    </row>
    <row r="405" spans="1:6" ht="21.5">
      <c r="A405" s="441"/>
      <c r="B405" s="446"/>
      <c r="C405" s="445"/>
      <c r="D405" s="371" t="s">
        <v>275</v>
      </c>
      <c r="E405" s="262" t="s">
        <v>1399</v>
      </c>
      <c r="F405" s="263" t="s">
        <v>624</v>
      </c>
    </row>
    <row r="406" spans="1:6" ht="21.5">
      <c r="A406" s="441"/>
      <c r="B406" s="446"/>
      <c r="C406" s="445"/>
      <c r="D406" s="371" t="s">
        <v>273</v>
      </c>
      <c r="E406" s="262" t="s">
        <v>1399</v>
      </c>
      <c r="F406" s="263" t="s">
        <v>624</v>
      </c>
    </row>
    <row r="407" spans="1:6" ht="21.5">
      <c r="A407" s="441"/>
      <c r="B407" s="446"/>
      <c r="C407" s="445"/>
      <c r="D407" s="371" t="s">
        <v>276</v>
      </c>
      <c r="E407" s="262" t="s">
        <v>1399</v>
      </c>
      <c r="F407" s="263" t="s">
        <v>624</v>
      </c>
    </row>
    <row r="408" spans="1:6" ht="21.5">
      <c r="A408" s="441"/>
      <c r="B408" s="446"/>
      <c r="C408" s="445"/>
      <c r="D408" s="283" t="s">
        <v>25</v>
      </c>
      <c r="E408" s="262" t="s">
        <v>1399</v>
      </c>
      <c r="F408" s="263" t="s">
        <v>624</v>
      </c>
    </row>
    <row r="409" spans="1:6" ht="21.5">
      <c r="A409" s="441"/>
      <c r="B409" s="446"/>
      <c r="C409" s="445"/>
      <c r="D409" s="371" t="s">
        <v>113</v>
      </c>
      <c r="E409" s="262" t="s">
        <v>1399</v>
      </c>
      <c r="F409" s="263" t="s">
        <v>624</v>
      </c>
    </row>
    <row r="410" spans="1:6" ht="21.5">
      <c r="A410" s="441"/>
      <c r="B410" s="446"/>
      <c r="C410" s="445"/>
      <c r="D410" s="371" t="s">
        <v>28</v>
      </c>
      <c r="E410" s="262" t="s">
        <v>1399</v>
      </c>
      <c r="F410" s="263" t="s">
        <v>624</v>
      </c>
    </row>
    <row r="411" spans="1:6" ht="21.5">
      <c r="A411" s="441"/>
      <c r="B411" s="446"/>
      <c r="C411" s="444" t="s">
        <v>277</v>
      </c>
      <c r="D411" s="371" t="s">
        <v>18</v>
      </c>
      <c r="E411" s="262" t="s">
        <v>1399</v>
      </c>
      <c r="F411" s="263" t="s">
        <v>624</v>
      </c>
    </row>
    <row r="412" spans="1:6" ht="21.5">
      <c r="A412" s="441"/>
      <c r="B412" s="446"/>
      <c r="C412" s="445"/>
      <c r="D412" s="371" t="s">
        <v>142</v>
      </c>
      <c r="E412" s="262" t="s">
        <v>1399</v>
      </c>
      <c r="F412" s="263" t="s">
        <v>624</v>
      </c>
    </row>
    <row r="413" spans="1:6" ht="21.5">
      <c r="A413" s="441"/>
      <c r="B413" s="446"/>
      <c r="C413" s="445"/>
      <c r="D413" s="371" t="s">
        <v>22</v>
      </c>
      <c r="E413" s="262" t="s">
        <v>1399</v>
      </c>
      <c r="F413" s="263" t="s">
        <v>624</v>
      </c>
    </row>
    <row r="414" spans="1:6" ht="21.5">
      <c r="A414" s="441"/>
      <c r="B414" s="446"/>
      <c r="C414" s="445"/>
      <c r="D414" s="371" t="s">
        <v>143</v>
      </c>
      <c r="E414" s="262" t="s">
        <v>1399</v>
      </c>
      <c r="F414" s="263" t="s">
        <v>624</v>
      </c>
    </row>
    <row r="415" spans="1:6" ht="21.5">
      <c r="A415" s="441"/>
      <c r="B415" s="446"/>
      <c r="C415" s="445"/>
      <c r="D415" s="371" t="s">
        <v>144</v>
      </c>
      <c r="E415" s="262" t="s">
        <v>1399</v>
      </c>
      <c r="F415" s="263" t="s">
        <v>624</v>
      </c>
    </row>
    <row r="416" spans="1:6" ht="21.5">
      <c r="A416" s="441"/>
      <c r="B416" s="446"/>
      <c r="C416" s="445"/>
      <c r="D416" s="371" t="s">
        <v>145</v>
      </c>
      <c r="E416" s="262" t="s">
        <v>1399</v>
      </c>
      <c r="F416" s="263" t="s">
        <v>624</v>
      </c>
    </row>
    <row r="417" spans="1:6" ht="21.5">
      <c r="A417" s="441"/>
      <c r="B417" s="446"/>
      <c r="C417" s="445"/>
      <c r="D417" s="371" t="s">
        <v>278</v>
      </c>
      <c r="E417" s="262" t="s">
        <v>1399</v>
      </c>
      <c r="F417" s="263" t="s">
        <v>624</v>
      </c>
    </row>
    <row r="418" spans="1:6" ht="21.5">
      <c r="A418" s="441"/>
      <c r="B418" s="446"/>
      <c r="C418" s="445"/>
      <c r="D418" s="371" t="s">
        <v>277</v>
      </c>
      <c r="E418" s="262" t="s">
        <v>1399</v>
      </c>
      <c r="F418" s="263" t="s">
        <v>624</v>
      </c>
    </row>
    <row r="419" spans="1:6" ht="21.5">
      <c r="A419" s="441"/>
      <c r="B419" s="446"/>
      <c r="C419" s="445"/>
      <c r="D419" s="371" t="s">
        <v>147</v>
      </c>
      <c r="E419" s="262" t="s">
        <v>1399</v>
      </c>
      <c r="F419" s="263" t="s">
        <v>624</v>
      </c>
    </row>
    <row r="420" spans="1:6" ht="21.5">
      <c r="A420" s="441"/>
      <c r="B420" s="446"/>
      <c r="C420" s="445"/>
      <c r="D420" s="283" t="s">
        <v>25</v>
      </c>
      <c r="E420" s="262" t="s">
        <v>1399</v>
      </c>
      <c r="F420" s="263" t="s">
        <v>624</v>
      </c>
    </row>
    <row r="421" spans="1:6" ht="21.5">
      <c r="A421" s="441"/>
      <c r="B421" s="446"/>
      <c r="C421" s="445"/>
      <c r="D421" s="371" t="s">
        <v>113</v>
      </c>
      <c r="E421" s="262" t="s">
        <v>1399</v>
      </c>
      <c r="F421" s="263" t="s">
        <v>624</v>
      </c>
    </row>
    <row r="422" spans="1:6" ht="21.5">
      <c r="A422" s="441"/>
      <c r="B422" s="446"/>
      <c r="C422" s="445"/>
      <c r="D422" s="371" t="s">
        <v>28</v>
      </c>
      <c r="E422" s="262" t="s">
        <v>1399</v>
      </c>
      <c r="F422" s="263" t="s">
        <v>624</v>
      </c>
    </row>
    <row r="423" spans="1:6" ht="21.5">
      <c r="A423" s="441"/>
      <c r="B423" s="446"/>
      <c r="C423" s="444" t="s">
        <v>279</v>
      </c>
      <c r="D423" s="371" t="s">
        <v>18</v>
      </c>
      <c r="E423" s="262" t="s">
        <v>1399</v>
      </c>
      <c r="F423" s="263" t="s">
        <v>624</v>
      </c>
    </row>
    <row r="424" spans="1:6" ht="21.5">
      <c r="A424" s="441"/>
      <c r="B424" s="446"/>
      <c r="C424" s="445"/>
      <c r="D424" s="371" t="s">
        <v>142</v>
      </c>
      <c r="E424" s="262" t="s">
        <v>1399</v>
      </c>
      <c r="F424" s="263" t="s">
        <v>624</v>
      </c>
    </row>
    <row r="425" spans="1:6" ht="21.5">
      <c r="A425" s="441"/>
      <c r="B425" s="446"/>
      <c r="C425" s="445"/>
      <c r="D425" s="371" t="s">
        <v>22</v>
      </c>
      <c r="E425" s="262" t="s">
        <v>1399</v>
      </c>
      <c r="F425" s="263" t="s">
        <v>624</v>
      </c>
    </row>
    <row r="426" spans="1:6" ht="21.5">
      <c r="A426" s="441"/>
      <c r="B426" s="446"/>
      <c r="C426" s="445"/>
      <c r="D426" s="371" t="s">
        <v>143</v>
      </c>
      <c r="E426" s="262" t="s">
        <v>1399</v>
      </c>
      <c r="F426" s="263" t="s">
        <v>624</v>
      </c>
    </row>
    <row r="427" spans="1:6" ht="21.5">
      <c r="A427" s="441"/>
      <c r="B427" s="446"/>
      <c r="C427" s="445"/>
      <c r="D427" s="371" t="s">
        <v>144</v>
      </c>
      <c r="E427" s="262" t="s">
        <v>1399</v>
      </c>
      <c r="F427" s="263" t="s">
        <v>624</v>
      </c>
    </row>
    <row r="428" spans="1:6" ht="21.5">
      <c r="A428" s="441"/>
      <c r="B428" s="446"/>
      <c r="C428" s="445"/>
      <c r="D428" s="371" t="s">
        <v>280</v>
      </c>
      <c r="E428" s="262" t="s">
        <v>1399</v>
      </c>
      <c r="F428" s="263" t="s">
        <v>624</v>
      </c>
    </row>
    <row r="429" spans="1:6" ht="21.5">
      <c r="A429" s="441"/>
      <c r="B429" s="446"/>
      <c r="C429" s="445"/>
      <c r="D429" s="371" t="s">
        <v>281</v>
      </c>
      <c r="E429" s="262" t="s">
        <v>1399</v>
      </c>
      <c r="F429" s="263" t="s">
        <v>624</v>
      </c>
    </row>
    <row r="430" spans="1:6" ht="21.5">
      <c r="A430" s="441"/>
      <c r="B430" s="446"/>
      <c r="C430" s="445"/>
      <c r="D430" s="371" t="s">
        <v>279</v>
      </c>
      <c r="E430" s="262" t="s">
        <v>1399</v>
      </c>
      <c r="F430" s="263" t="s">
        <v>624</v>
      </c>
    </row>
    <row r="431" spans="1:6" ht="21.5">
      <c r="A431" s="441"/>
      <c r="B431" s="446"/>
      <c r="C431" s="445"/>
      <c r="D431" s="371" t="s">
        <v>282</v>
      </c>
      <c r="E431" s="262" t="s">
        <v>1399</v>
      </c>
      <c r="F431" s="263" t="s">
        <v>624</v>
      </c>
    </row>
    <row r="432" spans="1:6" ht="21.5">
      <c r="A432" s="441"/>
      <c r="B432" s="446"/>
      <c r="C432" s="445"/>
      <c r="D432" s="283" t="s">
        <v>25</v>
      </c>
      <c r="E432" s="262" t="s">
        <v>1399</v>
      </c>
      <c r="F432" s="263" t="s">
        <v>624</v>
      </c>
    </row>
    <row r="433" spans="1:6" ht="21.5">
      <c r="A433" s="441"/>
      <c r="B433" s="446"/>
      <c r="C433" s="445"/>
      <c r="D433" s="371" t="s">
        <v>113</v>
      </c>
      <c r="E433" s="262" t="s">
        <v>1399</v>
      </c>
      <c r="F433" s="263" t="s">
        <v>624</v>
      </c>
    </row>
    <row r="434" spans="1:6" ht="21.5">
      <c r="A434" s="441"/>
      <c r="B434" s="446"/>
      <c r="C434" s="445"/>
      <c r="D434" s="371" t="s">
        <v>28</v>
      </c>
      <c r="E434" s="262" t="s">
        <v>1399</v>
      </c>
      <c r="F434" s="263" t="s">
        <v>624</v>
      </c>
    </row>
    <row r="435" spans="1:6" ht="21.5">
      <c r="A435" s="441"/>
      <c r="B435" s="446" t="s">
        <v>283</v>
      </c>
      <c r="C435" s="444" t="s">
        <v>284</v>
      </c>
      <c r="D435" s="371" t="s">
        <v>18</v>
      </c>
      <c r="E435" s="262" t="s">
        <v>1399</v>
      </c>
      <c r="F435" s="263" t="s">
        <v>624</v>
      </c>
    </row>
    <row r="436" spans="1:6" ht="21.5">
      <c r="A436" s="441"/>
      <c r="B436" s="446"/>
      <c r="C436" s="445"/>
      <c r="D436" s="371" t="s">
        <v>142</v>
      </c>
      <c r="E436" s="262" t="s">
        <v>1399</v>
      </c>
      <c r="F436" s="263" t="s">
        <v>624</v>
      </c>
    </row>
    <row r="437" spans="1:6" ht="21.5">
      <c r="A437" s="441"/>
      <c r="B437" s="446"/>
      <c r="C437" s="445"/>
      <c r="D437" s="371" t="s">
        <v>22</v>
      </c>
      <c r="E437" s="262" t="s">
        <v>1399</v>
      </c>
      <c r="F437" s="263" t="s">
        <v>624</v>
      </c>
    </row>
    <row r="438" spans="1:6" ht="21.5">
      <c r="A438" s="441"/>
      <c r="B438" s="446"/>
      <c r="C438" s="445"/>
      <c r="D438" s="371" t="s">
        <v>285</v>
      </c>
      <c r="E438" s="262" t="s">
        <v>1399</v>
      </c>
      <c r="F438" s="263" t="s">
        <v>624</v>
      </c>
    </row>
    <row r="439" spans="1:6" ht="21.5">
      <c r="A439" s="441"/>
      <c r="B439" s="446"/>
      <c r="C439" s="445"/>
      <c r="D439" s="371" t="s">
        <v>144</v>
      </c>
      <c r="E439" s="262" t="s">
        <v>1399</v>
      </c>
      <c r="F439" s="263" t="s">
        <v>624</v>
      </c>
    </row>
    <row r="440" spans="1:6" ht="21.5">
      <c r="A440" s="441"/>
      <c r="B440" s="446"/>
      <c r="C440" s="445"/>
      <c r="D440" s="371" t="s">
        <v>286</v>
      </c>
      <c r="E440" s="262" t="s">
        <v>1399</v>
      </c>
      <c r="F440" s="263" t="s">
        <v>624</v>
      </c>
    </row>
    <row r="441" spans="1:6" ht="21.5">
      <c r="A441" s="441"/>
      <c r="B441" s="446"/>
      <c r="C441" s="445"/>
      <c r="D441" s="371" t="s">
        <v>287</v>
      </c>
      <c r="E441" s="262" t="s">
        <v>1399</v>
      </c>
      <c r="F441" s="263" t="s">
        <v>624</v>
      </c>
    </row>
    <row r="442" spans="1:6" ht="21.5">
      <c r="A442" s="441"/>
      <c r="B442" s="446"/>
      <c r="C442" s="445"/>
      <c r="D442" s="371" t="s">
        <v>288</v>
      </c>
      <c r="E442" s="262" t="s">
        <v>1399</v>
      </c>
      <c r="F442" s="263" t="s">
        <v>624</v>
      </c>
    </row>
    <row r="443" spans="1:6" ht="21.5">
      <c r="A443" s="441"/>
      <c r="B443" s="446"/>
      <c r="C443" s="445"/>
      <c r="D443" s="371" t="s">
        <v>289</v>
      </c>
      <c r="E443" s="262" t="s">
        <v>1399</v>
      </c>
      <c r="F443" s="263" t="s">
        <v>624</v>
      </c>
    </row>
    <row r="444" spans="1:6" ht="21.5">
      <c r="A444" s="441"/>
      <c r="B444" s="446"/>
      <c r="C444" s="445"/>
      <c r="D444" s="371" t="s">
        <v>290</v>
      </c>
      <c r="E444" s="262" t="s">
        <v>1399</v>
      </c>
      <c r="F444" s="263" t="s">
        <v>624</v>
      </c>
    </row>
    <row r="445" spans="1:6" ht="21.5">
      <c r="A445" s="441"/>
      <c r="B445" s="446"/>
      <c r="C445" s="445"/>
      <c r="D445" s="371" t="s">
        <v>28</v>
      </c>
      <c r="E445" s="262" t="s">
        <v>1399</v>
      </c>
      <c r="F445" s="263" t="s">
        <v>624</v>
      </c>
    </row>
    <row r="446" spans="1:6" ht="21.5">
      <c r="A446" s="441"/>
      <c r="B446" s="446" t="s">
        <v>323</v>
      </c>
      <c r="C446" s="444" t="s">
        <v>324</v>
      </c>
      <c r="D446" s="371" t="s">
        <v>292</v>
      </c>
      <c r="E446" s="262" t="s">
        <v>1399</v>
      </c>
      <c r="F446" s="263" t="s">
        <v>624</v>
      </c>
    </row>
    <row r="447" spans="1:6" ht="21.5">
      <c r="A447" s="441"/>
      <c r="B447" s="446"/>
      <c r="C447" s="445"/>
      <c r="D447" s="287" t="s">
        <v>20</v>
      </c>
      <c r="E447" s="262" t="s">
        <v>1399</v>
      </c>
      <c r="F447" s="263" t="s">
        <v>624</v>
      </c>
    </row>
    <row r="448" spans="1:6" ht="21.5">
      <c r="A448" s="441"/>
      <c r="B448" s="446"/>
      <c r="C448" s="445"/>
      <c r="D448" s="287" t="s">
        <v>327</v>
      </c>
      <c r="E448" s="262" t="s">
        <v>1399</v>
      </c>
      <c r="F448" s="263" t="s">
        <v>624</v>
      </c>
    </row>
    <row r="449" spans="1:6" ht="29">
      <c r="A449" s="441"/>
      <c r="B449" s="446"/>
      <c r="C449" s="445"/>
      <c r="D449" s="287" t="s">
        <v>328</v>
      </c>
      <c r="E449" s="262" t="s">
        <v>1399</v>
      </c>
      <c r="F449" s="263" t="s">
        <v>624</v>
      </c>
    </row>
    <row r="450" spans="1:6" ht="21.5">
      <c r="A450" s="441"/>
      <c r="B450" s="446"/>
      <c r="C450" s="445"/>
      <c r="D450" s="287" t="s">
        <v>329</v>
      </c>
      <c r="E450" s="262" t="s">
        <v>1399</v>
      </c>
      <c r="F450" s="263" t="s">
        <v>624</v>
      </c>
    </row>
    <row r="451" spans="1:6" ht="29">
      <c r="A451" s="441"/>
      <c r="B451" s="446"/>
      <c r="C451" s="445"/>
      <c r="D451" s="287" t="s">
        <v>330</v>
      </c>
      <c r="E451" s="262" t="s">
        <v>1399</v>
      </c>
      <c r="F451" s="263" t="s">
        <v>624</v>
      </c>
    </row>
    <row r="452" spans="1:6" ht="21.5">
      <c r="A452" s="441"/>
      <c r="B452" s="446"/>
      <c r="C452" s="445"/>
      <c r="D452" s="287" t="s">
        <v>331</v>
      </c>
      <c r="E452" s="262" t="s">
        <v>1399</v>
      </c>
      <c r="F452" s="263" t="s">
        <v>624</v>
      </c>
    </row>
    <row r="453" spans="1:6" ht="21.5">
      <c r="A453" s="441"/>
      <c r="B453" s="446"/>
      <c r="C453" s="447"/>
      <c r="D453" s="287" t="s">
        <v>332</v>
      </c>
      <c r="E453" s="262" t="s">
        <v>1399</v>
      </c>
      <c r="F453" s="263" t="s">
        <v>624</v>
      </c>
    </row>
    <row r="454" spans="1:6" ht="21.5">
      <c r="A454" s="441"/>
      <c r="B454" s="446"/>
      <c r="C454" s="444" t="s">
        <v>333</v>
      </c>
      <c r="D454" s="371" t="s">
        <v>334</v>
      </c>
      <c r="E454" s="262" t="s">
        <v>1399</v>
      </c>
      <c r="F454" s="263" t="s">
        <v>624</v>
      </c>
    </row>
    <row r="455" spans="1:6" ht="21.5">
      <c r="A455" s="441"/>
      <c r="B455" s="446"/>
      <c r="C455" s="445"/>
      <c r="D455" s="371" t="s">
        <v>336</v>
      </c>
      <c r="E455" s="262" t="s">
        <v>1399</v>
      </c>
      <c r="F455" s="263" t="s">
        <v>624</v>
      </c>
    </row>
    <row r="456" spans="1:6" ht="21.5">
      <c r="A456" s="441"/>
      <c r="B456" s="446"/>
      <c r="C456" s="445"/>
      <c r="D456" s="371" t="s">
        <v>338</v>
      </c>
      <c r="E456" s="262" t="s">
        <v>1399</v>
      </c>
      <c r="F456" s="263" t="s">
        <v>624</v>
      </c>
    </row>
    <row r="457" spans="1:6" ht="21.5">
      <c r="A457" s="441"/>
      <c r="B457" s="446"/>
      <c r="C457" s="445"/>
      <c r="D457" s="371" t="s">
        <v>340</v>
      </c>
      <c r="E457" s="262" t="s">
        <v>1399</v>
      </c>
      <c r="F457" s="263" t="s">
        <v>624</v>
      </c>
    </row>
    <row r="458" spans="1:6" ht="21.5">
      <c r="A458" s="441"/>
      <c r="B458" s="446"/>
      <c r="C458" s="444" t="s">
        <v>341</v>
      </c>
      <c r="D458" s="373" t="s">
        <v>292</v>
      </c>
      <c r="E458" s="262" t="s">
        <v>1399</v>
      </c>
      <c r="F458" s="263" t="s">
        <v>624</v>
      </c>
    </row>
    <row r="459" spans="1:6" ht="21.5">
      <c r="A459" s="441"/>
      <c r="B459" s="446"/>
      <c r="C459" s="445"/>
      <c r="D459" s="373" t="s">
        <v>20</v>
      </c>
      <c r="E459" s="262" t="s">
        <v>1399</v>
      </c>
      <c r="F459" s="263" t="s">
        <v>624</v>
      </c>
    </row>
    <row r="460" spans="1:6" ht="29">
      <c r="A460" s="441"/>
      <c r="B460" s="446"/>
      <c r="C460" s="445"/>
      <c r="D460" s="294" t="s">
        <v>342</v>
      </c>
      <c r="E460" s="262" t="s">
        <v>1399</v>
      </c>
      <c r="F460" s="263" t="s">
        <v>624</v>
      </c>
    </row>
    <row r="461" spans="1:6" ht="21.5">
      <c r="A461" s="441"/>
      <c r="B461" s="446"/>
      <c r="C461" s="445"/>
      <c r="D461" s="294" t="s">
        <v>343</v>
      </c>
      <c r="E461" s="262" t="s">
        <v>1399</v>
      </c>
      <c r="F461" s="263" t="s">
        <v>624</v>
      </c>
    </row>
    <row r="462" spans="1:6" ht="21.5">
      <c r="A462" s="441"/>
      <c r="B462" s="446"/>
      <c r="C462" s="445"/>
      <c r="D462" s="373" t="s">
        <v>344</v>
      </c>
      <c r="E462" s="262" t="s">
        <v>1399</v>
      </c>
      <c r="F462" s="263" t="s">
        <v>624</v>
      </c>
    </row>
    <row r="463" spans="1:6" ht="21.5">
      <c r="A463" s="441"/>
      <c r="B463" s="446"/>
      <c r="C463" s="447"/>
      <c r="D463" s="294" t="s">
        <v>345</v>
      </c>
      <c r="E463" s="262" t="s">
        <v>1399</v>
      </c>
      <c r="F463" s="263" t="s">
        <v>624</v>
      </c>
    </row>
    <row r="464" spans="1:6" ht="21.5">
      <c r="A464" s="441"/>
      <c r="B464" s="446" t="s">
        <v>626</v>
      </c>
      <c r="C464" s="444" t="s">
        <v>347</v>
      </c>
      <c r="D464" s="373" t="s">
        <v>292</v>
      </c>
      <c r="E464" s="262" t="s">
        <v>1399</v>
      </c>
      <c r="F464" s="263" t="s">
        <v>624</v>
      </c>
    </row>
    <row r="465" spans="1:6" ht="21.5">
      <c r="A465" s="441"/>
      <c r="B465" s="446"/>
      <c r="C465" s="445"/>
      <c r="D465" s="373" t="s">
        <v>20</v>
      </c>
      <c r="E465" s="262" t="s">
        <v>1399</v>
      </c>
      <c r="F465" s="263" t="s">
        <v>624</v>
      </c>
    </row>
    <row r="466" spans="1:6" ht="21.5">
      <c r="A466" s="441"/>
      <c r="B466" s="446"/>
      <c r="C466" s="445"/>
      <c r="D466" s="373" t="s">
        <v>348</v>
      </c>
      <c r="E466" s="262" t="s">
        <v>1399</v>
      </c>
      <c r="F466" s="263" t="s">
        <v>624</v>
      </c>
    </row>
    <row r="467" spans="1:6" ht="21.5">
      <c r="A467" s="441"/>
      <c r="B467" s="446"/>
      <c r="C467" s="445"/>
      <c r="D467" s="373" t="s">
        <v>350</v>
      </c>
      <c r="E467" s="262" t="s">
        <v>1399</v>
      </c>
      <c r="F467" s="263" t="s">
        <v>624</v>
      </c>
    </row>
    <row r="468" spans="1:6" ht="21.5">
      <c r="A468" s="441"/>
      <c r="B468" s="446"/>
      <c r="C468" s="445"/>
      <c r="D468" s="373" t="s">
        <v>351</v>
      </c>
      <c r="E468" s="262" t="s">
        <v>1399</v>
      </c>
      <c r="F468" s="263" t="s">
        <v>624</v>
      </c>
    </row>
    <row r="469" spans="1:6" ht="21.5">
      <c r="A469" s="441"/>
      <c r="B469" s="446"/>
      <c r="C469" s="445"/>
      <c r="D469" s="373" t="s">
        <v>352</v>
      </c>
      <c r="E469" s="262" t="s">
        <v>1399</v>
      </c>
      <c r="F469" s="263" t="s">
        <v>624</v>
      </c>
    </row>
    <row r="470" spans="1:6" ht="21.5">
      <c r="A470" s="441"/>
      <c r="B470" s="446"/>
      <c r="C470" s="445"/>
      <c r="D470" s="373" t="s">
        <v>353</v>
      </c>
      <c r="E470" s="262" t="s">
        <v>1399</v>
      </c>
      <c r="F470" s="263" t="s">
        <v>624</v>
      </c>
    </row>
    <row r="471" spans="1:6" ht="21.5">
      <c r="A471" s="441"/>
      <c r="B471" s="446"/>
      <c r="C471" s="445"/>
      <c r="D471" s="373" t="s">
        <v>28</v>
      </c>
      <c r="E471" s="262" t="s">
        <v>1399</v>
      </c>
      <c r="F471" s="263" t="s">
        <v>624</v>
      </c>
    </row>
    <row r="472" spans="1:6" ht="21.5">
      <c r="A472" s="441"/>
      <c r="B472" s="446"/>
      <c r="C472" s="444" t="s">
        <v>354</v>
      </c>
      <c r="D472" s="373" t="s">
        <v>292</v>
      </c>
      <c r="E472" s="262" t="s">
        <v>1399</v>
      </c>
      <c r="F472" s="263" t="s">
        <v>624</v>
      </c>
    </row>
    <row r="473" spans="1:6" ht="21.5">
      <c r="A473" s="441"/>
      <c r="B473" s="446"/>
      <c r="C473" s="445"/>
      <c r="D473" s="373" t="s">
        <v>20</v>
      </c>
      <c r="E473" s="262" t="s">
        <v>1399</v>
      </c>
      <c r="F473" s="263" t="s">
        <v>624</v>
      </c>
    </row>
    <row r="474" spans="1:6" ht="21.5">
      <c r="A474" s="441"/>
      <c r="B474" s="446"/>
      <c r="C474" s="445"/>
      <c r="D474" s="373" t="s">
        <v>348</v>
      </c>
      <c r="E474" s="262" t="s">
        <v>1399</v>
      </c>
      <c r="F474" s="263" t="s">
        <v>624</v>
      </c>
    </row>
    <row r="475" spans="1:6" ht="21.5">
      <c r="A475" s="441"/>
      <c r="B475" s="446"/>
      <c r="C475" s="445"/>
      <c r="D475" s="373" t="s">
        <v>350</v>
      </c>
      <c r="E475" s="262" t="s">
        <v>1399</v>
      </c>
      <c r="F475" s="263" t="s">
        <v>624</v>
      </c>
    </row>
    <row r="476" spans="1:6" ht="21.5">
      <c r="A476" s="441"/>
      <c r="B476" s="446"/>
      <c r="C476" s="445"/>
      <c r="D476" s="373" t="s">
        <v>351</v>
      </c>
      <c r="E476" s="262" t="s">
        <v>1399</v>
      </c>
      <c r="F476" s="263" t="s">
        <v>624</v>
      </c>
    </row>
    <row r="477" spans="1:6" ht="21.5">
      <c r="A477" s="441"/>
      <c r="B477" s="446"/>
      <c r="C477" s="445"/>
      <c r="D477" s="373" t="s">
        <v>352</v>
      </c>
      <c r="E477" s="262" t="s">
        <v>1399</v>
      </c>
      <c r="F477" s="263" t="s">
        <v>624</v>
      </c>
    </row>
    <row r="478" spans="1:6" ht="21.5">
      <c r="A478" s="441"/>
      <c r="B478" s="446"/>
      <c r="C478" s="445"/>
      <c r="D478" s="373" t="s">
        <v>353</v>
      </c>
      <c r="E478" s="262" t="s">
        <v>1399</v>
      </c>
      <c r="F478" s="263" t="s">
        <v>624</v>
      </c>
    </row>
    <row r="479" spans="1:6" ht="21.5">
      <c r="A479" s="441"/>
      <c r="B479" s="446"/>
      <c r="C479" s="445"/>
      <c r="D479" s="373" t="s">
        <v>28</v>
      </c>
      <c r="E479" s="262" t="s">
        <v>1399</v>
      </c>
      <c r="F479" s="263" t="s">
        <v>624</v>
      </c>
    </row>
  </sheetData>
  <mergeCells count="72">
    <mergeCell ref="D8:D9"/>
    <mergeCell ref="E8:E9"/>
    <mergeCell ref="F8:F9"/>
    <mergeCell ref="C49:C58"/>
    <mergeCell ref="B41:B58"/>
    <mergeCell ref="C41:C48"/>
    <mergeCell ref="C31:C40"/>
    <mergeCell ref="C20:C30"/>
    <mergeCell ref="B10:B40"/>
    <mergeCell ref="C10:C19"/>
    <mergeCell ref="B8:B9"/>
    <mergeCell ref="C8:C9"/>
    <mergeCell ref="C110:C117"/>
    <mergeCell ref="B100:B132"/>
    <mergeCell ref="C100:C109"/>
    <mergeCell ref="B59:B99"/>
    <mergeCell ref="C59:C72"/>
    <mergeCell ref="C85:C99"/>
    <mergeCell ref="C73:C84"/>
    <mergeCell ref="C155:C165"/>
    <mergeCell ref="C144:C154"/>
    <mergeCell ref="C232:C242"/>
    <mergeCell ref="C126:C132"/>
    <mergeCell ref="C118:C125"/>
    <mergeCell ref="C348:C357"/>
    <mergeCell ref="C338:C347"/>
    <mergeCell ref="C328:C337"/>
    <mergeCell ref="B133:B297"/>
    <mergeCell ref="C133:C143"/>
    <mergeCell ref="C221:C231"/>
    <mergeCell ref="C210:C220"/>
    <mergeCell ref="C199:C209"/>
    <mergeCell ref="C287:C297"/>
    <mergeCell ref="C276:C286"/>
    <mergeCell ref="C265:C275"/>
    <mergeCell ref="C254:C264"/>
    <mergeCell ref="C243:C253"/>
    <mergeCell ref="C188:C198"/>
    <mergeCell ref="C177:C187"/>
    <mergeCell ref="C166:C176"/>
    <mergeCell ref="C318:C327"/>
    <mergeCell ref="C308:C317"/>
    <mergeCell ref="C458:C463"/>
    <mergeCell ref="B298:B377"/>
    <mergeCell ref="C298:C307"/>
    <mergeCell ref="C435:C445"/>
    <mergeCell ref="C423:C434"/>
    <mergeCell ref="C411:C422"/>
    <mergeCell ref="C399:C410"/>
    <mergeCell ref="B387:B434"/>
    <mergeCell ref="C387:C398"/>
    <mergeCell ref="B378:B386"/>
    <mergeCell ref="C378:C386"/>
    <mergeCell ref="B435:B445"/>
    <mergeCell ref="C368:C377"/>
    <mergeCell ref="C358:C367"/>
    <mergeCell ref="D380:D381"/>
    <mergeCell ref="A10:A479"/>
    <mergeCell ref="A8:A9"/>
    <mergeCell ref="A1:A3"/>
    <mergeCell ref="B1:E1"/>
    <mergeCell ref="B2:E3"/>
    <mergeCell ref="A4:E4"/>
    <mergeCell ref="A5:C5"/>
    <mergeCell ref="D5:F5"/>
    <mergeCell ref="A6:C6"/>
    <mergeCell ref="C472:C479"/>
    <mergeCell ref="B464:B479"/>
    <mergeCell ref="C464:C471"/>
    <mergeCell ref="B446:B463"/>
    <mergeCell ref="C446:C453"/>
    <mergeCell ref="C454:C457"/>
  </mergeCells>
  <conditionalFormatting sqref="B446:C446">
    <cfRule type="duplicateValues" dxfId="234" priority="3261"/>
  </conditionalFormatting>
  <conditionalFormatting sqref="C10">
    <cfRule type="duplicateValues" dxfId="233" priority="35189"/>
  </conditionalFormatting>
  <conditionalFormatting sqref="C20">
    <cfRule type="duplicateValues" dxfId="232" priority="3257"/>
  </conditionalFormatting>
  <conditionalFormatting sqref="C118 C126 C110 C100 C435 C298 C85 C73 C59 C49 C41 C31">
    <cfRule type="duplicateValues" dxfId="231" priority="36401"/>
  </conditionalFormatting>
  <conditionalFormatting sqref="C133">
    <cfRule type="duplicateValues" dxfId="230" priority="36199"/>
  </conditionalFormatting>
  <conditionalFormatting sqref="C144">
    <cfRule type="duplicateValues" dxfId="229" priority="36174"/>
  </conditionalFormatting>
  <conditionalFormatting sqref="C155">
    <cfRule type="duplicateValues" dxfId="228" priority="36150"/>
  </conditionalFormatting>
  <conditionalFormatting sqref="C166">
    <cfRule type="duplicateValues" dxfId="227" priority="36054"/>
  </conditionalFormatting>
  <conditionalFormatting sqref="C177">
    <cfRule type="duplicateValues" dxfId="226" priority="36030"/>
  </conditionalFormatting>
  <conditionalFormatting sqref="C188">
    <cfRule type="duplicateValues" dxfId="225" priority="36006"/>
  </conditionalFormatting>
  <conditionalFormatting sqref="C199">
    <cfRule type="duplicateValues" dxfId="224" priority="35910"/>
  </conditionalFormatting>
  <conditionalFormatting sqref="C210">
    <cfRule type="duplicateValues" dxfId="223" priority="35886"/>
  </conditionalFormatting>
  <conditionalFormatting sqref="C221">
    <cfRule type="duplicateValues" dxfId="222" priority="35862"/>
  </conditionalFormatting>
  <conditionalFormatting sqref="C232">
    <cfRule type="duplicateValues" dxfId="221" priority="35742"/>
  </conditionalFormatting>
  <conditionalFormatting sqref="C243">
    <cfRule type="duplicateValues" dxfId="220" priority="35670"/>
  </conditionalFormatting>
  <conditionalFormatting sqref="C254">
    <cfRule type="duplicateValues" dxfId="219" priority="35646"/>
  </conditionalFormatting>
  <conditionalFormatting sqref="C265">
    <cfRule type="duplicateValues" dxfId="218" priority="35622"/>
  </conditionalFormatting>
  <conditionalFormatting sqref="C276">
    <cfRule type="duplicateValues" dxfId="217" priority="35598"/>
  </conditionalFormatting>
  <conditionalFormatting sqref="C287">
    <cfRule type="duplicateValues" dxfId="216" priority="35574"/>
  </conditionalFormatting>
  <conditionalFormatting sqref="C308">
    <cfRule type="duplicateValues" dxfId="215" priority="35550"/>
  </conditionalFormatting>
  <conditionalFormatting sqref="C318">
    <cfRule type="duplicateValues" dxfId="214" priority="35526"/>
  </conditionalFormatting>
  <conditionalFormatting sqref="C328">
    <cfRule type="duplicateValues" dxfId="213" priority="35502"/>
  </conditionalFormatting>
  <conditionalFormatting sqref="C338">
    <cfRule type="duplicateValues" dxfId="212" priority="35478"/>
  </conditionalFormatting>
  <conditionalFormatting sqref="C348">
    <cfRule type="duplicateValues" dxfId="211" priority="35454"/>
  </conditionalFormatting>
  <conditionalFormatting sqref="C358">
    <cfRule type="duplicateValues" dxfId="210" priority="35430"/>
  </conditionalFormatting>
  <conditionalFormatting sqref="C368">
    <cfRule type="duplicateValues" dxfId="209" priority="35406"/>
  </conditionalFormatting>
  <conditionalFormatting sqref="C378">
    <cfRule type="duplicateValues" dxfId="208" priority="35382"/>
  </conditionalFormatting>
  <conditionalFormatting sqref="C387">
    <cfRule type="duplicateValues" dxfId="207" priority="35310"/>
  </conditionalFormatting>
  <conditionalFormatting sqref="C399">
    <cfRule type="duplicateValues" dxfId="206" priority="35262"/>
  </conditionalFormatting>
  <conditionalFormatting sqref="C411">
    <cfRule type="duplicateValues" dxfId="205" priority="35238"/>
  </conditionalFormatting>
  <conditionalFormatting sqref="C423">
    <cfRule type="duplicateValues" dxfId="204" priority="35214"/>
  </conditionalFormatting>
  <conditionalFormatting sqref="C454">
    <cfRule type="duplicateValues" dxfId="203" priority="966"/>
  </conditionalFormatting>
  <conditionalFormatting sqref="C458">
    <cfRule type="duplicateValues" dxfId="202" priority="35190"/>
  </conditionalFormatting>
  <conditionalFormatting sqref="C464">
    <cfRule type="duplicateValues" dxfId="201" priority="249"/>
  </conditionalFormatting>
  <conditionalFormatting sqref="C472">
    <cfRule type="duplicateValues" dxfId="200" priority="248"/>
  </conditionalFormatting>
  <conditionalFormatting sqref="F10:F479">
    <cfRule type="cellIs" dxfId="199" priority="277" stopIfTrue="1" operator="equal">
      <formula>"R"</formula>
    </cfRule>
    <cfRule type="cellIs" dxfId="198" priority="276" stopIfTrue="1" operator="equal">
      <formula>"NR"</formula>
    </cfRule>
  </conditionalFormatting>
  <conditionalFormatting sqref="F458:F479">
    <cfRule type="cellIs" dxfId="197" priority="275" operator="equal">
      <formula>"NR"</formula>
    </cfRule>
  </conditionalFormatting>
  <dataValidations count="1">
    <dataValidation type="list" allowBlank="1" showInputMessage="1" showErrorMessage="1" sqref="F10:F479" xr:uid="{A1DEC6D9-5751-4123-BEF8-50B213D630DE}">
      <formula1>_xlfn.IFS(#REF!="MA",#REF!,#REF!="SE",#REF!,#REF!="SA",#REF!)</formula1>
    </dataValidation>
  </dataValidations>
  <pageMargins left="0.7" right="0.7" top="0.75" bottom="0.75" header="0.3" footer="0.3"/>
  <pageSetup paperSize="9" scale="3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5050"/>
    <pageSetUpPr fitToPage="1"/>
  </sheetPr>
  <dimension ref="A1:AZ1688"/>
  <sheetViews>
    <sheetView showGridLines="0" tabSelected="1" view="pageBreakPreview" zoomScale="10" zoomScaleNormal="50" zoomScaleSheetLayoutView="10" workbookViewId="0">
      <selection activeCell="C257" sqref="C257:C263"/>
    </sheetView>
  </sheetViews>
  <sheetFormatPr defaultColWidth="11.453125" defaultRowHeight="21"/>
  <cols>
    <col min="1" max="1" width="31" style="90" customWidth="1"/>
    <col min="2" max="2" width="27" style="259" customWidth="1"/>
    <col min="3" max="3" width="50.453125" style="260" customWidth="1"/>
    <col min="4" max="4" width="49.54296875" style="259" customWidth="1"/>
    <col min="5" max="5" width="11.453125" style="90" customWidth="1"/>
    <col min="6" max="6" width="37.26953125" style="99" customWidth="1"/>
    <col min="7" max="7" width="52.453125" style="306" customWidth="1"/>
    <col min="8" max="8" width="36.453125" style="306" customWidth="1"/>
    <col min="9" max="9" width="65.453125" style="306" customWidth="1"/>
    <col min="10" max="10" width="47.81640625" style="90" customWidth="1"/>
    <col min="11" max="12" width="22.54296875" style="90" customWidth="1"/>
    <col min="13" max="13" width="20.453125" style="90" customWidth="1"/>
    <col min="14" max="14" width="25.81640625" style="90" customWidth="1"/>
    <col min="15" max="15" width="24.81640625" style="90" customWidth="1"/>
    <col min="16" max="16" width="0.1796875" style="90" customWidth="1"/>
    <col min="17" max="17" width="56.1796875" style="307" customWidth="1"/>
    <col min="18" max="18" width="16.7265625" style="306" customWidth="1"/>
    <col min="19" max="19" width="79.81640625" style="308" customWidth="1"/>
    <col min="20" max="20" width="26.81640625" style="179" hidden="1" customWidth="1"/>
    <col min="21" max="21" width="47.54296875" style="309" customWidth="1"/>
    <col min="22" max="22" width="5.453125" style="90" hidden="1" customWidth="1"/>
    <col min="23" max="23" width="24.453125" style="90" customWidth="1"/>
    <col min="24" max="24" width="4.453125" style="90" hidden="1" customWidth="1"/>
    <col min="25" max="25" width="18.26953125" style="90" customWidth="1"/>
    <col min="26" max="26" width="25.81640625" style="90" customWidth="1"/>
    <col min="27" max="27" width="38" style="90" customWidth="1"/>
    <col min="28" max="29" width="11.453125" style="90"/>
    <col min="30" max="30" width="20.453125" style="90" customWidth="1"/>
    <col min="31" max="31" width="16.81640625" style="90" customWidth="1"/>
    <col min="32" max="32" width="14.453125" style="90" customWidth="1"/>
    <col min="33" max="43" width="11.453125" style="90" customWidth="1"/>
    <col min="44" max="44" width="15.54296875" style="90" customWidth="1"/>
    <col min="45" max="45" width="9.1796875" style="90" customWidth="1"/>
    <col min="46" max="46" width="0.54296875" style="90" customWidth="1"/>
    <col min="47" max="47" width="11.453125" style="90" customWidth="1"/>
    <col min="48" max="16384" width="11.453125" style="90"/>
  </cols>
  <sheetData>
    <row r="1" spans="1:35">
      <c r="A1"/>
      <c r="B1" s="31"/>
      <c r="C1"/>
      <c r="D1" s="31"/>
      <c r="E1"/>
      <c r="F1" s="242"/>
      <c r="G1" s="461"/>
      <c r="H1" s="461"/>
      <c r="I1" s="461"/>
      <c r="J1" s="461"/>
      <c r="K1" s="461"/>
      <c r="L1" s="461"/>
      <c r="M1" s="461"/>
      <c r="N1" s="89" t="s">
        <v>627</v>
      </c>
      <c r="O1" s="89" t="s">
        <v>627</v>
      </c>
      <c r="P1" s="89"/>
      <c r="Q1" s="243" t="s">
        <v>627</v>
      </c>
      <c r="R1" s="89"/>
      <c r="S1" s="196" t="s">
        <v>627</v>
      </c>
      <c r="T1" s="196"/>
      <c r="U1" s="244" t="s">
        <v>627</v>
      </c>
      <c r="V1" s="89"/>
      <c r="W1" s="89" t="s">
        <v>627</v>
      </c>
      <c r="X1" s="89" t="s">
        <v>627</v>
      </c>
      <c r="Y1" s="89" t="s">
        <v>627</v>
      </c>
      <c r="Z1" s="89" t="s">
        <v>627</v>
      </c>
      <c r="AA1" s="89" t="s">
        <v>627</v>
      </c>
    </row>
    <row r="2" spans="1:35" s="26" customFormat="1" ht="35.25" customHeight="1" thickBot="1">
      <c r="A2" s="462"/>
      <c r="B2" s="463"/>
      <c r="C2" s="468" t="s">
        <v>628</v>
      </c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70"/>
      <c r="U2" s="469"/>
      <c r="V2" s="469"/>
      <c r="W2" s="469"/>
      <c r="X2" s="469"/>
      <c r="Y2" s="471"/>
      <c r="Z2" s="106" t="s">
        <v>629</v>
      </c>
      <c r="AA2" s="59" t="s">
        <v>630</v>
      </c>
    </row>
    <row r="3" spans="1:35" s="26" customFormat="1" ht="35.25" customHeight="1">
      <c r="A3" s="464"/>
      <c r="B3" s="465"/>
      <c r="C3" s="472" t="s">
        <v>631</v>
      </c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4"/>
      <c r="U3" s="473"/>
      <c r="V3" s="473"/>
      <c r="W3" s="473"/>
      <c r="X3" s="473"/>
      <c r="Y3" s="473"/>
      <c r="Z3" s="107" t="s">
        <v>632</v>
      </c>
      <c r="AA3" s="60" t="s">
        <v>633</v>
      </c>
    </row>
    <row r="4" spans="1:35" s="26" customFormat="1" ht="35.25" customHeight="1" thickBot="1">
      <c r="A4" s="466"/>
      <c r="B4" s="467"/>
      <c r="C4" s="475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7"/>
      <c r="U4" s="476"/>
      <c r="V4" s="476"/>
      <c r="W4" s="476"/>
      <c r="X4" s="476"/>
      <c r="Y4" s="476"/>
      <c r="Z4" s="107" t="s">
        <v>634</v>
      </c>
      <c r="AA4" s="60" t="s">
        <v>635</v>
      </c>
    </row>
    <row r="5" spans="1:35" s="26" customFormat="1" ht="9" customHeight="1">
      <c r="A5" s="245"/>
      <c r="B5" s="245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1"/>
      <c r="U5" s="330"/>
      <c r="V5" s="330"/>
      <c r="W5" s="330"/>
      <c r="X5" s="330"/>
      <c r="Y5" s="330"/>
      <c r="Z5" s="332"/>
      <c r="AA5" s="333"/>
    </row>
    <row r="6" spans="1:35" ht="9" customHeight="1">
      <c r="A6" s="89" t="s">
        <v>627</v>
      </c>
      <c r="B6" s="478" t="s">
        <v>627</v>
      </c>
      <c r="C6" s="479"/>
      <c r="D6" s="246"/>
      <c r="E6" s="89"/>
      <c r="F6" s="247"/>
      <c r="G6" s="91" t="s">
        <v>627</v>
      </c>
      <c r="H6" s="91"/>
      <c r="I6" s="91" t="s">
        <v>627</v>
      </c>
      <c r="J6" s="91" t="s">
        <v>627</v>
      </c>
      <c r="K6" s="91" t="s">
        <v>627</v>
      </c>
      <c r="L6" s="91" t="s">
        <v>627</v>
      </c>
      <c r="M6" s="91" t="s">
        <v>627</v>
      </c>
      <c r="N6" s="89" t="s">
        <v>627</v>
      </c>
      <c r="O6" s="89" t="s">
        <v>627</v>
      </c>
      <c r="P6" s="89"/>
      <c r="Q6" s="243" t="s">
        <v>627</v>
      </c>
      <c r="R6" s="89"/>
      <c r="S6" s="196" t="s">
        <v>627</v>
      </c>
      <c r="T6" s="196"/>
      <c r="U6" s="244" t="s">
        <v>627</v>
      </c>
      <c r="V6" s="89"/>
      <c r="W6" s="89" t="s">
        <v>627</v>
      </c>
      <c r="X6" s="89" t="s">
        <v>627</v>
      </c>
      <c r="Y6" s="89" t="s">
        <v>627</v>
      </c>
      <c r="Z6" s="89" t="s">
        <v>627</v>
      </c>
      <c r="AA6" s="89" t="s">
        <v>627</v>
      </c>
    </row>
    <row r="7" spans="1:35" ht="9" customHeight="1">
      <c r="A7" s="92" t="s">
        <v>627</v>
      </c>
      <c r="B7" s="248" t="s">
        <v>627</v>
      </c>
      <c r="C7" s="92" t="s">
        <v>627</v>
      </c>
      <c r="D7" s="248"/>
      <c r="E7" s="92"/>
      <c r="F7" s="249" t="s">
        <v>627</v>
      </c>
      <c r="G7" s="92" t="s">
        <v>627</v>
      </c>
      <c r="H7" s="92"/>
      <c r="I7" s="92" t="s">
        <v>627</v>
      </c>
      <c r="J7" s="92" t="s">
        <v>627</v>
      </c>
      <c r="K7" s="92" t="s">
        <v>627</v>
      </c>
      <c r="L7" s="92" t="s">
        <v>627</v>
      </c>
      <c r="M7" s="92" t="s">
        <v>627</v>
      </c>
      <c r="N7" s="93" t="s">
        <v>627</v>
      </c>
      <c r="O7" s="93" t="s">
        <v>627</v>
      </c>
      <c r="P7" s="93"/>
      <c r="Q7" s="250" t="s">
        <v>627</v>
      </c>
      <c r="R7" s="93"/>
      <c r="S7" s="251" t="s">
        <v>627</v>
      </c>
      <c r="T7" s="251"/>
      <c r="U7" s="252" t="s">
        <v>627</v>
      </c>
      <c r="V7" s="93"/>
      <c r="W7" s="92" t="s">
        <v>627</v>
      </c>
      <c r="X7" s="92" t="s">
        <v>627</v>
      </c>
      <c r="Y7" s="92" t="s">
        <v>627</v>
      </c>
      <c r="Z7" s="92" t="s">
        <v>627</v>
      </c>
      <c r="AA7" s="92" t="s">
        <v>627</v>
      </c>
    </row>
    <row r="8" spans="1:35" ht="21.5">
      <c r="A8" s="105" t="s">
        <v>636</v>
      </c>
      <c r="B8" s="480" t="s">
        <v>637</v>
      </c>
      <c r="C8" s="481"/>
      <c r="D8" s="482"/>
      <c r="E8" s="483"/>
      <c r="F8" s="249" t="s">
        <v>627</v>
      </c>
      <c r="G8" s="484" t="s">
        <v>638</v>
      </c>
      <c r="H8" s="485"/>
      <c r="I8" s="485"/>
      <c r="J8" s="485"/>
      <c r="K8" s="485"/>
      <c r="L8" s="485"/>
      <c r="M8" s="486"/>
      <c r="N8" s="94" t="s">
        <v>627</v>
      </c>
      <c r="O8" s="96" t="s">
        <v>627</v>
      </c>
      <c r="P8" s="96"/>
      <c r="Q8" s="253" t="s">
        <v>627</v>
      </c>
      <c r="R8" s="96"/>
      <c r="S8" s="254" t="s">
        <v>627</v>
      </c>
      <c r="T8" s="254"/>
      <c r="U8" s="255" t="s">
        <v>627</v>
      </c>
      <c r="V8" s="96"/>
      <c r="W8" s="97" t="s">
        <v>627</v>
      </c>
      <c r="X8" s="97" t="s">
        <v>627</v>
      </c>
      <c r="Y8" s="98" t="s">
        <v>627</v>
      </c>
      <c r="Z8" s="527" t="s">
        <v>639</v>
      </c>
      <c r="AA8" s="527"/>
    </row>
    <row r="9" spans="1:35" ht="37.5" customHeight="1">
      <c r="A9" s="528" t="s">
        <v>640</v>
      </c>
      <c r="B9" s="530" t="s">
        <v>641</v>
      </c>
      <c r="C9" s="531"/>
      <c r="D9" s="482"/>
      <c r="E9" s="483"/>
      <c r="F9" s="249" t="s">
        <v>627</v>
      </c>
      <c r="G9" s="494" t="s">
        <v>642</v>
      </c>
      <c r="H9" s="535" t="s">
        <v>1390</v>
      </c>
      <c r="I9" s="535"/>
      <c r="J9" s="256" t="s">
        <v>643</v>
      </c>
      <c r="K9" s="521" t="s">
        <v>1385</v>
      </c>
      <c r="L9" s="522"/>
      <c r="M9" s="523"/>
      <c r="N9" s="94" t="s">
        <v>627</v>
      </c>
      <c r="O9" s="96" t="s">
        <v>627</v>
      </c>
      <c r="P9" s="96"/>
      <c r="Q9" s="253" t="s">
        <v>627</v>
      </c>
      <c r="R9" s="96"/>
      <c r="S9" s="254" t="s">
        <v>627</v>
      </c>
      <c r="T9" s="254"/>
      <c r="U9" s="255" t="s">
        <v>627</v>
      </c>
      <c r="V9" s="96"/>
      <c r="W9" s="97" t="s">
        <v>627</v>
      </c>
      <c r="X9" s="97" t="s">
        <v>627</v>
      </c>
      <c r="Y9" s="98" t="s">
        <v>627</v>
      </c>
      <c r="Z9" s="524" t="s">
        <v>644</v>
      </c>
      <c r="AA9" s="525"/>
    </row>
    <row r="10" spans="1:35" ht="29.25" customHeight="1">
      <c r="A10" s="529"/>
      <c r="B10" s="532"/>
      <c r="C10" s="533"/>
      <c r="D10" s="482"/>
      <c r="E10" s="483"/>
      <c r="F10" s="249" t="s">
        <v>627</v>
      </c>
      <c r="G10" s="534"/>
      <c r="H10" s="535"/>
      <c r="I10" s="535"/>
      <c r="J10" s="256" t="s">
        <v>645</v>
      </c>
      <c r="K10" s="521" t="s">
        <v>1386</v>
      </c>
      <c r="L10" s="522"/>
      <c r="M10" s="523"/>
      <c r="N10" s="94" t="s">
        <v>627</v>
      </c>
      <c r="O10" s="96" t="s">
        <v>627</v>
      </c>
      <c r="P10" s="96"/>
      <c r="Q10" s="253" t="s">
        <v>627</v>
      </c>
      <c r="R10" s="96"/>
      <c r="S10" s="254" t="s">
        <v>627</v>
      </c>
      <c r="T10" s="254"/>
      <c r="U10" s="255" t="s">
        <v>627</v>
      </c>
      <c r="V10" s="96"/>
      <c r="W10" s="97" t="s">
        <v>627</v>
      </c>
      <c r="X10" s="97" t="s">
        <v>627</v>
      </c>
      <c r="Y10" s="98" t="s">
        <v>627</v>
      </c>
      <c r="Z10" s="524" t="s">
        <v>646</v>
      </c>
      <c r="AA10" s="525"/>
    </row>
    <row r="11" spans="1:35" ht="47.25" customHeight="1">
      <c r="A11" s="105" t="s">
        <v>647</v>
      </c>
      <c r="B11" s="480" t="s">
        <v>1384</v>
      </c>
      <c r="C11" s="481"/>
      <c r="D11" s="490"/>
      <c r="E11" s="491"/>
      <c r="F11" s="249" t="s">
        <v>627</v>
      </c>
      <c r="G11" s="534"/>
      <c r="H11" s="535"/>
      <c r="I11" s="535"/>
      <c r="J11" s="257" t="s">
        <v>648</v>
      </c>
      <c r="K11" s="521" t="s">
        <v>1387</v>
      </c>
      <c r="L11" s="522"/>
      <c r="M11" s="523"/>
      <c r="N11" s="94" t="s">
        <v>627</v>
      </c>
      <c r="O11" s="96" t="s">
        <v>627</v>
      </c>
      <c r="P11" s="96"/>
      <c r="Q11" s="253" t="s">
        <v>627</v>
      </c>
      <c r="R11" s="96"/>
      <c r="S11" s="254" t="s">
        <v>627</v>
      </c>
      <c r="T11" s="254"/>
      <c r="U11" s="255" t="s">
        <v>627</v>
      </c>
      <c r="V11" s="96"/>
      <c r="W11" s="97" t="s">
        <v>627</v>
      </c>
      <c r="X11" s="97" t="s">
        <v>627</v>
      </c>
      <c r="Y11" s="98" t="s">
        <v>627</v>
      </c>
      <c r="Z11" s="524" t="s">
        <v>649</v>
      </c>
      <c r="AA11" s="525"/>
    </row>
    <row r="12" spans="1:35">
      <c r="A12" s="92"/>
      <c r="B12" s="248"/>
      <c r="C12" s="92"/>
      <c r="D12" s="248"/>
      <c r="E12" s="92"/>
      <c r="F12" s="258"/>
      <c r="G12" s="495"/>
      <c r="H12" s="535"/>
      <c r="I12" s="535"/>
      <c r="J12" s="500" t="s">
        <v>650</v>
      </c>
      <c r="K12" s="500"/>
      <c r="L12" s="526"/>
      <c r="M12" s="103"/>
      <c r="N12" s="95"/>
      <c r="O12" s="96"/>
      <c r="P12" s="96"/>
      <c r="Q12" s="253"/>
      <c r="R12" s="96"/>
      <c r="S12" s="254"/>
      <c r="T12" s="254"/>
      <c r="U12" s="255"/>
      <c r="V12" s="96"/>
      <c r="W12" s="97"/>
      <c r="X12" s="97"/>
      <c r="Y12" s="98"/>
      <c r="Z12" s="524" t="s">
        <v>651</v>
      </c>
      <c r="AA12" s="524"/>
    </row>
    <row r="13" spans="1:35" ht="16.5" customHeight="1">
      <c r="D13" s="248"/>
      <c r="E13" s="92"/>
      <c r="F13" s="258"/>
      <c r="G13" s="494" t="s">
        <v>652</v>
      </c>
      <c r="H13" s="496" t="s">
        <v>1391</v>
      </c>
      <c r="I13" s="497"/>
      <c r="J13" s="103" t="s">
        <v>627</v>
      </c>
      <c r="K13" s="500" t="s">
        <v>627</v>
      </c>
      <c r="L13" s="500"/>
      <c r="M13" s="500"/>
      <c r="N13" s="95" t="s">
        <v>627</v>
      </c>
      <c r="O13" s="96" t="s">
        <v>627</v>
      </c>
      <c r="P13" s="96"/>
      <c r="Q13" s="253" t="s">
        <v>627</v>
      </c>
      <c r="R13" s="96"/>
      <c r="S13" s="254" t="s">
        <v>627</v>
      </c>
      <c r="T13" s="254"/>
      <c r="U13" s="255" t="s">
        <v>627</v>
      </c>
      <c r="V13" s="96"/>
      <c r="W13" s="97" t="s">
        <v>627</v>
      </c>
      <c r="X13" s="97" t="s">
        <v>627</v>
      </c>
      <c r="Y13" s="98" t="s">
        <v>627</v>
      </c>
      <c r="Z13" s="501" t="s">
        <v>653</v>
      </c>
      <c r="AA13" s="501"/>
    </row>
    <row r="14" spans="1:35" ht="126.65" customHeight="1">
      <c r="D14" s="248"/>
      <c r="E14" s="92"/>
      <c r="F14" s="258"/>
      <c r="G14" s="495"/>
      <c r="H14" s="498"/>
      <c r="I14" s="499"/>
      <c r="J14" s="103" t="s">
        <v>627</v>
      </c>
      <c r="K14" s="104" t="s">
        <v>627</v>
      </c>
      <c r="L14" s="104" t="s">
        <v>627</v>
      </c>
      <c r="M14" s="104" t="s">
        <v>627</v>
      </c>
      <c r="N14" s="96" t="s">
        <v>627</v>
      </c>
      <c r="O14" s="96" t="s">
        <v>654</v>
      </c>
      <c r="P14" s="96"/>
      <c r="Q14" s="253" t="s">
        <v>627</v>
      </c>
      <c r="R14" s="96"/>
      <c r="S14" s="254" t="s">
        <v>627</v>
      </c>
      <c r="T14" s="254"/>
      <c r="U14" s="255" t="s">
        <v>627</v>
      </c>
      <c r="V14" s="96"/>
      <c r="W14" s="97" t="s">
        <v>627</v>
      </c>
      <c r="X14" s="97" t="s">
        <v>627</v>
      </c>
      <c r="Y14" s="97" t="s">
        <v>627</v>
      </c>
      <c r="Z14" s="502"/>
      <c r="AA14" s="502"/>
      <c r="AD14" s="99"/>
      <c r="AE14" s="99"/>
      <c r="AF14" s="99"/>
      <c r="AG14" s="99"/>
      <c r="AH14" s="99"/>
      <c r="AI14" s="99"/>
    </row>
    <row r="15" spans="1:35">
      <c r="A15" s="92"/>
      <c r="B15" s="248"/>
      <c r="C15" s="92"/>
      <c r="D15" s="248"/>
      <c r="E15" s="92"/>
      <c r="F15" s="249"/>
      <c r="G15" s="92"/>
      <c r="H15" s="92"/>
      <c r="I15" s="92"/>
      <c r="J15" s="92" t="s">
        <v>654</v>
      </c>
      <c r="K15" s="92"/>
      <c r="L15" s="92"/>
      <c r="M15" s="92"/>
      <c r="N15" s="93"/>
      <c r="O15" s="93"/>
      <c r="P15" s="93"/>
      <c r="Q15" s="250"/>
      <c r="R15" s="93"/>
      <c r="S15" s="251"/>
      <c r="T15" s="251"/>
      <c r="U15" s="252"/>
      <c r="V15" s="93"/>
      <c r="W15" s="92"/>
      <c r="X15" s="92"/>
      <c r="Y15" s="92"/>
      <c r="Z15" s="92"/>
      <c r="AA15" s="92"/>
      <c r="AD15" s="99"/>
      <c r="AE15" s="99"/>
      <c r="AF15" s="99"/>
      <c r="AG15" s="99"/>
      <c r="AH15" s="99"/>
      <c r="AI15" s="99"/>
    </row>
    <row r="16" spans="1:35" s="101" customFormat="1" ht="60.75" customHeight="1">
      <c r="A16" s="505" t="s">
        <v>622</v>
      </c>
      <c r="B16" s="507" t="s">
        <v>10</v>
      </c>
      <c r="C16" s="507" t="s">
        <v>12</v>
      </c>
      <c r="D16" s="507" t="s">
        <v>623</v>
      </c>
      <c r="E16" s="507" t="s">
        <v>655</v>
      </c>
      <c r="F16" s="517" t="s">
        <v>656</v>
      </c>
      <c r="G16" s="507" t="s">
        <v>657</v>
      </c>
      <c r="H16" s="507" t="s">
        <v>658</v>
      </c>
      <c r="I16" s="507" t="s">
        <v>659</v>
      </c>
      <c r="J16" s="519" t="s">
        <v>660</v>
      </c>
      <c r="K16" s="514" t="s">
        <v>661</v>
      </c>
      <c r="L16" s="515"/>
      <c r="M16" s="516"/>
      <c r="N16" s="510" t="s">
        <v>639</v>
      </c>
      <c r="O16" s="511"/>
      <c r="P16" s="511"/>
      <c r="Q16" s="511"/>
      <c r="R16" s="511"/>
      <c r="S16" s="511"/>
      <c r="T16" s="512"/>
      <c r="U16" s="511"/>
      <c r="V16" s="513"/>
      <c r="W16" s="514" t="s">
        <v>662</v>
      </c>
      <c r="X16" s="515"/>
      <c r="Y16" s="516"/>
      <c r="Z16" s="503" t="s">
        <v>663</v>
      </c>
      <c r="AA16" s="503" t="s">
        <v>664</v>
      </c>
      <c r="AE16" s="101" t="s">
        <v>665</v>
      </c>
    </row>
    <row r="17" spans="1:52" s="101" customFormat="1" ht="87.75" customHeight="1">
      <c r="A17" s="506"/>
      <c r="B17" s="508"/>
      <c r="C17" s="508"/>
      <c r="D17" s="509"/>
      <c r="E17" s="508"/>
      <c r="F17" s="518"/>
      <c r="G17" s="508"/>
      <c r="H17" s="509"/>
      <c r="I17" s="509"/>
      <c r="J17" s="520"/>
      <c r="K17" s="261" t="s">
        <v>666</v>
      </c>
      <c r="L17" s="261" t="s">
        <v>667</v>
      </c>
      <c r="M17" s="261" t="s">
        <v>668</v>
      </c>
      <c r="N17" s="261" t="s">
        <v>644</v>
      </c>
      <c r="O17" s="261" t="s">
        <v>646</v>
      </c>
      <c r="P17" s="261" t="s">
        <v>669</v>
      </c>
      <c r="Q17" s="261" t="s">
        <v>670</v>
      </c>
      <c r="R17" s="261" t="s">
        <v>671</v>
      </c>
      <c r="S17" s="261" t="s">
        <v>672</v>
      </c>
      <c r="T17" s="261"/>
      <c r="U17" s="261" t="s">
        <v>673</v>
      </c>
      <c r="V17" s="261" t="s">
        <v>669</v>
      </c>
      <c r="W17" s="261" t="s">
        <v>668</v>
      </c>
      <c r="X17" s="261" t="s">
        <v>674</v>
      </c>
      <c r="Y17" s="261" t="s">
        <v>675</v>
      </c>
      <c r="Z17" s="504" t="s">
        <v>676</v>
      </c>
      <c r="AA17" s="504"/>
      <c r="AE17" s="101">
        <v>0.99</v>
      </c>
      <c r="AF17" s="101" t="s">
        <v>624</v>
      </c>
      <c r="AH17" s="101" t="s">
        <v>677</v>
      </c>
      <c r="AL17" s="102">
        <v>0.05</v>
      </c>
      <c r="AN17" s="102" t="s">
        <v>678</v>
      </c>
      <c r="AP17" s="102" t="s">
        <v>678</v>
      </c>
      <c r="AR17" s="102">
        <v>0.65</v>
      </c>
      <c r="AT17" s="102">
        <v>0.9</v>
      </c>
    </row>
    <row r="18" spans="1:52" s="100" customFormat="1" ht="87">
      <c r="A18" s="457" t="s">
        <v>15</v>
      </c>
      <c r="B18" s="455" t="s">
        <v>16</v>
      </c>
      <c r="C18" s="488" t="s">
        <v>18</v>
      </c>
      <c r="D18" s="262" t="s">
        <v>1388</v>
      </c>
      <c r="E18" s="352" t="s">
        <v>362</v>
      </c>
      <c r="F18" s="263" t="s">
        <v>624</v>
      </c>
      <c r="G18" s="290" t="s">
        <v>679</v>
      </c>
      <c r="H18" s="335" t="s">
        <v>470</v>
      </c>
      <c r="I18" s="335" t="str">
        <f>IF(OR(E18="SE",E18="SA"),VLOOKUP(H18,'Tabla de Peligros y Riesgo'!$C$2:$E$226,2,FALSE),VLOOKUP(H18,'LISTA DE ASPECTOS - IMPACTOS'!$D$3:$F$72,2,FALSE))</f>
        <v>Riesgo Psicosocial</v>
      </c>
      <c r="J18" s="336" t="str">
        <f>IF(OR(E18="SE",E18="SA"),VLOOKUP(H18,'Tabla de Peligros y Riesgo'!$C$2:$E$226,3,FALSE),VLOOKUP(H18,'LISTA DE ASPECTOS - IMPACTOS'!$D$3:$F$72,3,FALSE))</f>
        <v>Estrés / Depresión</v>
      </c>
      <c r="K18" s="337" t="s">
        <v>680</v>
      </c>
      <c r="L18" s="277">
        <v>4</v>
      </c>
      <c r="M18" s="268">
        <f>IF(CONCATENATE(L18,K18)="1A",1,IF(CONCATENATE(L18,K18)="1B",2,IF(CONCATENATE(L18,K18)="2A",3,IF(CONCATENATE(L18,K18)="1C",4,IF(CONCATENATE(L18,K18)="2B",5,IF(CONCATENATE(L18,K18)="3A",6,IF(CONCATENATE(L18,K18)="1D",7,IF(CONCATENATE(L18,K18)="2C",8,IF(CONCATENATE(L18,K18)="3B",9,IF(CONCATENATE(L18,K18)="4A",10,IF(CONCATENATE(L18,K18)="1E",11,IF(CONCATENATE(L18,K18)="2D",12,IF(CONCATENATE(L18,K18)="3C",13,IF(CONCATENATE(L18,K18)="4B",14,IF(CONCATENATE(L18,K18)="5A",15,IF(CONCATENATE(L18,K18)="2E",16,IF(CONCATENATE(L18,K18)="3D",17,IF(CONCATENATE(L18,K18)="4C",18,IF(CONCATENATE(L18,K18)="5B",19,IF(CONCATENATE(L18,K18)="3E",20,IF(CONCATENATE(L18,K18)="4D",21,IF(CONCATENATE(L18,K18)="5C",22,IF(CONCATENATE(L18,K18)="4E",23,IF(CONCATENATE(L18,K18)="5D",24,IF(CONCATENATE(L18,K18)="5E",25,"")))))))))))))))))))))))))</f>
        <v>18</v>
      </c>
      <c r="N18" s="269"/>
      <c r="O18" s="269"/>
      <c r="P18" s="269"/>
      <c r="Q18" s="359"/>
      <c r="R18" s="177"/>
      <c r="S18" s="177" t="s">
        <v>681</v>
      </c>
      <c r="T18" s="269"/>
      <c r="U18" s="178" t="s">
        <v>1400</v>
      </c>
      <c r="V18" s="87"/>
      <c r="W18" s="86">
        <f>M18</f>
        <v>18</v>
      </c>
      <c r="X18" s="270">
        <f>IF(M18&gt;=16,MAX(N18:R18),IF(M18&lt;16,MAX(N18:V18)))</f>
        <v>0</v>
      </c>
      <c r="Y18" s="86">
        <f>_xlfn.IFS(AND(W18=1,N18&lt;&gt;0),25,AND(W18=1,O18&lt;&gt;0),21,AND(W18=1,R18="ALTO"),16,AND(W18=1,R18="BAJO"),11,AND(W18=1,S18&lt;&gt;0),2,AND(W18=2,N18&lt;&gt;0),25,AND(W18=2,O18&lt;&gt;0),21,AND(W18=2,R18="ALTO"),16,AND(W18=2,R18="BAJO"),11,AND(W18=2,S18&lt;&gt;0),4,AND(W18=3,N18&lt;&gt;0),25,AND(W18=3,O18&lt;&gt;0),21,AND(W18=3,R18="ALTO"),16,AND(W18=3,R18="BAJO"),12,AND(W18=3,S18&lt;&gt;0),5,AND(W18=4,N18&lt;&gt;0),25,AND(W18=4,O18&lt;&gt;0),13,AND(W18=4,R18="ALTO"),16,AND(W18=4,R18="BAJO"),14,AND(W18=4,S18&lt;&gt;0),7,AND(W18=5,N18&lt;&gt;0),25,AND(W18=5,O18&lt;&gt;0),21,AND(W18=5,R18="ALTO"),16,AND(W18=5,R18="BAJO"),12,AND(W18=5,S18&lt;&gt;0),8,AND(W18=6,N18&lt;&gt;0),25,AND(W18=6,O18&lt;&gt;0),21,AND(W18=6,R18="ALTO"),20,AND(W18=6,R18="BAJO"),17,AND(W18=6,S18&lt;&gt;0),6,AND(W18=7,N18&lt;&gt;0),25,AND(W18=7,O18&lt;&gt;0),23,AND(W18=7,R18="ALTO"),16,AND(W18=7,R18="BAJO"),11,AND(W18=7,S18&lt;&gt;0),7,AND(W18=8,N18&lt;&gt;0),25,AND(W18=8,O18&lt;&gt;0),21,AND(W18=8,R18="ALTO"),16,AND(W18=8,R18="BAJO"),12,AND(W18=8,S18&lt;&gt;0),8,AND(W18=9,N18&lt;&gt;0),25,AND(W18=9,O18&lt;&gt;0),21,AND(W18=9,R18="ALTO"),20,AND(W18=9,R18="BAJO"),17,AND(W18=9,S18&lt;&gt;0),13,AND(W18=10,N18&lt;&gt;0),25,AND(W18=10,O18&lt;&gt;0),22,AND(W18=10,R18="ALTO"),21,AND(W18=10,R18="BAJO"),18,AND(W18=10,S18&lt;&gt;0),18,AND(W18=11,N18&lt;&gt;0),25,AND(W18=11,O18&lt;&gt;0),23,AND(W18=11,R18="ALTO"),20,AND(W18=11,R18="BAJO"),16,AND(W18=11,S18&lt;&gt;0),11,AND(W18=12,N18&lt;&gt;0),25,AND(W18=12,O18&lt;&gt;0),23,AND(W18=12,R18="ALTO"),20,AND(W18=12,R18="BAJO"),16,AND(W18=12,S18&lt;&gt;0),12,AND(W18=13,N18&lt;&gt;0),25,AND(W18=13,O18&lt;&gt;0),21,AND(W18=13,R18="ALTO"),20,AND(W18=13,R18="BAJO"),17,AND(W18=13,S18&lt;&gt;0),17,AND(W18=14,N18&lt;&gt;0),25,AND(W18=14,O18&lt;&gt;0),24,AND(W18=14,R18="ALTO"),23,AND(W18=14,R18="BAJO"),21,AND(W18=14,S18&lt;&gt;0),18,AND(W18=15,N18&lt;&gt;0),25,AND(W18=15,O18&lt;&gt;0),24,AND(W18=15,R18="ALTO"),22,AND(W18=15,R18="BAJO"),19,AND(W18=15,S18&lt;&gt;0),19,AND(W18=16,N18&lt;&gt;0),25,AND(W18=16,O18&lt;&gt;0),23,AND(W18=16,R18="ALTO"),23,AND(W18=16,R18="BAJO"),23,AND(W18=16,S18&lt;&gt;0),20,AND(W18=17,N18&lt;&gt;0),25,AND(W18=17,O18&lt;&gt;0),24,AND(W18=17,R18="ALTO"),23,AND(W18=17,R18="BAJO"),21,AND(W18=17,S18&lt;&gt;0),20,AND(W18=18,N18&lt;&gt;0),25,AND(W18=18,O18&lt;&gt;0),24,AND(W18=18,R18="ALTO"),23,AND(W18=18,R18="BAJO"),22,AND(W18=18,S18&lt;&gt;0),21,AND(W18=19,N18&lt;&gt;0),25,AND(W18=19,O18&lt;&gt;0),25,AND(W18=19,R18="ALTO"),24,AND(W18=19,R18="BAJO"),22,AND(W18=19,S18&lt;&gt;0),22,AND(W18&lt;&gt;0,U18&lt;&gt;0),W18,TRUE,"FALSO")</f>
        <v>21</v>
      </c>
      <c r="Z18" s="271"/>
      <c r="AA18" s="267" t="s">
        <v>1381</v>
      </c>
      <c r="AD18" s="99"/>
      <c r="AE18" s="272">
        <v>0.75</v>
      </c>
      <c r="AF18" s="272" t="s">
        <v>683</v>
      </c>
      <c r="AG18" s="272"/>
      <c r="AH18" s="272" t="s">
        <v>684</v>
      </c>
      <c r="AI18" s="272"/>
      <c r="AJ18" s="272"/>
      <c r="AK18" s="272"/>
      <c r="AL18" s="273">
        <v>0.15</v>
      </c>
      <c r="AM18" s="272"/>
      <c r="AN18" s="273" t="s">
        <v>685</v>
      </c>
      <c r="AO18" s="272"/>
      <c r="AP18" s="273" t="s">
        <v>685</v>
      </c>
      <c r="AQ18" s="272"/>
      <c r="AR18" s="273">
        <v>0.75</v>
      </c>
      <c r="AS18" s="272"/>
      <c r="AT18" s="102"/>
      <c r="AU18" s="101"/>
      <c r="AV18" s="90"/>
      <c r="AW18" s="90"/>
      <c r="AX18" s="90"/>
      <c r="AY18" s="90"/>
      <c r="AZ18" s="90"/>
    </row>
    <row r="19" spans="1:52" s="100" customFormat="1" ht="164.5">
      <c r="A19" s="457"/>
      <c r="B19" s="456"/>
      <c r="C19" s="489"/>
      <c r="D19" s="262" t="s">
        <v>1388</v>
      </c>
      <c r="E19" s="352" t="s">
        <v>363</v>
      </c>
      <c r="F19" s="263" t="s">
        <v>624</v>
      </c>
      <c r="G19" s="290" t="s">
        <v>686</v>
      </c>
      <c r="H19" s="335" t="s">
        <v>687</v>
      </c>
      <c r="I19" s="335" t="s">
        <v>688</v>
      </c>
      <c r="J19" s="336" t="s">
        <v>689</v>
      </c>
      <c r="K19" s="337" t="s">
        <v>690</v>
      </c>
      <c r="L19" s="277">
        <v>5</v>
      </c>
      <c r="M19" s="268">
        <f t="shared" ref="M19:M82" si="0">IF(CONCATENATE(L19,K19)="1A",1,IF(CONCATENATE(L19,K19)="1B",2,IF(CONCATENATE(L19,K19)="2A",3,IF(CONCATENATE(L19,K19)="1C",4,IF(CONCATENATE(L19,K19)="2B",5,IF(CONCATENATE(L19,K19)="3A",6,IF(CONCATENATE(L19,K19)="1D",7,IF(CONCATENATE(L19,K19)="2C",8,IF(CONCATENATE(L19,K19)="3B",9,IF(CONCATENATE(L19,K19)="4A",10,IF(CONCATENATE(L19,K19)="1E",11,IF(CONCATENATE(L19,K19)="2D",12,IF(CONCATENATE(L19,K19)="3C",13,IF(CONCATENATE(L19,K19)="4B",14,IF(CONCATENATE(L19,K19)="5A",15,IF(CONCATENATE(L19,K19)="2E",16,IF(CONCATENATE(L19,K19)="3D",17,IF(CONCATENATE(L19,K19)="4C",18,IF(CONCATENATE(L19,K19)="5B",19,IF(CONCATENATE(L19,K19)="3E",20,IF(CONCATENATE(L19,K19)="4D",21,IF(CONCATENATE(L19,K19)="5C",22,IF(CONCATENATE(L19,K19)="4E",23,IF(CONCATENATE(L19,K19)="5D",24,IF(CONCATENATE(L19,K19)="5E",25,"")))))))))))))))))))))))))</f>
        <v>15</v>
      </c>
      <c r="N19" s="269"/>
      <c r="O19" s="274"/>
      <c r="P19" s="275"/>
      <c r="Q19" s="359"/>
      <c r="R19" s="177"/>
      <c r="S19" s="177" t="s">
        <v>691</v>
      </c>
      <c r="T19" s="275"/>
      <c r="U19" s="178"/>
      <c r="V19" s="278"/>
      <c r="W19" s="86">
        <f t="shared" ref="W19:W82" si="1">M19</f>
        <v>15</v>
      </c>
      <c r="X19" s="195"/>
      <c r="Y19" s="86">
        <f t="shared" ref="Y19:Y82" si="2">_xlfn.IFS(AND(W19=1,N19&lt;&gt;0),25,AND(W19=1,O19&lt;&gt;0),21,AND(W19=1,R19="ALTO"),16,AND(W19=1,R19="BAJO"),11,AND(W19=1,S19&lt;&gt;0),2,AND(W19=2,N19&lt;&gt;0),25,AND(W19=2,O19&lt;&gt;0),21,AND(W19=2,R19="ALTO"),16,AND(W19=2,R19="BAJO"),11,AND(W19=2,S19&lt;&gt;0),4,AND(W19=3,N19&lt;&gt;0),25,AND(W19=3,O19&lt;&gt;0),21,AND(W19=3,R19="ALTO"),16,AND(W19=3,R19="BAJO"),12,AND(W19=3,S19&lt;&gt;0),5,AND(W19=4,N19&lt;&gt;0),25,AND(W19=4,O19&lt;&gt;0),13,AND(W19=4,R19="ALTO"),16,AND(W19=4,R19="BAJO"),14,AND(W19=4,S19&lt;&gt;0),7,AND(W19=5,N19&lt;&gt;0),25,AND(W19=5,O19&lt;&gt;0),21,AND(W19=5,R19="ALTO"),16,AND(W19=5,R19="BAJO"),12,AND(W19=5,S19&lt;&gt;0),8,AND(W19=6,N19&lt;&gt;0),25,AND(W19=6,O19&lt;&gt;0),21,AND(W19=6,R19="ALTO"),20,AND(W19=6,R19="BAJO"),17,AND(W19=6,S19&lt;&gt;0),6,AND(W19=7,N19&lt;&gt;0),25,AND(W19=7,O19&lt;&gt;0),23,AND(W19=7,R19="ALTO"),16,AND(W19=7,R19="BAJO"),11,AND(W19=7,S19&lt;&gt;0),7,AND(W19=8,N19&lt;&gt;0),25,AND(W19=8,O19&lt;&gt;0),21,AND(W19=8,R19="ALTO"),16,AND(W19=8,R19="BAJO"),12,AND(W19=8,S19&lt;&gt;0),8,AND(W19=9,N19&lt;&gt;0),25,AND(W19=9,O19&lt;&gt;0),21,AND(W19=9,R19="ALTO"),20,AND(W19=9,R19="BAJO"),17,AND(W19=9,S19&lt;&gt;0),13,AND(W19=10,N19&lt;&gt;0),25,AND(W19=10,O19&lt;&gt;0),22,AND(W19=10,R19="ALTO"),21,AND(W19=10,R19="BAJO"),18,AND(W19=10,S19&lt;&gt;0),18,AND(W19=11,N19&lt;&gt;0),25,AND(W19=11,O19&lt;&gt;0),23,AND(W19=11,R19="ALTO"),20,AND(W19=11,R19="BAJO"),16,AND(W19=11,S19&lt;&gt;0),11,AND(W19=12,N19&lt;&gt;0),25,AND(W19=12,O19&lt;&gt;0),23,AND(W19=12,R19="ALTO"),20,AND(W19=12,R19="BAJO"),16,AND(W19=12,S19&lt;&gt;0),12,AND(W19=13,N19&lt;&gt;0),25,AND(W19=13,O19&lt;&gt;0),21,AND(W19=13,R19="ALTO"),20,AND(W19=13,R19="BAJO"),17,AND(W19=13,S19&lt;&gt;0),17,AND(W19=14,N19&lt;&gt;0),25,AND(W19=14,O19&lt;&gt;0),24,AND(W19=14,R19="ALTO"),23,AND(W19=14,R19="BAJO"),21,AND(W19=14,S19&lt;&gt;0),18,AND(W19=15,N19&lt;&gt;0),25,AND(W19=15,O19&lt;&gt;0),24,AND(W19=15,R19="ALTO"),22,AND(W19=15,R19="BAJO"),19,AND(W19=15,S19&lt;&gt;0),19,AND(W19=16,N19&lt;&gt;0),25,AND(W19=16,O19&lt;&gt;0),23,AND(W19=16,R19="ALTO"),23,AND(W19=16,R19="BAJO"),23,AND(W19=16,S19&lt;&gt;0),20,AND(W19=17,N19&lt;&gt;0),25,AND(W19=17,O19&lt;&gt;0),24,AND(W19=17,R19="ALTO"),23,AND(W19=17,R19="BAJO"),21,AND(W19=17,S19&lt;&gt;0),20,AND(W19=18,N19&lt;&gt;0),25,AND(W19=18,O19&lt;&gt;0),24,AND(W19=18,R19="ALTO"),23,AND(W19=18,R19="BAJO"),22,AND(W19=18,S19&lt;&gt;0),21,AND(W19=19,N19&lt;&gt;0),25,AND(W19=19,O19&lt;&gt;0),25,AND(W19=19,R19="ALTO"),24,AND(W19=19,R19="BAJO"),22,AND(W19=19,S19&lt;&gt;0),22,AND(W19&lt;&gt;0,U19&lt;&gt;0),W19,TRUE,"FALSO")</f>
        <v>19</v>
      </c>
      <c r="Z19" s="279"/>
      <c r="AA19" s="267" t="s">
        <v>1381</v>
      </c>
      <c r="AD19" s="99"/>
      <c r="AE19" s="272"/>
      <c r="AF19" s="272"/>
      <c r="AG19" s="272"/>
      <c r="AH19" s="272"/>
      <c r="AI19" s="272"/>
      <c r="AJ19" s="272"/>
      <c r="AK19" s="272"/>
      <c r="AL19" s="273"/>
      <c r="AM19" s="272"/>
      <c r="AN19" s="273"/>
      <c r="AO19" s="272"/>
      <c r="AP19" s="273"/>
      <c r="AQ19" s="272"/>
      <c r="AR19" s="273"/>
      <c r="AS19" s="272"/>
      <c r="AT19" s="102"/>
      <c r="AU19" s="101"/>
      <c r="AV19" s="90"/>
      <c r="AW19" s="90"/>
      <c r="AX19" s="90"/>
      <c r="AY19" s="90"/>
      <c r="AZ19" s="90"/>
    </row>
    <row r="20" spans="1:52" s="100" customFormat="1" ht="80.25" customHeight="1">
      <c r="A20" s="457"/>
      <c r="B20" s="456"/>
      <c r="C20" s="493"/>
      <c r="D20" s="262" t="s">
        <v>1388</v>
      </c>
      <c r="E20" s="352" t="s">
        <v>362</v>
      </c>
      <c r="F20" s="263" t="s">
        <v>624</v>
      </c>
      <c r="G20" s="290" t="s">
        <v>692</v>
      </c>
      <c r="H20" s="335" t="s">
        <v>521</v>
      </c>
      <c r="I20" s="335" t="str">
        <f>IF(OR(E20="SE",E20="SA"),VLOOKUP(H20,'Tabla de Peligros y Riesgo'!$C$2:$E$226,2,FALSE),VLOOKUP(H20,'LISTA DE ASPECTOS - IMPACTOS'!$D$3:$F$72,2,FALSE))</f>
        <v>Riesgo Psicosocial</v>
      </c>
      <c r="J20" s="336" t="str">
        <f>IF(OR(E20="SE",E20="SA"),VLOOKUP(H20,'Tabla de Peligros y Riesgo'!$C$2:$E$226,3,FALSE),VLOOKUP(H20,'LISTA DE ASPECTOS - IMPACTOS'!$D$3:$F$72,3,FALSE))</f>
        <v>Estrés / Depresión</v>
      </c>
      <c r="K20" s="337" t="s">
        <v>680</v>
      </c>
      <c r="L20" s="277">
        <v>4</v>
      </c>
      <c r="M20" s="268">
        <f t="shared" si="0"/>
        <v>18</v>
      </c>
      <c r="N20" s="269"/>
      <c r="O20" s="274"/>
      <c r="P20" s="275"/>
      <c r="Q20" s="276"/>
      <c r="R20" s="177"/>
      <c r="S20" s="177" t="s">
        <v>693</v>
      </c>
      <c r="T20" s="269"/>
      <c r="U20" s="178" t="s">
        <v>1400</v>
      </c>
      <c r="V20" s="278"/>
      <c r="W20" s="86">
        <f t="shared" si="1"/>
        <v>18</v>
      </c>
      <c r="X20" s="195"/>
      <c r="Y20" s="86">
        <f t="shared" si="2"/>
        <v>21</v>
      </c>
      <c r="Z20" s="279"/>
      <c r="AA20" s="267" t="s">
        <v>1381</v>
      </c>
      <c r="AD20" s="99"/>
      <c r="AE20" s="272"/>
      <c r="AF20" s="272"/>
      <c r="AG20" s="272"/>
      <c r="AH20" s="272"/>
      <c r="AI20" s="272"/>
      <c r="AJ20" s="272"/>
      <c r="AK20" s="272"/>
      <c r="AL20" s="273"/>
      <c r="AM20" s="272"/>
      <c r="AN20" s="273"/>
      <c r="AO20" s="272"/>
      <c r="AP20" s="273"/>
      <c r="AQ20" s="272"/>
      <c r="AR20" s="273"/>
      <c r="AS20" s="272"/>
      <c r="AT20" s="102"/>
      <c r="AU20" s="101"/>
      <c r="AV20" s="90"/>
      <c r="AW20" s="90"/>
      <c r="AX20" s="90"/>
      <c r="AY20" s="90"/>
      <c r="AZ20" s="90"/>
    </row>
    <row r="21" spans="1:52" s="100" customFormat="1" ht="211.5">
      <c r="A21" s="457"/>
      <c r="B21" s="456"/>
      <c r="C21" s="339" t="s">
        <v>20</v>
      </c>
      <c r="D21" s="262" t="s">
        <v>1388</v>
      </c>
      <c r="E21" s="352" t="s">
        <v>361</v>
      </c>
      <c r="F21" s="263" t="s">
        <v>624</v>
      </c>
      <c r="G21" s="290" t="s">
        <v>694</v>
      </c>
      <c r="H21" s="335" t="s">
        <v>695</v>
      </c>
      <c r="I21" s="335" t="str">
        <f>IF(OR(E21="SE",E21="SA"),VLOOKUP(H21,'Tabla de Peligros y Riesgo'!$C$2:$E$226,2,FALSE),VLOOKUP(H21,'LISTA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21" s="336" t="s">
        <v>696</v>
      </c>
      <c r="K21" s="337" t="s">
        <v>680</v>
      </c>
      <c r="L21" s="277">
        <v>4</v>
      </c>
      <c r="M21" s="268">
        <f t="shared" si="0"/>
        <v>18</v>
      </c>
      <c r="N21" s="280"/>
      <c r="O21" s="281"/>
      <c r="P21" s="282"/>
      <c r="Q21" s="283" t="s">
        <v>697</v>
      </c>
      <c r="R21" s="177" t="s">
        <v>678</v>
      </c>
      <c r="S21" s="177" t="s">
        <v>698</v>
      </c>
      <c r="T21" s="284"/>
      <c r="U21" s="178" t="s">
        <v>1401</v>
      </c>
      <c r="V21" s="278"/>
      <c r="W21" s="86">
        <f t="shared" si="1"/>
        <v>18</v>
      </c>
      <c r="X21" s="285"/>
      <c r="Y21" s="86">
        <f t="shared" si="2"/>
        <v>23</v>
      </c>
      <c r="Z21" s="267"/>
      <c r="AA21" s="267" t="s">
        <v>1381</v>
      </c>
      <c r="AD21" s="99"/>
      <c r="AE21" s="272">
        <v>0.5</v>
      </c>
      <c r="AF21" s="272"/>
      <c r="AG21" s="272"/>
      <c r="AH21" s="272" t="s">
        <v>700</v>
      </c>
      <c r="AI21" s="272"/>
      <c r="AJ21" s="272"/>
      <c r="AK21" s="272"/>
      <c r="AL21" s="273">
        <v>0.2</v>
      </c>
      <c r="AM21" s="272"/>
      <c r="AN21" s="273"/>
      <c r="AO21" s="272"/>
      <c r="AP21" s="273"/>
      <c r="AQ21" s="272"/>
      <c r="AR21" s="273">
        <v>0.85</v>
      </c>
      <c r="AS21" s="272"/>
      <c r="AT21" s="102"/>
      <c r="AU21" s="101"/>
      <c r="AV21" s="90"/>
      <c r="AW21" s="90"/>
      <c r="AX21" s="90"/>
      <c r="AY21" s="90"/>
      <c r="AZ21" s="90"/>
    </row>
    <row r="22" spans="1:52" s="100" customFormat="1" ht="87.5">
      <c r="A22" s="457"/>
      <c r="B22" s="456"/>
      <c r="C22" s="488" t="s">
        <v>22</v>
      </c>
      <c r="D22" s="262" t="s">
        <v>1388</v>
      </c>
      <c r="E22" s="352" t="s">
        <v>362</v>
      </c>
      <c r="F22" s="263" t="s">
        <v>624</v>
      </c>
      <c r="G22" s="290" t="s">
        <v>701</v>
      </c>
      <c r="H22" s="341" t="s">
        <v>577</v>
      </c>
      <c r="I22" s="335" t="str">
        <f>IF(OR(E22="SE",E22="SA"),VLOOKUP(H22,'Tabla de Peligros y Riesgo'!$C$2:$E$226,2,FALSE),VLOOKUP(H22,'LISTA DE ASPECTOS - IMPACTOS'!$D$3:$F$72,2,FALSE))</f>
        <v>Caída al mismo nivel</v>
      </c>
      <c r="J22" s="336" t="s">
        <v>702</v>
      </c>
      <c r="K22" s="342" t="s">
        <v>680</v>
      </c>
      <c r="L22" s="177">
        <v>4</v>
      </c>
      <c r="M22" s="268">
        <f t="shared" si="0"/>
        <v>18</v>
      </c>
      <c r="N22" s="85"/>
      <c r="O22" s="85"/>
      <c r="P22" s="287"/>
      <c r="Q22" s="287"/>
      <c r="R22" s="177"/>
      <c r="S22" s="177" t="s">
        <v>703</v>
      </c>
      <c r="T22" s="284"/>
      <c r="U22" s="178" t="s">
        <v>1400</v>
      </c>
      <c r="V22" s="278">
        <v>0.15</v>
      </c>
      <c r="W22" s="86">
        <f t="shared" si="1"/>
        <v>18</v>
      </c>
      <c r="X22" s="88">
        <f>IF(M22&gt;=16,MAX(N22:R22),IF(M22&lt;16,MAX(N22:V22)))</f>
        <v>0</v>
      </c>
      <c r="Y22" s="86">
        <f t="shared" si="2"/>
        <v>21</v>
      </c>
      <c r="Z22" s="85"/>
      <c r="AA22" s="267" t="s">
        <v>1381</v>
      </c>
      <c r="AD22" s="99"/>
      <c r="AE22" s="272"/>
      <c r="AF22" s="272"/>
      <c r="AG22" s="272"/>
      <c r="AH22" s="272"/>
      <c r="AI22" s="272"/>
      <c r="AJ22" s="272"/>
      <c r="AK22" s="272"/>
      <c r="AL22" s="273"/>
      <c r="AM22" s="272"/>
      <c r="AN22" s="273"/>
      <c r="AO22" s="272"/>
      <c r="AP22" s="273"/>
      <c r="AQ22" s="272"/>
      <c r="AR22" s="273"/>
      <c r="AS22" s="272"/>
      <c r="AT22" s="102"/>
      <c r="AU22" s="101"/>
      <c r="AV22" s="90"/>
      <c r="AW22" s="90"/>
      <c r="AX22" s="90"/>
      <c r="AY22" s="90"/>
      <c r="AZ22" s="90"/>
    </row>
    <row r="23" spans="1:52" ht="140.25" customHeight="1">
      <c r="A23" s="457"/>
      <c r="B23" s="456"/>
      <c r="C23" s="493"/>
      <c r="D23" s="262" t="s">
        <v>1388</v>
      </c>
      <c r="E23" s="352" t="s">
        <v>362</v>
      </c>
      <c r="F23" s="263" t="s">
        <v>624</v>
      </c>
      <c r="G23" s="290" t="s">
        <v>704</v>
      </c>
      <c r="H23" s="341" t="s">
        <v>507</v>
      </c>
      <c r="I23" s="335" t="str">
        <f>IF(OR(E23="SE",E23="SA"),VLOOKUP(H23,'Tabla de Peligros y Riesgo'!$C$2:$E$226,2,FALSE),VLOOKUP(H23,'LISTA DE ASPECTOS - IMPACTOS'!$D$3:$F$72,2,FALSE))</f>
        <v xml:space="preserve">Golpes </v>
      </c>
      <c r="J23" s="336" t="s">
        <v>705</v>
      </c>
      <c r="K23" s="342" t="s">
        <v>680</v>
      </c>
      <c r="L23" s="177">
        <v>3</v>
      </c>
      <c r="M23" s="268">
        <f t="shared" si="0"/>
        <v>13</v>
      </c>
      <c r="N23" s="85"/>
      <c r="O23" s="85"/>
      <c r="P23" s="84"/>
      <c r="Q23" s="287"/>
      <c r="R23" s="177"/>
      <c r="S23" s="177" t="s">
        <v>706</v>
      </c>
      <c r="T23" s="178"/>
      <c r="U23" s="178" t="s">
        <v>1400</v>
      </c>
      <c r="V23" s="87">
        <v>0.15</v>
      </c>
      <c r="W23" s="86">
        <f t="shared" si="1"/>
        <v>13</v>
      </c>
      <c r="X23" s="88">
        <f>IF(M23&gt;=16,MAX(N23:R23),IF(M23&lt;16,MAX(N23:V23)))</f>
        <v>0.15</v>
      </c>
      <c r="Y23" s="86">
        <f t="shared" si="2"/>
        <v>17</v>
      </c>
      <c r="Z23" s="85"/>
      <c r="AA23" s="267" t="s">
        <v>1381</v>
      </c>
      <c r="AB23" s="536"/>
      <c r="AC23" s="537"/>
      <c r="AD23" s="537"/>
      <c r="AE23" s="272"/>
      <c r="AF23" s="272"/>
      <c r="AG23" s="272"/>
      <c r="AH23" s="272"/>
      <c r="AI23" s="272"/>
      <c r="AJ23" s="272"/>
      <c r="AK23" s="272"/>
      <c r="AL23" s="273"/>
      <c r="AM23" s="272"/>
      <c r="AN23" s="273"/>
      <c r="AO23" s="272"/>
      <c r="AP23" s="273"/>
      <c r="AQ23" s="272"/>
      <c r="AR23" s="273"/>
      <c r="AS23" s="272"/>
      <c r="AT23" s="102">
        <v>0.99</v>
      </c>
      <c r="AU23" s="101"/>
    </row>
    <row r="24" spans="1:52" ht="117.5">
      <c r="A24" s="457"/>
      <c r="B24" s="456"/>
      <c r="C24" s="488" t="s">
        <v>23</v>
      </c>
      <c r="D24" s="262" t="s">
        <v>1388</v>
      </c>
      <c r="E24" s="352" t="s">
        <v>362</v>
      </c>
      <c r="F24" s="263" t="s">
        <v>624</v>
      </c>
      <c r="G24" s="290" t="s">
        <v>704</v>
      </c>
      <c r="H24" s="341" t="s">
        <v>707</v>
      </c>
      <c r="I24" s="335" t="str">
        <f>IF(OR(E24="SE",E24="SA"),VLOOKUP(H24,'Tabla de Peligros y Riesgo'!$C$2:$E$226,2,FALSE),VLOOKUP(H24,'LISTA DE ASPECTOS - IMPACTOS'!$D$3:$F$72,2,FALSE))</f>
        <v>Atrapamiento</v>
      </c>
      <c r="J24" s="336" t="s">
        <v>705</v>
      </c>
      <c r="K24" s="342" t="s">
        <v>680</v>
      </c>
      <c r="L24" s="177">
        <v>3</v>
      </c>
      <c r="M24" s="268">
        <f t="shared" si="0"/>
        <v>13</v>
      </c>
      <c r="N24" s="85"/>
      <c r="O24" s="85"/>
      <c r="P24" s="84"/>
      <c r="Q24" s="287"/>
      <c r="R24" s="177"/>
      <c r="S24" s="177" t="s">
        <v>708</v>
      </c>
      <c r="T24" s="178"/>
      <c r="U24" s="178" t="s">
        <v>1400</v>
      </c>
      <c r="V24" s="87">
        <v>0.15</v>
      </c>
      <c r="W24" s="86">
        <f t="shared" si="1"/>
        <v>13</v>
      </c>
      <c r="X24" s="88">
        <f>IF(M24&gt;=16,MAX(N24:R24),IF(M24&lt;16,MAX(N24:V24)))</f>
        <v>0.15</v>
      </c>
      <c r="Y24" s="86">
        <f t="shared" si="2"/>
        <v>17</v>
      </c>
      <c r="Z24" s="85"/>
      <c r="AA24" s="267" t="s">
        <v>1381</v>
      </c>
      <c r="AB24" s="536"/>
      <c r="AC24" s="537"/>
      <c r="AD24" s="537"/>
      <c r="AE24" s="272">
        <v>0.25</v>
      </c>
      <c r="AF24" s="272"/>
      <c r="AG24" s="272"/>
      <c r="AH24" s="272"/>
      <c r="AI24" s="272"/>
      <c r="AJ24" s="272"/>
      <c r="AK24" s="272"/>
      <c r="AL24" s="273"/>
      <c r="AM24" s="272"/>
      <c r="AN24" s="273"/>
      <c r="AO24" s="272"/>
      <c r="AP24" s="273"/>
      <c r="AQ24" s="272"/>
      <c r="AR24" s="273"/>
      <c r="AS24" s="272"/>
      <c r="AT24" s="102"/>
      <c r="AU24" s="101"/>
    </row>
    <row r="25" spans="1:52" ht="87.5">
      <c r="A25" s="457"/>
      <c r="B25" s="456"/>
      <c r="C25" s="489"/>
      <c r="D25" s="262" t="s">
        <v>1388</v>
      </c>
      <c r="E25" s="352" t="s">
        <v>362</v>
      </c>
      <c r="F25" s="263" t="s">
        <v>624</v>
      </c>
      <c r="G25" s="290" t="s">
        <v>701</v>
      </c>
      <c r="H25" s="341" t="s">
        <v>542</v>
      </c>
      <c r="I25" s="335" t="str">
        <f>IF(OR(E25="SE",E25="SA"),VLOOKUP(H25,'Tabla de Peligros y Riesgo'!$C$2:$E$226,2,FALSE),VLOOKUP(H25,'LISTA DE ASPECTOS - IMPACTOS'!$D$3:$F$72,2,FALSE))</f>
        <v>Caída al mismo nivel</v>
      </c>
      <c r="J25" s="336" t="s">
        <v>702</v>
      </c>
      <c r="K25" s="342" t="s">
        <v>680</v>
      </c>
      <c r="L25" s="177">
        <v>4</v>
      </c>
      <c r="M25" s="268">
        <f t="shared" si="0"/>
        <v>18</v>
      </c>
      <c r="N25" s="85"/>
      <c r="O25" s="85"/>
      <c r="P25" s="84"/>
      <c r="Q25" s="287"/>
      <c r="R25" s="177"/>
      <c r="S25" s="177" t="s">
        <v>703</v>
      </c>
      <c r="T25" s="178"/>
      <c r="U25" s="178" t="s">
        <v>1400</v>
      </c>
      <c r="V25" s="87">
        <v>0.15</v>
      </c>
      <c r="W25" s="86">
        <f t="shared" si="1"/>
        <v>18</v>
      </c>
      <c r="X25" s="88">
        <f>IF(M25&gt;=16,MAX(N25:R25),IF(M25&lt;16,MAX(N25:V25)))</f>
        <v>0</v>
      </c>
      <c r="Y25" s="86">
        <f t="shared" si="2"/>
        <v>21</v>
      </c>
      <c r="Z25" s="85"/>
      <c r="AA25" s="267" t="s">
        <v>1381</v>
      </c>
      <c r="AB25" s="175"/>
      <c r="AC25" s="176"/>
      <c r="AD25" s="176"/>
      <c r="AE25" s="272"/>
      <c r="AF25" s="272"/>
      <c r="AG25" s="272"/>
      <c r="AH25" s="272"/>
      <c r="AI25" s="272"/>
      <c r="AJ25" s="272"/>
      <c r="AK25" s="272"/>
      <c r="AL25" s="273"/>
      <c r="AM25" s="272"/>
      <c r="AN25" s="273"/>
      <c r="AO25" s="272"/>
      <c r="AP25" s="273"/>
      <c r="AQ25" s="272"/>
      <c r="AR25" s="273"/>
      <c r="AS25" s="272"/>
      <c r="AT25" s="102"/>
      <c r="AU25" s="101"/>
    </row>
    <row r="26" spans="1:52" ht="117.5">
      <c r="A26" s="457"/>
      <c r="B26" s="456"/>
      <c r="C26" s="488" t="s">
        <v>24</v>
      </c>
      <c r="D26" s="262" t="s">
        <v>1388</v>
      </c>
      <c r="E26" s="352" t="s">
        <v>362</v>
      </c>
      <c r="F26" s="263" t="s">
        <v>624</v>
      </c>
      <c r="G26" s="290" t="s">
        <v>704</v>
      </c>
      <c r="H26" s="341" t="s">
        <v>707</v>
      </c>
      <c r="I26" s="335" t="str">
        <f>IF(OR(E26="SE",E26="SA"),VLOOKUP(H26,'Tabla de Peligros y Riesgo'!$C$2:$E$226,2,FALSE),VLOOKUP(H26,'LISTA DE ASPECTOS - IMPACTOS'!$D$3:$F$72,2,FALSE))</f>
        <v>Atrapamiento</v>
      </c>
      <c r="J26" s="336" t="s">
        <v>705</v>
      </c>
      <c r="K26" s="342" t="s">
        <v>680</v>
      </c>
      <c r="L26" s="177">
        <v>3</v>
      </c>
      <c r="M26" s="268">
        <f t="shared" si="0"/>
        <v>13</v>
      </c>
      <c r="N26" s="85"/>
      <c r="O26" s="85"/>
      <c r="P26" s="84"/>
      <c r="Q26" s="287"/>
      <c r="R26" s="177"/>
      <c r="S26" s="177" t="s">
        <v>709</v>
      </c>
      <c r="T26" s="178"/>
      <c r="U26" s="178" t="s">
        <v>1400</v>
      </c>
      <c r="V26" s="269"/>
      <c r="W26" s="86">
        <f>M26</f>
        <v>13</v>
      </c>
      <c r="X26" s="288"/>
      <c r="Y26" s="86">
        <f t="shared" si="2"/>
        <v>17</v>
      </c>
      <c r="Z26" s="85"/>
      <c r="AA26" s="267" t="s">
        <v>1381</v>
      </c>
      <c r="AB26" s="536"/>
      <c r="AC26" s="537"/>
      <c r="AD26" s="537"/>
      <c r="AE26" s="272"/>
      <c r="AF26" s="272"/>
      <c r="AG26" s="272"/>
      <c r="AH26" s="272"/>
      <c r="AI26" s="272"/>
      <c r="AJ26" s="272"/>
      <c r="AK26" s="272"/>
      <c r="AL26" s="273"/>
      <c r="AM26" s="272"/>
      <c r="AN26" s="273"/>
      <c r="AO26" s="272"/>
      <c r="AP26" s="273"/>
      <c r="AQ26" s="272"/>
      <c r="AR26" s="273"/>
      <c r="AS26" s="272"/>
      <c r="AT26" s="102"/>
      <c r="AU26" s="101"/>
    </row>
    <row r="27" spans="1:52" ht="141">
      <c r="A27" s="457"/>
      <c r="B27" s="456"/>
      <c r="C27" s="493"/>
      <c r="D27" s="262" t="s">
        <v>1388</v>
      </c>
      <c r="E27" s="352" t="s">
        <v>361</v>
      </c>
      <c r="F27" s="263" t="s">
        <v>624</v>
      </c>
      <c r="G27" s="290" t="s">
        <v>711</v>
      </c>
      <c r="H27" s="341" t="s">
        <v>513</v>
      </c>
      <c r="I27" s="335" t="str">
        <f>IF(OR(E27="SE",E27="SA"),VLOOKUP(H27,'Tabla de Peligros y Riesgo'!$C$2:$E$226,2,FALSE),VLOOKUP(H27,'LISTA DE ASPECTOS - IMPACTOS'!$D$3:$F$72,2,FALSE))</f>
        <v xml:space="preserve">Exposición a vibraciones </v>
      </c>
      <c r="J27" s="336" t="str">
        <f>IF(OR(E27="SE",E27="SA"),VLOOKUP(H27,'Tabla de Peligros y Riesgo'!$C$2:$E$226,3,FALSE),VLOOKUP(H27,'LISTA DE ASPECTOS - IMPACTOS'!$D$3:$F$72,3,FALSE))</f>
        <v>Trastornos (vasculares, hueso, articulaciones y neurológicos)</v>
      </c>
      <c r="K27" s="342" t="s">
        <v>680</v>
      </c>
      <c r="L27" s="177">
        <v>3</v>
      </c>
      <c r="M27" s="268">
        <f t="shared" si="0"/>
        <v>13</v>
      </c>
      <c r="N27" s="85"/>
      <c r="O27" s="85"/>
      <c r="P27" s="84"/>
      <c r="Q27" s="287"/>
      <c r="R27" s="177"/>
      <c r="S27" s="177" t="s">
        <v>712</v>
      </c>
      <c r="T27" s="178"/>
      <c r="U27" s="178" t="s">
        <v>713</v>
      </c>
      <c r="V27" s="289"/>
      <c r="W27" s="86">
        <f t="shared" si="1"/>
        <v>13</v>
      </c>
      <c r="X27" s="88">
        <f>IF(M27&gt;=16,MAX(N27:R27),IF(M27&lt;16,MAX(N27:T27)))</f>
        <v>0</v>
      </c>
      <c r="Y27" s="86">
        <f t="shared" si="2"/>
        <v>17</v>
      </c>
      <c r="Z27" s="85"/>
      <c r="AA27" s="267" t="s">
        <v>1381</v>
      </c>
      <c r="AB27" s="175"/>
      <c r="AC27" s="176"/>
      <c r="AD27" s="176"/>
      <c r="AE27" s="272"/>
      <c r="AF27" s="272"/>
      <c r="AG27" s="272"/>
      <c r="AH27" s="272"/>
      <c r="AI27" s="272"/>
      <c r="AJ27" s="272"/>
      <c r="AK27" s="272"/>
      <c r="AL27" s="273"/>
      <c r="AM27" s="272"/>
      <c r="AN27" s="273"/>
      <c r="AO27" s="272"/>
      <c r="AP27" s="273"/>
      <c r="AQ27" s="272"/>
      <c r="AR27" s="273"/>
      <c r="AS27" s="272"/>
      <c r="AT27" s="102"/>
      <c r="AU27" s="101"/>
    </row>
    <row r="28" spans="1:52" ht="87.5">
      <c r="A28" s="457"/>
      <c r="B28" s="456"/>
      <c r="C28" s="488" t="s">
        <v>25</v>
      </c>
      <c r="D28" s="262" t="s">
        <v>1388</v>
      </c>
      <c r="E28" s="352" t="s">
        <v>362</v>
      </c>
      <c r="F28" s="263" t="s">
        <v>624</v>
      </c>
      <c r="G28" s="290" t="s">
        <v>701</v>
      </c>
      <c r="H28" s="341" t="s">
        <v>524</v>
      </c>
      <c r="I28" s="335" t="str">
        <f>IF(OR(E28="SE",E28="SA"),VLOOKUP(H28,'Tabla de Peligros y Riesgo'!$C$2:$E$226,2,FALSE),VLOOKUP(H28,'LISTA DE ASPECTOS - IMPACTOS'!$D$3:$F$72,2,FALSE))</f>
        <v>Caída al mismo nivel</v>
      </c>
      <c r="J28" s="336" t="s">
        <v>702</v>
      </c>
      <c r="K28" s="342" t="s">
        <v>680</v>
      </c>
      <c r="L28" s="177">
        <v>4</v>
      </c>
      <c r="M28" s="268">
        <f t="shared" si="0"/>
        <v>18</v>
      </c>
      <c r="N28" s="85"/>
      <c r="O28" s="85"/>
      <c r="P28" s="84"/>
      <c r="Q28" s="287"/>
      <c r="R28" s="177"/>
      <c r="S28" s="177" t="s">
        <v>703</v>
      </c>
      <c r="T28" s="178"/>
      <c r="U28" s="178" t="s">
        <v>1400</v>
      </c>
      <c r="V28" s="289"/>
      <c r="W28" s="86">
        <f t="shared" si="1"/>
        <v>18</v>
      </c>
      <c r="X28" s="88"/>
      <c r="Y28" s="86">
        <f t="shared" si="2"/>
        <v>21</v>
      </c>
      <c r="Z28" s="85"/>
      <c r="AA28" s="267" t="s">
        <v>1381</v>
      </c>
      <c r="AB28" s="175"/>
      <c r="AC28" s="176"/>
      <c r="AD28" s="176"/>
      <c r="AE28" s="272"/>
      <c r="AF28" s="272"/>
      <c r="AG28" s="272"/>
      <c r="AH28" s="272"/>
      <c r="AI28" s="272"/>
      <c r="AJ28" s="272"/>
      <c r="AK28" s="272"/>
      <c r="AL28" s="273"/>
      <c r="AM28" s="272"/>
      <c r="AN28" s="273"/>
      <c r="AO28" s="272"/>
      <c r="AP28" s="273"/>
      <c r="AQ28" s="272"/>
      <c r="AR28" s="273"/>
      <c r="AS28" s="272"/>
      <c r="AT28" s="102"/>
      <c r="AU28" s="101"/>
    </row>
    <row r="29" spans="1:52" ht="117.5">
      <c r="A29" s="457"/>
      <c r="B29" s="456"/>
      <c r="C29" s="493"/>
      <c r="D29" s="262" t="s">
        <v>1388</v>
      </c>
      <c r="E29" s="352" t="s">
        <v>362</v>
      </c>
      <c r="F29" s="263" t="s">
        <v>624</v>
      </c>
      <c r="G29" s="290" t="s">
        <v>704</v>
      </c>
      <c r="H29" s="341" t="s">
        <v>707</v>
      </c>
      <c r="I29" s="335" t="str">
        <f>IF(OR(E29="SE",E29="SA"),VLOOKUP(H29,'Tabla de Peligros y Riesgo'!$C$2:$E$226,2,FALSE),VLOOKUP(H29,'LISTA DE ASPECTOS - IMPACTOS'!$D$3:$F$72,2,FALSE))</f>
        <v>Atrapamiento</v>
      </c>
      <c r="J29" s="336" t="s">
        <v>705</v>
      </c>
      <c r="K29" s="342" t="s">
        <v>680</v>
      </c>
      <c r="L29" s="177">
        <v>3</v>
      </c>
      <c r="M29" s="268">
        <f t="shared" si="0"/>
        <v>13</v>
      </c>
      <c r="N29" s="85"/>
      <c r="O29" s="85"/>
      <c r="P29" s="84"/>
      <c r="Q29" s="287"/>
      <c r="R29" s="177"/>
      <c r="S29" s="177" t="s">
        <v>714</v>
      </c>
      <c r="T29" s="178"/>
      <c r="U29" s="178" t="s">
        <v>1400</v>
      </c>
      <c r="V29" s="87">
        <v>0.2</v>
      </c>
      <c r="W29" s="86">
        <f t="shared" si="1"/>
        <v>13</v>
      </c>
      <c r="X29" s="88">
        <f>IF(M29&gt;=16,MAX(N29:R29),IF(M29&lt;16,MAX(N29:T29)))</f>
        <v>0</v>
      </c>
      <c r="Y29" s="86">
        <f t="shared" si="2"/>
        <v>17</v>
      </c>
      <c r="Z29" s="85"/>
      <c r="AA29" s="267" t="s">
        <v>1381</v>
      </c>
      <c r="AB29" s="536"/>
      <c r="AC29" s="537"/>
      <c r="AD29" s="537"/>
      <c r="AE29" s="272"/>
      <c r="AF29" s="272"/>
      <c r="AG29" s="272"/>
      <c r="AH29" s="272"/>
      <c r="AI29" s="272"/>
      <c r="AJ29" s="272"/>
      <c r="AK29" s="272"/>
      <c r="AL29" s="273"/>
      <c r="AM29" s="272"/>
      <c r="AN29" s="273"/>
      <c r="AO29" s="272"/>
      <c r="AP29" s="273"/>
      <c r="AQ29" s="272"/>
      <c r="AR29" s="273"/>
      <c r="AS29" s="272"/>
      <c r="AT29" s="102"/>
      <c r="AU29" s="101"/>
    </row>
    <row r="30" spans="1:52" ht="87">
      <c r="A30" s="457"/>
      <c r="B30" s="456"/>
      <c r="C30" s="488" t="s">
        <v>26</v>
      </c>
      <c r="D30" s="262" t="s">
        <v>1388</v>
      </c>
      <c r="E30" s="352" t="s">
        <v>361</v>
      </c>
      <c r="F30" s="263" t="s">
        <v>624</v>
      </c>
      <c r="G30" s="290" t="s">
        <v>441</v>
      </c>
      <c r="H30" s="341" t="s">
        <v>519</v>
      </c>
      <c r="I30" s="335" t="str">
        <f>IF(OR(E30="SE",E30="SA"),VLOOKUP(H30,'Tabla de Peligros y Riesgo'!$C$2:$E$226,2,FALSE),VLOOKUP(H30,'LISTA DE ASPECTOS - IMPACTOS'!$D$3:$F$72,2,FALSE))</f>
        <v>Riesgos Disergonómico</v>
      </c>
      <c r="J30" s="336" t="str">
        <f>IF(OR(E30="SE",E30="SA"),VLOOKUP(H30,'Tabla de Peligros y Riesgo'!$C$2:$E$226,3,FALSE),VLOOKUP(H30,'LISTA DE ASPECTOS - IMPACTOS'!$D$3:$F$72,3,FALSE))</f>
        <v>Lumbalgia/Dorsalgia/ Hiperlordosis/ Tendinitis de Hombro</v>
      </c>
      <c r="K30" s="342" t="s">
        <v>715</v>
      </c>
      <c r="L30" s="177">
        <v>4</v>
      </c>
      <c r="M30" s="268">
        <f t="shared" si="0"/>
        <v>14</v>
      </c>
      <c r="N30" s="85"/>
      <c r="O30" s="85"/>
      <c r="P30" s="84"/>
      <c r="Q30" s="287"/>
      <c r="R30" s="177"/>
      <c r="S30" s="177" t="s">
        <v>716</v>
      </c>
      <c r="T30" s="178"/>
      <c r="U30" s="178" t="s">
        <v>1400</v>
      </c>
      <c r="V30" s="87">
        <v>0.2</v>
      </c>
      <c r="W30" s="86">
        <f t="shared" si="1"/>
        <v>14</v>
      </c>
      <c r="X30" s="88">
        <f>IF(M30&gt;=16,MAX(N30:R30),IF(M30&lt;16,MAX(N30:T30)))</f>
        <v>0</v>
      </c>
      <c r="Y30" s="86">
        <f t="shared" si="2"/>
        <v>18</v>
      </c>
      <c r="Z30" s="85"/>
      <c r="AA30" s="267" t="s">
        <v>1381</v>
      </c>
      <c r="AB30" s="175"/>
      <c r="AC30" s="176"/>
      <c r="AD30" s="176"/>
      <c r="AE30" s="272"/>
      <c r="AF30" s="272"/>
      <c r="AG30" s="272"/>
      <c r="AH30" s="272"/>
      <c r="AI30" s="272"/>
      <c r="AJ30" s="272"/>
      <c r="AK30" s="272"/>
      <c r="AL30" s="273"/>
      <c r="AM30" s="272"/>
      <c r="AN30" s="273"/>
      <c r="AO30" s="272"/>
      <c r="AP30" s="273"/>
      <c r="AQ30" s="272"/>
      <c r="AR30" s="273"/>
      <c r="AS30" s="272"/>
      <c r="AT30" s="102"/>
      <c r="AU30" s="101"/>
    </row>
    <row r="31" spans="1:52" ht="117.5">
      <c r="A31" s="457"/>
      <c r="B31" s="456"/>
      <c r="C31" s="489"/>
      <c r="D31" s="262" t="s">
        <v>1388</v>
      </c>
      <c r="E31" s="352" t="s">
        <v>362</v>
      </c>
      <c r="F31" s="263" t="s">
        <v>624</v>
      </c>
      <c r="G31" s="290" t="s">
        <v>704</v>
      </c>
      <c r="H31" s="341" t="s">
        <v>707</v>
      </c>
      <c r="I31" s="335" t="str">
        <f>IF(OR(E31="SE",E31="SA"),VLOOKUP(H31,'Tabla de Peligros y Riesgo'!$C$2:$E$226,2,FALSE),VLOOKUP(H31,'LISTA DE ASPECTOS - IMPACTOS'!$D$3:$F$72,2,FALSE))</f>
        <v>Atrapamiento</v>
      </c>
      <c r="J31" s="336" t="s">
        <v>705</v>
      </c>
      <c r="K31" s="342" t="s">
        <v>680</v>
      </c>
      <c r="L31" s="177">
        <v>3</v>
      </c>
      <c r="M31" s="268">
        <f t="shared" si="0"/>
        <v>13</v>
      </c>
      <c r="N31" s="85"/>
      <c r="O31" s="85"/>
      <c r="P31" s="84"/>
      <c r="Q31" s="287"/>
      <c r="R31" s="177"/>
      <c r="S31" s="177" t="s">
        <v>714</v>
      </c>
      <c r="T31" s="178"/>
      <c r="U31" s="178" t="s">
        <v>1400</v>
      </c>
      <c r="V31" s="87"/>
      <c r="W31" s="86">
        <f t="shared" si="1"/>
        <v>13</v>
      </c>
      <c r="X31" s="88"/>
      <c r="Y31" s="86">
        <f t="shared" si="2"/>
        <v>17</v>
      </c>
      <c r="Z31" s="85"/>
      <c r="AA31" s="267" t="s">
        <v>1381</v>
      </c>
      <c r="AB31" s="536"/>
      <c r="AC31" s="537"/>
      <c r="AD31" s="537"/>
      <c r="AE31" s="272"/>
      <c r="AF31" s="272"/>
      <c r="AG31" s="272"/>
      <c r="AH31" s="272"/>
      <c r="AI31" s="272"/>
      <c r="AJ31" s="272"/>
      <c r="AK31" s="272"/>
      <c r="AL31" s="273"/>
      <c r="AM31" s="272"/>
      <c r="AN31" s="273"/>
      <c r="AO31" s="272"/>
      <c r="AP31" s="273"/>
      <c r="AQ31" s="272"/>
      <c r="AR31" s="273"/>
      <c r="AS31" s="272"/>
      <c r="AT31" s="102"/>
      <c r="AU31" s="101"/>
    </row>
    <row r="32" spans="1:52" ht="141">
      <c r="A32" s="457"/>
      <c r="B32" s="456"/>
      <c r="C32" s="489"/>
      <c r="D32" s="262" t="s">
        <v>1388</v>
      </c>
      <c r="E32" s="352" t="s">
        <v>361</v>
      </c>
      <c r="F32" s="263" t="s">
        <v>624</v>
      </c>
      <c r="G32" s="290" t="s">
        <v>711</v>
      </c>
      <c r="H32" s="341" t="s">
        <v>513</v>
      </c>
      <c r="I32" s="335" t="str">
        <f>IF(OR(E32="SE",E32="SA"),VLOOKUP(H32,'Tabla de Peligros y Riesgo'!$C$2:$E$226,2,FALSE),VLOOKUP(H32,'LISTA DE ASPECTOS - IMPACTOS'!$D$3:$F$72,2,FALSE))</f>
        <v xml:space="preserve">Exposición a vibraciones </v>
      </c>
      <c r="J32" s="336" t="str">
        <f>IF(OR(E32="SE",E32="SA"),VLOOKUP(H32,'Tabla de Peligros y Riesgo'!$C$2:$E$226,3,FALSE),VLOOKUP(H32,'LISTA DE ASPECTOS - IMPACTOS'!$D$3:$F$72,3,FALSE))</f>
        <v>Trastornos (vasculares, hueso, articulaciones y neurológicos)</v>
      </c>
      <c r="K32" s="342" t="s">
        <v>680</v>
      </c>
      <c r="L32" s="177">
        <v>3</v>
      </c>
      <c r="M32" s="268">
        <f t="shared" si="0"/>
        <v>13</v>
      </c>
      <c r="N32" s="85"/>
      <c r="O32" s="85"/>
      <c r="P32" s="84"/>
      <c r="Q32" s="287"/>
      <c r="R32" s="177"/>
      <c r="S32" s="177" t="s">
        <v>712</v>
      </c>
      <c r="T32" s="178"/>
      <c r="U32" s="178" t="s">
        <v>1400</v>
      </c>
      <c r="V32" s="87">
        <v>0.15</v>
      </c>
      <c r="W32" s="86">
        <f t="shared" si="1"/>
        <v>13</v>
      </c>
      <c r="X32" s="88">
        <f>IF(M32&gt;=16,MAX(N32:R32),IF(M32&lt;16,MAX(N32:V32)))</f>
        <v>0.15</v>
      </c>
      <c r="Y32" s="86">
        <f t="shared" si="2"/>
        <v>17</v>
      </c>
      <c r="Z32" s="85"/>
      <c r="AA32" s="267" t="s">
        <v>1381</v>
      </c>
      <c r="AB32" s="175"/>
      <c r="AC32" s="176"/>
      <c r="AD32" s="176"/>
      <c r="AE32" s="272"/>
      <c r="AF32" s="272"/>
      <c r="AG32" s="272"/>
      <c r="AH32" s="272"/>
      <c r="AI32" s="272"/>
      <c r="AJ32" s="272"/>
      <c r="AK32" s="272"/>
      <c r="AL32" s="273"/>
      <c r="AM32" s="272"/>
      <c r="AN32" s="273"/>
      <c r="AO32" s="272"/>
      <c r="AP32" s="273"/>
      <c r="AQ32" s="272"/>
      <c r="AR32" s="273"/>
      <c r="AS32" s="272"/>
      <c r="AT32" s="102"/>
      <c r="AU32" s="101"/>
    </row>
    <row r="33" spans="1:52" ht="141">
      <c r="A33" s="457"/>
      <c r="B33" s="456"/>
      <c r="C33" s="489"/>
      <c r="D33" s="262" t="s">
        <v>1388</v>
      </c>
      <c r="E33" s="352" t="s">
        <v>361</v>
      </c>
      <c r="F33" s="263" t="s">
        <v>624</v>
      </c>
      <c r="G33" s="290" t="s">
        <v>717</v>
      </c>
      <c r="H33" s="341" t="s">
        <v>718</v>
      </c>
      <c r="I33" s="335" t="str">
        <f>IF(OR(E33="SE",E33="SA"),VLOOKUP(H33,'Tabla de Peligros y Riesgo'!$C$2:$E$226,2,FALSE),VLOOKUP(H33,'LISTA DE ASPECTOS - IMPACTOS'!$D$3:$F$72,2,FALSE))</f>
        <v>Perdida de la audición</v>
      </c>
      <c r="J33" s="336" t="str">
        <f>IF(OR(E33="SE",E33="SA"),VLOOKUP(H33,'Tabla de Peligros y Riesgo'!$C$2:$E$226,3,FALSE),VLOOKUP(H33,'LISTA DE ASPECTOS - IMPACTOS'!$D$3:$F$72,3,FALSE))</f>
        <v>Hipoacusia</v>
      </c>
      <c r="K33" s="342" t="s">
        <v>680</v>
      </c>
      <c r="L33" s="177">
        <v>3</v>
      </c>
      <c r="M33" s="268">
        <f t="shared" si="0"/>
        <v>13</v>
      </c>
      <c r="N33" s="85"/>
      <c r="O33" s="85"/>
      <c r="P33" s="84"/>
      <c r="Q33" s="287" t="s">
        <v>719</v>
      </c>
      <c r="R33" s="177" t="s">
        <v>678</v>
      </c>
      <c r="S33" s="177" t="s">
        <v>720</v>
      </c>
      <c r="T33" s="178"/>
      <c r="U33" s="178" t="s">
        <v>1400</v>
      </c>
      <c r="V33" s="87"/>
      <c r="W33" s="86">
        <f t="shared" si="1"/>
        <v>13</v>
      </c>
      <c r="X33" s="88"/>
      <c r="Y33" s="86">
        <f t="shared" si="2"/>
        <v>20</v>
      </c>
      <c r="Z33" s="85"/>
      <c r="AA33" s="267" t="s">
        <v>1381</v>
      </c>
      <c r="AB33" s="175"/>
      <c r="AC33" s="176"/>
      <c r="AD33" s="176"/>
      <c r="AE33" s="272"/>
      <c r="AF33" s="272"/>
      <c r="AG33" s="272"/>
      <c r="AH33" s="272"/>
      <c r="AI33" s="272"/>
      <c r="AJ33" s="272"/>
      <c r="AK33" s="272"/>
      <c r="AL33" s="273"/>
      <c r="AM33" s="272"/>
      <c r="AN33" s="273"/>
      <c r="AO33" s="272"/>
      <c r="AP33" s="273"/>
      <c r="AQ33" s="272"/>
      <c r="AR33" s="273"/>
      <c r="AS33" s="272"/>
      <c r="AT33" s="102"/>
      <c r="AU33" s="101"/>
    </row>
    <row r="34" spans="1:52" ht="87">
      <c r="A34" s="457"/>
      <c r="B34" s="456"/>
      <c r="C34" s="489"/>
      <c r="D34" s="262" t="s">
        <v>1388</v>
      </c>
      <c r="E34" s="352" t="s">
        <v>361</v>
      </c>
      <c r="F34" s="263" t="s">
        <v>624</v>
      </c>
      <c r="G34" s="290" t="s">
        <v>721</v>
      </c>
      <c r="H34" s="341" t="s">
        <v>722</v>
      </c>
      <c r="I34" s="335" t="str">
        <f>IF(OR(E34="SE",E34="SA"),VLOOKUP(H34,'Tabla de Peligros y Riesgo'!$C$2:$E$226,2,FALSE),VLOOKUP(H34,'LISTA DE ASPECTOS - IMPACTOS'!$D$3:$F$72,2,FALSE))</f>
        <v>Inhalación de gases Toxicos</v>
      </c>
      <c r="J34" s="336" t="str">
        <f>IF(OR(E34="SE",E34="SA"),VLOOKUP(H34,'Tabla de Peligros y Riesgo'!$C$2:$E$226,3,FALSE),VLOOKUP(H34,'LISTA DE ASPECTOS - IMPACTOS'!$D$3:$F$72,3,FALSE))</f>
        <v>Intoxicación</v>
      </c>
      <c r="K34" s="342" t="s">
        <v>715</v>
      </c>
      <c r="L34" s="177">
        <v>3</v>
      </c>
      <c r="M34" s="268">
        <f t="shared" si="0"/>
        <v>9</v>
      </c>
      <c r="N34" s="85"/>
      <c r="O34" s="85"/>
      <c r="P34" s="84"/>
      <c r="Q34" s="287" t="s">
        <v>723</v>
      </c>
      <c r="R34" s="177" t="s">
        <v>685</v>
      </c>
      <c r="S34" s="177" t="s">
        <v>724</v>
      </c>
      <c r="T34" s="178"/>
      <c r="U34" s="178" t="s">
        <v>1400</v>
      </c>
      <c r="V34" s="87"/>
      <c r="W34" s="86">
        <f t="shared" si="1"/>
        <v>9</v>
      </c>
      <c r="X34" s="88"/>
      <c r="Y34" s="86">
        <f t="shared" si="2"/>
        <v>17</v>
      </c>
      <c r="Z34" s="85"/>
      <c r="AA34" s="267" t="s">
        <v>1381</v>
      </c>
      <c r="AB34" s="175"/>
      <c r="AC34" s="176"/>
      <c r="AD34" s="176"/>
      <c r="AE34" s="272"/>
      <c r="AF34" s="272"/>
      <c r="AG34" s="272"/>
      <c r="AH34" s="272"/>
      <c r="AI34" s="272"/>
      <c r="AJ34" s="272"/>
      <c r="AK34" s="272"/>
      <c r="AL34" s="273"/>
      <c r="AM34" s="272"/>
      <c r="AN34" s="273"/>
      <c r="AO34" s="272"/>
      <c r="AP34" s="273"/>
      <c r="AQ34" s="272"/>
      <c r="AR34" s="273"/>
      <c r="AS34" s="272"/>
      <c r="AT34" s="102"/>
      <c r="AU34" s="101"/>
    </row>
    <row r="35" spans="1:52" ht="117.5">
      <c r="A35" s="457"/>
      <c r="B35" s="456"/>
      <c r="C35" s="489"/>
      <c r="D35" s="262" t="s">
        <v>1388</v>
      </c>
      <c r="E35" s="352" t="s">
        <v>363</v>
      </c>
      <c r="F35" s="263" t="s">
        <v>624</v>
      </c>
      <c r="G35" s="290" t="s">
        <v>725</v>
      </c>
      <c r="H35" s="341" t="s">
        <v>726</v>
      </c>
      <c r="I35" s="335" t="str">
        <f>IF(OR(E35="SE",E35="SA"),VLOOKUP(H35,'Tabla de Peligros y Riesgo'!$C$2:$E$226,2,FALSE),VLOOKUP(H35,'LISTA DE ASPECTOS - IMPACTOS'!$D$3:$F$72,2,FALSE))</f>
        <v>Alteración de la calidad de aire</v>
      </c>
      <c r="J35" s="336" t="str">
        <f>IF(OR(E35="SE",E35="SA"),VLOOKUP(H35,'Tabla de Peligros y Riesgo'!$C$2:$E$226,3,FALSE),VLOOKUP(H35,'LISTA DE ASPECTOS - IMPACTOS'!$D$3:$F$72,3,FALSE))</f>
        <v>Potencial afectación a la calidad ambiental del aire</v>
      </c>
      <c r="K35" s="342" t="s">
        <v>715</v>
      </c>
      <c r="L35" s="177">
        <v>4</v>
      </c>
      <c r="M35" s="268">
        <f t="shared" si="0"/>
        <v>14</v>
      </c>
      <c r="N35" s="85"/>
      <c r="O35" s="85"/>
      <c r="P35" s="84"/>
      <c r="Q35" s="287"/>
      <c r="R35" s="177"/>
      <c r="S35" s="177" t="s">
        <v>727</v>
      </c>
      <c r="T35" s="178"/>
      <c r="U35" s="178"/>
      <c r="V35" s="87"/>
      <c r="W35" s="86">
        <f t="shared" si="1"/>
        <v>14</v>
      </c>
      <c r="X35" s="88"/>
      <c r="Y35" s="86">
        <f t="shared" si="2"/>
        <v>18</v>
      </c>
      <c r="Z35" s="85"/>
      <c r="AA35" s="267" t="s">
        <v>1381</v>
      </c>
      <c r="AB35" s="175"/>
      <c r="AC35" s="176"/>
      <c r="AD35" s="176"/>
      <c r="AE35" s="272"/>
      <c r="AF35" s="272"/>
      <c r="AG35" s="272"/>
      <c r="AH35" s="272"/>
      <c r="AI35" s="272"/>
      <c r="AJ35" s="272"/>
      <c r="AK35" s="272"/>
      <c r="AL35" s="273"/>
      <c r="AM35" s="272"/>
      <c r="AN35" s="273"/>
      <c r="AO35" s="272"/>
      <c r="AP35" s="273"/>
      <c r="AQ35" s="272"/>
      <c r="AR35" s="273"/>
      <c r="AS35" s="272"/>
      <c r="AT35" s="102"/>
      <c r="AU35" s="101"/>
    </row>
    <row r="36" spans="1:52" ht="329">
      <c r="A36" s="457"/>
      <c r="B36" s="456"/>
      <c r="C36" s="489"/>
      <c r="D36" s="262" t="s">
        <v>1388</v>
      </c>
      <c r="E36" s="352" t="s">
        <v>363</v>
      </c>
      <c r="F36" s="263" t="s">
        <v>624</v>
      </c>
      <c r="G36" s="290" t="s">
        <v>728</v>
      </c>
      <c r="H36" s="341" t="s">
        <v>729</v>
      </c>
      <c r="I36" s="335" t="str">
        <f>IF(OR(E36="SE",E36="SA"),VLOOKUP(H36,'Tabla de Peligros y Riesgo'!$C$2:$E$226,2,FALSE),VLOOKUP(H36,'LISTA DE ASPECTOS - IMPACTOS'!$D$3:$F$72,2,FALSE))</f>
        <v>Alteración de la calidad de suelo/agua</v>
      </c>
      <c r="J36" s="336" t="str">
        <f>IF(OR(E36="SE",E36="SA"),VLOOKUP(H36,'Tabla de Peligros y Riesgo'!$C$2:$E$226,3,FALSE),VLOOKUP(H36,'LISTA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6" s="342" t="s">
        <v>680</v>
      </c>
      <c r="L36" s="177">
        <v>3</v>
      </c>
      <c r="M36" s="268">
        <f t="shared" si="0"/>
        <v>13</v>
      </c>
      <c r="N36" s="85"/>
      <c r="O36" s="85"/>
      <c r="P36" s="84"/>
      <c r="Q36" s="177" t="s">
        <v>730</v>
      </c>
      <c r="R36" s="177" t="s">
        <v>685</v>
      </c>
      <c r="S36" s="336" t="s">
        <v>731</v>
      </c>
      <c r="T36" s="178"/>
      <c r="U36" s="178"/>
      <c r="V36" s="87"/>
      <c r="W36" s="86">
        <f t="shared" si="1"/>
        <v>13</v>
      </c>
      <c r="X36" s="88"/>
      <c r="Y36" s="86">
        <f t="shared" si="2"/>
        <v>17</v>
      </c>
      <c r="Z36" s="85"/>
      <c r="AA36" s="267" t="s">
        <v>1381</v>
      </c>
      <c r="AB36" s="175"/>
      <c r="AC36" s="176"/>
      <c r="AD36" s="176"/>
      <c r="AE36" s="272"/>
      <c r="AF36" s="272"/>
      <c r="AG36" s="272"/>
      <c r="AH36" s="272"/>
      <c r="AI36" s="272"/>
      <c r="AJ36" s="272"/>
      <c r="AK36" s="272"/>
      <c r="AL36" s="273"/>
      <c r="AM36" s="272"/>
      <c r="AN36" s="273"/>
      <c r="AO36" s="272"/>
      <c r="AP36" s="273"/>
      <c r="AQ36" s="272"/>
      <c r="AR36" s="273"/>
      <c r="AS36" s="272"/>
      <c r="AT36" s="102"/>
      <c r="AU36" s="101"/>
    </row>
    <row r="37" spans="1:52" ht="329">
      <c r="A37" s="457"/>
      <c r="B37" s="456"/>
      <c r="C37" s="493"/>
      <c r="D37" s="262" t="s">
        <v>1388</v>
      </c>
      <c r="E37" s="352" t="s">
        <v>363</v>
      </c>
      <c r="F37" s="263" t="s">
        <v>624</v>
      </c>
      <c r="G37" s="290" t="s">
        <v>732</v>
      </c>
      <c r="H37" s="341" t="s">
        <v>729</v>
      </c>
      <c r="I37" s="335" t="str">
        <f>IF(OR(E37="SE",E37="SA"),VLOOKUP(H37,'Tabla de Peligros y Riesgo'!$C$2:$E$226,2,FALSE),VLOOKUP(H37,'LISTA DE ASPECTOS - IMPACTOS'!$D$3:$F$72,2,FALSE))</f>
        <v>Alteración de la calidad de suelo/agua</v>
      </c>
      <c r="J37" s="336" t="str">
        <f>IF(OR(E37="SE",E37="SA"),VLOOKUP(H37,'Tabla de Peligros y Riesgo'!$C$2:$E$226,3,FALSE),VLOOKUP(H37,'LISTA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7" s="342" t="s">
        <v>690</v>
      </c>
      <c r="L37" s="177">
        <v>4</v>
      </c>
      <c r="M37" s="268">
        <f t="shared" si="0"/>
        <v>10</v>
      </c>
      <c r="N37" s="85"/>
      <c r="O37" s="85"/>
      <c r="P37" s="84"/>
      <c r="Q37" s="177"/>
      <c r="R37" s="177"/>
      <c r="S37" s="177" t="s">
        <v>733</v>
      </c>
      <c r="T37" s="178"/>
      <c r="U37" s="178"/>
      <c r="V37" s="87"/>
      <c r="W37" s="86">
        <f t="shared" si="1"/>
        <v>10</v>
      </c>
      <c r="X37" s="88"/>
      <c r="Y37" s="86">
        <f t="shared" si="2"/>
        <v>18</v>
      </c>
      <c r="Z37" s="85"/>
      <c r="AA37" s="267" t="s">
        <v>1381</v>
      </c>
      <c r="AB37" s="175"/>
      <c r="AC37" s="176"/>
      <c r="AD37" s="176"/>
      <c r="AE37" s="272"/>
      <c r="AF37" s="272"/>
      <c r="AG37" s="272"/>
      <c r="AH37" s="272"/>
      <c r="AI37" s="272"/>
      <c r="AJ37" s="272"/>
      <c r="AK37" s="272"/>
      <c r="AL37" s="273"/>
      <c r="AM37" s="272"/>
      <c r="AN37" s="273"/>
      <c r="AO37" s="272"/>
      <c r="AP37" s="273"/>
      <c r="AQ37" s="272"/>
      <c r="AR37" s="273"/>
      <c r="AS37" s="272"/>
      <c r="AT37" s="102"/>
      <c r="AU37" s="101"/>
    </row>
    <row r="38" spans="1:52" ht="86.25" customHeight="1">
      <c r="A38" s="457"/>
      <c r="B38" s="456"/>
      <c r="C38" s="488" t="s">
        <v>27</v>
      </c>
      <c r="D38" s="262" t="s">
        <v>1388</v>
      </c>
      <c r="E38" s="352" t="s">
        <v>362</v>
      </c>
      <c r="F38" s="263" t="s">
        <v>624</v>
      </c>
      <c r="G38" s="290" t="s">
        <v>701</v>
      </c>
      <c r="H38" s="341" t="s">
        <v>577</v>
      </c>
      <c r="I38" s="335" t="str">
        <f>IF(OR(E38="SE",E38="SA"),VLOOKUP(H38,'Tabla de Peligros y Riesgo'!$C$2:$E$226,2,FALSE),VLOOKUP(H38,'LISTA DE ASPECTOS - IMPACTOS'!$D$3:$F$72,2,FALSE))</f>
        <v>Caída al mismo nivel</v>
      </c>
      <c r="J38" s="336" t="s">
        <v>702</v>
      </c>
      <c r="K38" s="342" t="s">
        <v>680</v>
      </c>
      <c r="L38" s="177">
        <v>4</v>
      </c>
      <c r="M38" s="268">
        <f t="shared" si="0"/>
        <v>18</v>
      </c>
      <c r="N38" s="85"/>
      <c r="O38" s="85"/>
      <c r="P38" s="287" t="s">
        <v>734</v>
      </c>
      <c r="Q38" s="287"/>
      <c r="R38" s="177"/>
      <c r="S38" s="177" t="s">
        <v>703</v>
      </c>
      <c r="T38" s="178"/>
      <c r="U38" s="178" t="s">
        <v>1400</v>
      </c>
      <c r="V38" s="87">
        <v>0.2</v>
      </c>
      <c r="W38" s="86">
        <f t="shared" si="1"/>
        <v>18</v>
      </c>
      <c r="X38" s="88">
        <f>IF(M38&gt;=16,MAX(N38:R38),IF(M38&lt;16,MAX(N38:V38)))</f>
        <v>0</v>
      </c>
      <c r="Y38" s="86">
        <f t="shared" si="2"/>
        <v>21</v>
      </c>
      <c r="Z38" s="85"/>
      <c r="AA38" s="267" t="s">
        <v>1381</v>
      </c>
      <c r="AB38" s="175"/>
      <c r="AC38" s="176"/>
      <c r="AD38" s="176"/>
      <c r="AE38" s="272"/>
      <c r="AF38" s="272"/>
      <c r="AG38" s="272"/>
      <c r="AH38" s="272"/>
      <c r="AI38" s="272"/>
      <c r="AJ38" s="272"/>
      <c r="AK38" s="272"/>
      <c r="AL38" s="273"/>
      <c r="AM38" s="272"/>
      <c r="AN38" s="273"/>
      <c r="AO38" s="272"/>
      <c r="AP38" s="273"/>
      <c r="AQ38" s="272"/>
      <c r="AR38" s="273"/>
      <c r="AS38" s="272"/>
      <c r="AT38" s="102"/>
      <c r="AU38" s="101"/>
    </row>
    <row r="39" spans="1:52" ht="116">
      <c r="A39" s="457"/>
      <c r="B39" s="456"/>
      <c r="C39" s="489"/>
      <c r="D39" s="262" t="s">
        <v>1388</v>
      </c>
      <c r="E39" s="352" t="s">
        <v>362</v>
      </c>
      <c r="F39" s="263" t="s">
        <v>624</v>
      </c>
      <c r="G39" s="290" t="s">
        <v>735</v>
      </c>
      <c r="H39" s="341" t="s">
        <v>736</v>
      </c>
      <c r="I39" s="335" t="str">
        <f>IF(OR(E39="SE",E39="SA"),VLOOKUP(H39,'Tabla de Peligros y Riesgo'!$C$2:$E$226,2,FALSE),VLOOKUP(H39,'LISTA DE ASPECTOS - IMPACTOS'!$D$3:$F$72,2,FALSE))</f>
        <v>Cortes</v>
      </c>
      <c r="J39" s="336" t="str">
        <f>IF(OR(E39="SE",E39="SA"),VLOOKUP(H39,'Tabla de Peligros y Riesgo'!$C$2:$E$226,3,FALSE),VLOOKUP(H39,'LISTA DE ASPECTOS - IMPACTOS'!$D$3:$F$72,3,FALSE))</f>
        <v>Herida punzocortante</v>
      </c>
      <c r="K39" s="342" t="s">
        <v>715</v>
      </c>
      <c r="L39" s="177">
        <v>3</v>
      </c>
      <c r="M39" s="268">
        <f t="shared" si="0"/>
        <v>9</v>
      </c>
      <c r="N39" s="85"/>
      <c r="O39" s="85"/>
      <c r="P39" s="84"/>
      <c r="Q39" s="287" t="s">
        <v>737</v>
      </c>
      <c r="R39" s="177" t="s">
        <v>678</v>
      </c>
      <c r="S39" s="177" t="s">
        <v>738</v>
      </c>
      <c r="T39" s="178"/>
      <c r="U39" s="178" t="s">
        <v>1400</v>
      </c>
      <c r="V39" s="87"/>
      <c r="W39" s="86">
        <f t="shared" si="1"/>
        <v>9</v>
      </c>
      <c r="X39" s="88"/>
      <c r="Y39" s="86">
        <f t="shared" si="2"/>
        <v>20</v>
      </c>
      <c r="Z39" s="85"/>
      <c r="AA39" s="267" t="s">
        <v>1381</v>
      </c>
      <c r="AB39" s="175"/>
      <c r="AC39" s="176"/>
      <c r="AD39" s="176"/>
      <c r="AE39" s="272"/>
      <c r="AF39" s="272"/>
      <c r="AG39" s="272"/>
      <c r="AH39" s="272"/>
      <c r="AI39" s="272"/>
      <c r="AJ39" s="272"/>
      <c r="AK39" s="272"/>
      <c r="AL39" s="273"/>
      <c r="AM39" s="272"/>
      <c r="AN39" s="273"/>
      <c r="AO39" s="272"/>
      <c r="AP39" s="273"/>
      <c r="AQ39" s="272"/>
      <c r="AR39" s="273"/>
      <c r="AS39" s="272"/>
      <c r="AT39" s="102"/>
      <c r="AU39" s="101"/>
    </row>
    <row r="40" spans="1:52" ht="141">
      <c r="A40" s="457"/>
      <c r="B40" s="456"/>
      <c r="C40" s="489"/>
      <c r="D40" s="262" t="s">
        <v>1388</v>
      </c>
      <c r="E40" s="352" t="s">
        <v>361</v>
      </c>
      <c r="F40" s="263" t="s">
        <v>624</v>
      </c>
      <c r="G40" s="290" t="s">
        <v>717</v>
      </c>
      <c r="H40" s="341" t="s">
        <v>718</v>
      </c>
      <c r="I40" s="335" t="str">
        <f>IF(OR(E40="SE",E40="SA"),VLOOKUP(H40,'Tabla de Peligros y Riesgo'!$C$2:$E$226,2,FALSE),VLOOKUP(H40,'LISTA DE ASPECTOS - IMPACTOS'!$D$3:$F$72,2,FALSE))</f>
        <v>Perdida de la audición</v>
      </c>
      <c r="J40" s="336" t="str">
        <f>IF(OR(E40="SE",E40="SA"),VLOOKUP(H40,'Tabla de Peligros y Riesgo'!$C$2:$E$226,3,FALSE),VLOOKUP(H40,'LISTA DE ASPECTOS - IMPACTOS'!$D$3:$F$72,3,FALSE))</f>
        <v>Hipoacusia</v>
      </c>
      <c r="K40" s="342" t="s">
        <v>680</v>
      </c>
      <c r="L40" s="177">
        <v>3</v>
      </c>
      <c r="M40" s="268">
        <f t="shared" si="0"/>
        <v>13</v>
      </c>
      <c r="N40" s="85"/>
      <c r="O40" s="85"/>
      <c r="P40" s="84"/>
      <c r="Q40" s="287" t="s">
        <v>719</v>
      </c>
      <c r="R40" s="177" t="s">
        <v>678</v>
      </c>
      <c r="S40" s="177" t="s">
        <v>720</v>
      </c>
      <c r="T40" s="178"/>
      <c r="U40" s="178" t="s">
        <v>1400</v>
      </c>
      <c r="V40" s="87">
        <v>0.15</v>
      </c>
      <c r="W40" s="86">
        <f t="shared" si="1"/>
        <v>13</v>
      </c>
      <c r="X40" s="88">
        <f>IF(M40&gt;=16,MAX(N40:R40),IF(M40&lt;16,MAX(N40:V40)))</f>
        <v>0.15</v>
      </c>
      <c r="Y40" s="86">
        <f t="shared" si="2"/>
        <v>20</v>
      </c>
      <c r="Z40" s="85"/>
      <c r="AA40" s="267" t="s">
        <v>1381</v>
      </c>
      <c r="AB40" s="175"/>
      <c r="AC40" s="176"/>
      <c r="AD40" s="176"/>
      <c r="AE40" s="272"/>
      <c r="AF40" s="272"/>
      <c r="AG40" s="272"/>
      <c r="AH40" s="272"/>
      <c r="AI40" s="272"/>
      <c r="AJ40" s="272"/>
      <c r="AK40" s="272"/>
      <c r="AL40" s="273"/>
      <c r="AM40" s="272"/>
      <c r="AN40" s="273"/>
      <c r="AO40" s="272"/>
      <c r="AP40" s="273"/>
      <c r="AQ40" s="272"/>
      <c r="AR40" s="273"/>
      <c r="AS40" s="272"/>
      <c r="AT40" s="102"/>
      <c r="AU40" s="101"/>
    </row>
    <row r="41" spans="1:52" ht="188">
      <c r="A41" s="457"/>
      <c r="B41" s="456"/>
      <c r="C41" s="493"/>
      <c r="D41" s="262" t="s">
        <v>1388</v>
      </c>
      <c r="E41" s="352" t="s">
        <v>363</v>
      </c>
      <c r="F41" s="263" t="s">
        <v>624</v>
      </c>
      <c r="G41" s="290" t="s">
        <v>739</v>
      </c>
      <c r="H41" s="341" t="s">
        <v>740</v>
      </c>
      <c r="I41" s="335" t="str">
        <f>IF(OR(E41="SE",E41="SA"),VLOOKUP(H41,'Tabla de Peligros y Riesgo'!$C$2:$E$226,2,FALSE),VLOOKUP(H41,'LISTA DE ASPECTOS - IMPACTOS'!$D$3:$F$72,2,FALSE))</f>
        <v>Alteración de la calidad de suelo/agua</v>
      </c>
      <c r="J41" s="336" t="str">
        <f>IF(OR(E41="SE",E41="SA"),VLOOKUP(H41,'Tabla de Peligros y Riesgo'!$C$2:$E$226,3,FALSE),VLOOKUP(H41,'LISTA DE ASPECTOS - IMPACTOS'!$D$3:$F$72,3,FALSE))</f>
        <v>Potencial incumplimiento de Estándares de Calidad Ambiental (ECA) para aire.
Potencial afectación a la vida y salud humana.</v>
      </c>
      <c r="K41" s="342" t="s">
        <v>715</v>
      </c>
      <c r="L41" s="177">
        <v>4</v>
      </c>
      <c r="M41" s="268">
        <f t="shared" si="0"/>
        <v>14</v>
      </c>
      <c r="N41" s="85"/>
      <c r="O41" s="85"/>
      <c r="P41" s="84"/>
      <c r="Q41" s="287"/>
      <c r="R41" s="177"/>
      <c r="S41" s="177" t="s">
        <v>741</v>
      </c>
      <c r="T41" s="178"/>
      <c r="U41" s="178"/>
      <c r="V41" s="87"/>
      <c r="W41" s="86">
        <f t="shared" si="1"/>
        <v>14</v>
      </c>
      <c r="X41" s="88"/>
      <c r="Y41" s="86">
        <f t="shared" si="2"/>
        <v>18</v>
      </c>
      <c r="Z41" s="85"/>
      <c r="AA41" s="267" t="s">
        <v>1381</v>
      </c>
      <c r="AB41" s="175"/>
      <c r="AC41" s="176"/>
      <c r="AD41" s="176"/>
      <c r="AE41" s="272"/>
      <c r="AF41" s="272"/>
      <c r="AG41" s="272"/>
      <c r="AH41" s="272"/>
      <c r="AI41" s="272"/>
      <c r="AJ41" s="272"/>
      <c r="AK41" s="272"/>
      <c r="AL41" s="273"/>
      <c r="AM41" s="272"/>
      <c r="AN41" s="273"/>
      <c r="AO41" s="272"/>
      <c r="AP41" s="273"/>
      <c r="AQ41" s="272"/>
      <c r="AR41" s="273"/>
      <c r="AS41" s="272"/>
      <c r="AT41" s="102"/>
      <c r="AU41" s="101"/>
    </row>
    <row r="42" spans="1:52" ht="87.5">
      <c r="A42" s="457"/>
      <c r="B42" s="456"/>
      <c r="C42" s="488" t="s">
        <v>25</v>
      </c>
      <c r="D42" s="262" t="s">
        <v>1388</v>
      </c>
      <c r="E42" s="352" t="s">
        <v>362</v>
      </c>
      <c r="F42" s="263" t="s">
        <v>624</v>
      </c>
      <c r="G42" s="290" t="s">
        <v>701</v>
      </c>
      <c r="H42" s="341" t="s">
        <v>524</v>
      </c>
      <c r="I42" s="335" t="str">
        <f>IF(OR(E42="SE",E42="SA"),VLOOKUP(H42,'Tabla de Peligros y Riesgo'!$C$2:$E$226,2,FALSE),VLOOKUP(H42,'LISTA DE ASPECTOS - IMPACTOS'!$D$3:$F$72,2,FALSE))</f>
        <v>Caída al mismo nivel</v>
      </c>
      <c r="J42" s="336" t="s">
        <v>702</v>
      </c>
      <c r="K42" s="342" t="s">
        <v>680</v>
      </c>
      <c r="L42" s="177">
        <v>4</v>
      </c>
      <c r="M42" s="268">
        <f t="shared" si="0"/>
        <v>18</v>
      </c>
      <c r="N42" s="85"/>
      <c r="O42" s="85"/>
      <c r="P42" s="84"/>
      <c r="Q42" s="287"/>
      <c r="R42" s="177"/>
      <c r="S42" s="177" t="s">
        <v>703</v>
      </c>
      <c r="T42" s="178"/>
      <c r="U42" s="178" t="s">
        <v>1400</v>
      </c>
      <c r="V42" s="87"/>
      <c r="W42" s="86">
        <f t="shared" si="1"/>
        <v>18</v>
      </c>
      <c r="X42" s="88"/>
      <c r="Y42" s="86">
        <f t="shared" si="2"/>
        <v>21</v>
      </c>
      <c r="Z42" s="85"/>
      <c r="AA42" s="267" t="s">
        <v>1381</v>
      </c>
      <c r="AB42" s="175"/>
      <c r="AC42" s="176"/>
      <c r="AD42" s="176"/>
      <c r="AE42" s="272"/>
      <c r="AF42" s="272"/>
      <c r="AG42" s="272"/>
      <c r="AH42" s="272"/>
      <c r="AI42" s="272"/>
      <c r="AJ42" s="272"/>
      <c r="AK42" s="272"/>
      <c r="AL42" s="273"/>
      <c r="AM42" s="272"/>
      <c r="AN42" s="273"/>
      <c r="AO42" s="272"/>
      <c r="AP42" s="273"/>
      <c r="AQ42" s="272"/>
      <c r="AR42" s="273"/>
      <c r="AS42" s="272"/>
      <c r="AT42" s="102"/>
      <c r="AU42" s="101"/>
    </row>
    <row r="43" spans="1:52" ht="117.5">
      <c r="A43" s="457"/>
      <c r="B43" s="456"/>
      <c r="C43" s="493"/>
      <c r="D43" s="262" t="s">
        <v>1388</v>
      </c>
      <c r="E43" s="352" t="s">
        <v>362</v>
      </c>
      <c r="F43" s="263" t="s">
        <v>624</v>
      </c>
      <c r="G43" s="290" t="s">
        <v>704</v>
      </c>
      <c r="H43" s="341" t="s">
        <v>707</v>
      </c>
      <c r="I43" s="335" t="str">
        <f>IF(OR(E43="SE",E43="SA"),VLOOKUP(H43,'Tabla de Peligros y Riesgo'!$C$2:$E$226,2,FALSE),VLOOKUP(H43,'LISTA DE ASPECTOS - IMPACTOS'!$D$3:$F$72,2,FALSE))</f>
        <v>Atrapamiento</v>
      </c>
      <c r="J43" s="336" t="s">
        <v>705</v>
      </c>
      <c r="K43" s="342" t="s">
        <v>680</v>
      </c>
      <c r="L43" s="177">
        <v>3</v>
      </c>
      <c r="M43" s="268">
        <f t="shared" si="0"/>
        <v>13</v>
      </c>
      <c r="N43" s="85"/>
      <c r="O43" s="85"/>
      <c r="P43" s="84"/>
      <c r="Q43" s="287"/>
      <c r="R43" s="177"/>
      <c r="S43" s="177" t="s">
        <v>709</v>
      </c>
      <c r="T43" s="178"/>
      <c r="U43" s="178" t="s">
        <v>1400</v>
      </c>
      <c r="V43" s="87"/>
      <c r="W43" s="86">
        <f t="shared" si="1"/>
        <v>13</v>
      </c>
      <c r="X43" s="88"/>
      <c r="Y43" s="86">
        <f t="shared" si="2"/>
        <v>17</v>
      </c>
      <c r="Z43" s="85"/>
      <c r="AA43" s="267" t="s">
        <v>1381</v>
      </c>
      <c r="AB43" s="536"/>
      <c r="AC43" s="537"/>
      <c r="AD43" s="537"/>
      <c r="AE43" s="272"/>
      <c r="AF43" s="272"/>
      <c r="AG43" s="272"/>
      <c r="AH43" s="272"/>
      <c r="AI43" s="272"/>
      <c r="AJ43" s="272"/>
      <c r="AK43" s="272"/>
      <c r="AL43" s="273"/>
      <c r="AM43" s="272"/>
      <c r="AN43" s="273"/>
      <c r="AO43" s="272"/>
      <c r="AP43" s="273"/>
      <c r="AQ43" s="272"/>
      <c r="AR43" s="273"/>
      <c r="AS43" s="272"/>
      <c r="AT43" s="102"/>
      <c r="AU43" s="101"/>
    </row>
    <row r="44" spans="1:52" ht="87.5">
      <c r="A44" s="457"/>
      <c r="B44" s="456"/>
      <c r="C44" s="488" t="s">
        <v>28</v>
      </c>
      <c r="D44" s="262" t="s">
        <v>1388</v>
      </c>
      <c r="E44" s="352" t="s">
        <v>362</v>
      </c>
      <c r="F44" s="263" t="s">
        <v>624</v>
      </c>
      <c r="G44" s="290" t="s">
        <v>701</v>
      </c>
      <c r="H44" s="341" t="s">
        <v>476</v>
      </c>
      <c r="I44" s="335" t="str">
        <f>IF(OR(E44="SE",E44="SA"),VLOOKUP(H44,'Tabla de Peligros y Riesgo'!$C$2:$E$226,2,FALSE),VLOOKUP(H44,'LISTA DE ASPECTOS - IMPACTOS'!$D$3:$F$72,2,FALSE))</f>
        <v>Caída al mismo nivel</v>
      </c>
      <c r="J44" s="336" t="s">
        <v>702</v>
      </c>
      <c r="K44" s="342" t="s">
        <v>680</v>
      </c>
      <c r="L44" s="177">
        <v>4</v>
      </c>
      <c r="M44" s="268">
        <f t="shared" si="0"/>
        <v>18</v>
      </c>
      <c r="N44" s="85"/>
      <c r="O44" s="85"/>
      <c r="P44" s="291"/>
      <c r="Q44" s="287"/>
      <c r="R44" s="177"/>
      <c r="S44" s="177" t="s">
        <v>703</v>
      </c>
      <c r="T44" s="178"/>
      <c r="U44" s="178" t="s">
        <v>1400</v>
      </c>
      <c r="V44" s="87"/>
      <c r="W44" s="86">
        <f t="shared" si="1"/>
        <v>18</v>
      </c>
      <c r="X44" s="88"/>
      <c r="Y44" s="86">
        <f t="shared" si="2"/>
        <v>21</v>
      </c>
      <c r="Z44" s="85"/>
      <c r="AA44" s="267" t="s">
        <v>1381</v>
      </c>
      <c r="AB44" s="175"/>
      <c r="AC44" s="176"/>
      <c r="AD44" s="176"/>
      <c r="AE44" s="272"/>
      <c r="AF44" s="272"/>
      <c r="AG44" s="272"/>
      <c r="AH44" s="272"/>
      <c r="AI44" s="272"/>
      <c r="AJ44" s="272"/>
      <c r="AK44" s="272"/>
      <c r="AL44" s="273"/>
      <c r="AM44" s="272"/>
      <c r="AN44" s="273"/>
      <c r="AO44" s="272"/>
      <c r="AP44" s="273"/>
      <c r="AQ44" s="272"/>
      <c r="AR44" s="273"/>
      <c r="AS44" s="272"/>
      <c r="AT44" s="102"/>
      <c r="AU44" s="101"/>
    </row>
    <row r="45" spans="1:52" ht="117.5">
      <c r="A45" s="457"/>
      <c r="B45" s="456"/>
      <c r="C45" s="489"/>
      <c r="D45" s="262" t="s">
        <v>1388</v>
      </c>
      <c r="E45" s="352" t="s">
        <v>362</v>
      </c>
      <c r="F45" s="263" t="s">
        <v>624</v>
      </c>
      <c r="G45" s="290" t="s">
        <v>704</v>
      </c>
      <c r="H45" s="341" t="s">
        <v>707</v>
      </c>
      <c r="I45" s="335" t="str">
        <f>IF(OR(E45="SE",E45="SA"),VLOOKUP(H45,'Tabla de Peligros y Riesgo'!$C$2:$E$226,2,FALSE),VLOOKUP(H45,'LISTA DE ASPECTOS - IMPACTOS'!$D$3:$F$72,2,FALSE))</f>
        <v>Atrapamiento</v>
      </c>
      <c r="J45" s="336" t="s">
        <v>705</v>
      </c>
      <c r="K45" s="342" t="s">
        <v>680</v>
      </c>
      <c r="L45" s="177">
        <v>3</v>
      </c>
      <c r="M45" s="268">
        <f t="shared" si="0"/>
        <v>13</v>
      </c>
      <c r="N45" s="85"/>
      <c r="O45" s="85"/>
      <c r="P45" s="291"/>
      <c r="Q45" s="287"/>
      <c r="R45" s="177"/>
      <c r="S45" s="177" t="s">
        <v>709</v>
      </c>
      <c r="T45" s="178"/>
      <c r="U45" s="178" t="s">
        <v>1400</v>
      </c>
      <c r="V45" s="87"/>
      <c r="W45" s="86">
        <f t="shared" si="1"/>
        <v>13</v>
      </c>
      <c r="X45" s="88"/>
      <c r="Y45" s="86">
        <f t="shared" si="2"/>
        <v>17</v>
      </c>
      <c r="Z45" s="85"/>
      <c r="AA45" s="267" t="s">
        <v>1381</v>
      </c>
      <c r="AB45" s="175"/>
      <c r="AC45" s="176"/>
      <c r="AD45" s="176"/>
      <c r="AE45" s="272"/>
      <c r="AF45" s="272"/>
      <c r="AG45" s="272"/>
      <c r="AH45" s="272"/>
      <c r="AI45" s="272"/>
      <c r="AJ45" s="272"/>
      <c r="AK45" s="272"/>
      <c r="AL45" s="273"/>
      <c r="AM45" s="272"/>
      <c r="AN45" s="273"/>
      <c r="AO45" s="272"/>
      <c r="AP45" s="273"/>
      <c r="AQ45" s="272"/>
      <c r="AR45" s="273"/>
      <c r="AS45" s="272"/>
      <c r="AT45" s="102"/>
      <c r="AU45" s="101"/>
    </row>
    <row r="46" spans="1:52" ht="188">
      <c r="A46" s="457"/>
      <c r="B46" s="492"/>
      <c r="C46" s="493"/>
      <c r="D46" s="262" t="s">
        <v>1388</v>
      </c>
      <c r="E46" s="352" t="s">
        <v>363</v>
      </c>
      <c r="F46" s="263" t="s">
        <v>624</v>
      </c>
      <c r="G46" s="290" t="s">
        <v>739</v>
      </c>
      <c r="H46" s="341" t="s">
        <v>740</v>
      </c>
      <c r="I46" s="335" t="str">
        <f>IF(OR(E46="SE",E46="SA"),VLOOKUP(H46,'Tabla de Peligros y Riesgo'!$C$2:$E$226,2,FALSE),VLOOKUP(H46,'LISTA DE ASPECTOS - IMPACTOS'!$D$3:$F$72,2,FALSE))</f>
        <v>Alteración de la calidad de suelo/agua</v>
      </c>
      <c r="J46" s="336" t="str">
        <f>IF(OR(E46="SE",E46="SA"),VLOOKUP(H46,'Tabla de Peligros y Riesgo'!$C$2:$E$226,3,FALSE),VLOOKUP(H46,'LISTA DE ASPECTOS - IMPACTOS'!$D$3:$F$72,3,FALSE))</f>
        <v>Potencial incumplimiento de Estándares de Calidad Ambiental (ECA) para aire.
Potencial afectación a la vida y salud humana.</v>
      </c>
      <c r="K46" s="342" t="s">
        <v>715</v>
      </c>
      <c r="L46" s="177">
        <v>4</v>
      </c>
      <c r="M46" s="268">
        <f t="shared" si="0"/>
        <v>14</v>
      </c>
      <c r="N46" s="85"/>
      <c r="O46" s="85"/>
      <c r="P46" s="291"/>
      <c r="Q46" s="287"/>
      <c r="R46" s="177"/>
      <c r="S46" s="177" t="s">
        <v>741</v>
      </c>
      <c r="T46" s="178">
        <v>0.35</v>
      </c>
      <c r="U46" s="178"/>
      <c r="V46" s="87"/>
      <c r="W46" s="86">
        <f t="shared" si="1"/>
        <v>14</v>
      </c>
      <c r="X46" s="88"/>
      <c r="Y46" s="86">
        <f t="shared" si="2"/>
        <v>18</v>
      </c>
      <c r="Z46" s="85"/>
      <c r="AA46" s="267" t="s">
        <v>1381</v>
      </c>
      <c r="AB46" s="536"/>
      <c r="AC46" s="537"/>
      <c r="AD46" s="537"/>
      <c r="AE46" s="272"/>
      <c r="AF46" s="272"/>
      <c r="AG46" s="272"/>
      <c r="AH46" s="272"/>
      <c r="AI46" s="272"/>
      <c r="AJ46" s="272"/>
      <c r="AK46" s="272"/>
      <c r="AL46" s="273"/>
      <c r="AM46" s="272"/>
      <c r="AN46" s="273"/>
      <c r="AO46" s="272"/>
      <c r="AP46" s="273"/>
      <c r="AQ46" s="272"/>
      <c r="AR46" s="273"/>
      <c r="AS46" s="272"/>
      <c r="AT46" s="102"/>
      <c r="AU46" s="101"/>
    </row>
    <row r="47" spans="1:52" ht="105" customHeight="1">
      <c r="A47" s="457"/>
      <c r="B47" s="455" t="s">
        <v>29</v>
      </c>
      <c r="C47" s="488" t="s">
        <v>18</v>
      </c>
      <c r="D47" s="262" t="s">
        <v>1388</v>
      </c>
      <c r="E47" s="352" t="s">
        <v>362</v>
      </c>
      <c r="F47" s="263" t="s">
        <v>624</v>
      </c>
      <c r="G47" s="290" t="s">
        <v>679</v>
      </c>
      <c r="H47" s="335" t="s">
        <v>470</v>
      </c>
      <c r="I47" s="335" t="str">
        <f>IF(OR(E47="SE",E47="SA"),VLOOKUP(H47,'Tabla de Peligros y Riesgo'!$C$2:$E$226,2,FALSE),VLOOKUP(H47,'LISTA DE ASPECTOS - IMPACTOS'!$D$3:$F$72,2,FALSE))</f>
        <v>Riesgo Psicosocial</v>
      </c>
      <c r="J47" s="336" t="str">
        <f>IF(OR(E47="SE",E47="SA"),VLOOKUP(H47,'Tabla de Peligros y Riesgo'!$C$2:$E$226,3,FALSE),VLOOKUP(H47,'LISTA DE ASPECTOS - IMPACTOS'!$D$3:$F$72,3,FALSE))</f>
        <v>Estrés / Depresión</v>
      </c>
      <c r="K47" s="337" t="s">
        <v>680</v>
      </c>
      <c r="L47" s="277">
        <v>4</v>
      </c>
      <c r="M47" s="268">
        <f t="shared" si="0"/>
        <v>18</v>
      </c>
      <c r="N47" s="85"/>
      <c r="O47" s="85"/>
      <c r="P47" s="292"/>
      <c r="Q47" s="359"/>
      <c r="R47" s="177"/>
      <c r="S47" s="177" t="s">
        <v>681</v>
      </c>
      <c r="T47" s="293"/>
      <c r="U47" s="178" t="s">
        <v>1400</v>
      </c>
      <c r="V47" s="278"/>
      <c r="W47" s="86">
        <f t="shared" si="1"/>
        <v>18</v>
      </c>
      <c r="X47" s="88"/>
      <c r="Y47" s="86">
        <f t="shared" si="2"/>
        <v>21</v>
      </c>
      <c r="Z47" s="85"/>
      <c r="AA47" s="267" t="s">
        <v>1381</v>
      </c>
      <c r="AB47" s="176"/>
      <c r="AC47" s="176"/>
      <c r="AD47" s="176"/>
      <c r="AE47" s="272"/>
      <c r="AF47" s="272"/>
      <c r="AG47" s="272"/>
      <c r="AH47" s="272"/>
      <c r="AI47" s="272"/>
      <c r="AJ47" s="272"/>
      <c r="AK47" s="272"/>
      <c r="AL47" s="273"/>
      <c r="AM47" s="272"/>
      <c r="AN47" s="273"/>
      <c r="AO47" s="272"/>
      <c r="AP47" s="273"/>
      <c r="AQ47" s="272"/>
      <c r="AR47" s="273"/>
      <c r="AS47" s="272"/>
      <c r="AT47" s="102"/>
      <c r="AU47" s="101"/>
    </row>
    <row r="48" spans="1:52" s="100" customFormat="1" ht="80.150000000000006" customHeight="1">
      <c r="A48" s="457"/>
      <c r="B48" s="456"/>
      <c r="C48" s="489"/>
      <c r="D48" s="262" t="s">
        <v>1388</v>
      </c>
      <c r="E48" s="352" t="s">
        <v>363</v>
      </c>
      <c r="F48" s="263" t="s">
        <v>624</v>
      </c>
      <c r="G48" s="290" t="s">
        <v>686</v>
      </c>
      <c r="H48" s="335" t="s">
        <v>687</v>
      </c>
      <c r="I48" s="350" t="s">
        <v>688</v>
      </c>
      <c r="J48" s="351" t="s">
        <v>689</v>
      </c>
      <c r="K48" s="337" t="s">
        <v>690</v>
      </c>
      <c r="L48" s="277">
        <v>5</v>
      </c>
      <c r="M48" s="268">
        <f t="shared" si="0"/>
        <v>15</v>
      </c>
      <c r="N48" s="269"/>
      <c r="O48" s="274"/>
      <c r="P48" s="275"/>
      <c r="Q48" s="359"/>
      <c r="R48" s="177"/>
      <c r="S48" s="177" t="s">
        <v>691</v>
      </c>
      <c r="T48" s="275"/>
      <c r="U48" s="178"/>
      <c r="V48" s="278"/>
      <c r="W48" s="86">
        <f t="shared" si="1"/>
        <v>15</v>
      </c>
      <c r="X48" s="195"/>
      <c r="Y48" s="86">
        <f t="shared" si="2"/>
        <v>19</v>
      </c>
      <c r="Z48" s="279"/>
      <c r="AA48" s="267" t="s">
        <v>1381</v>
      </c>
      <c r="AD48" s="99"/>
      <c r="AE48" s="272"/>
      <c r="AF48" s="272"/>
      <c r="AG48" s="272"/>
      <c r="AH48" s="272"/>
      <c r="AI48" s="272"/>
      <c r="AJ48" s="272"/>
      <c r="AK48" s="272"/>
      <c r="AL48" s="273"/>
      <c r="AM48" s="272"/>
      <c r="AN48" s="273"/>
      <c r="AO48" s="272"/>
      <c r="AP48" s="273"/>
      <c r="AQ48" s="272"/>
      <c r="AR48" s="273"/>
      <c r="AS48" s="272"/>
      <c r="AT48" s="102"/>
      <c r="AU48" s="101"/>
      <c r="AV48" s="90"/>
      <c r="AW48" s="90"/>
      <c r="AX48" s="90"/>
      <c r="AY48" s="90"/>
      <c r="AZ48" s="90"/>
    </row>
    <row r="49" spans="1:52" s="100" customFormat="1" ht="80.150000000000006" customHeight="1">
      <c r="A49" s="457"/>
      <c r="B49" s="456"/>
      <c r="C49" s="493"/>
      <c r="D49" s="262" t="s">
        <v>1388</v>
      </c>
      <c r="E49" s="352" t="s">
        <v>362</v>
      </c>
      <c r="F49" s="263" t="s">
        <v>624</v>
      </c>
      <c r="G49" s="290" t="s">
        <v>692</v>
      </c>
      <c r="H49" s="335" t="s">
        <v>521</v>
      </c>
      <c r="I49" s="335" t="str">
        <f>IF(OR(E49="SE",E49="SA"),VLOOKUP(H49,'Tabla de Peligros y Riesgo'!$C$2:$E$226,2,FALSE),VLOOKUP(H49,'LISTA DE ASPECTOS - IMPACTOS'!$D$3:$F$72,2,FALSE))</f>
        <v>Riesgo Psicosocial</v>
      </c>
      <c r="J49" s="336" t="str">
        <f>IF(OR(E49="SE",E49="SA"),VLOOKUP(H49,'Tabla de Peligros y Riesgo'!$C$2:$E$226,3,FALSE),VLOOKUP(H49,'LISTA DE ASPECTOS - IMPACTOS'!$D$3:$F$72,3,FALSE))</f>
        <v>Estrés / Depresión</v>
      </c>
      <c r="K49" s="337" t="s">
        <v>680</v>
      </c>
      <c r="L49" s="277">
        <v>4</v>
      </c>
      <c r="M49" s="268">
        <f t="shared" si="0"/>
        <v>18</v>
      </c>
      <c r="N49" s="269"/>
      <c r="O49" s="274"/>
      <c r="P49" s="275"/>
      <c r="Q49" s="276"/>
      <c r="R49" s="177"/>
      <c r="S49" s="177" t="s">
        <v>742</v>
      </c>
      <c r="T49" s="269"/>
      <c r="U49" s="178" t="s">
        <v>1400</v>
      </c>
      <c r="V49" s="278"/>
      <c r="W49" s="86">
        <f t="shared" si="1"/>
        <v>18</v>
      </c>
      <c r="X49" s="195"/>
      <c r="Y49" s="86">
        <f t="shared" si="2"/>
        <v>21</v>
      </c>
      <c r="Z49" s="279"/>
      <c r="AA49" s="267" t="s">
        <v>1381</v>
      </c>
      <c r="AD49" s="99"/>
      <c r="AE49" s="272"/>
      <c r="AF49" s="272"/>
      <c r="AG49" s="272"/>
      <c r="AH49" s="272"/>
      <c r="AI49" s="272"/>
      <c r="AJ49" s="272"/>
      <c r="AK49" s="272"/>
      <c r="AL49" s="273"/>
      <c r="AM49" s="272"/>
      <c r="AN49" s="273"/>
      <c r="AO49" s="272"/>
      <c r="AP49" s="273"/>
      <c r="AQ49" s="272"/>
      <c r="AR49" s="273"/>
      <c r="AS49" s="272"/>
      <c r="AT49" s="102"/>
      <c r="AU49" s="101"/>
      <c r="AV49" s="90"/>
      <c r="AW49" s="90"/>
      <c r="AX49" s="90"/>
      <c r="AY49" s="90"/>
      <c r="AZ49" s="90"/>
    </row>
    <row r="50" spans="1:52" s="100" customFormat="1" ht="211.5">
      <c r="A50" s="457"/>
      <c r="B50" s="456"/>
      <c r="C50" s="488" t="s">
        <v>20</v>
      </c>
      <c r="D50" s="262" t="s">
        <v>1388</v>
      </c>
      <c r="E50" s="352" t="s">
        <v>361</v>
      </c>
      <c r="F50" s="263" t="s">
        <v>624</v>
      </c>
      <c r="G50" s="264" t="s">
        <v>694</v>
      </c>
      <c r="H50" s="286" t="s">
        <v>695</v>
      </c>
      <c r="I50" s="265" t="str">
        <f>IF(OR(E50="SE",E50="SA"),VLOOKUP(H50,'Tabla de Peligros y Riesgo'!$C$2:$E$226,2,FALSE),VLOOKUP(H50,'LISTA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50" s="266" t="s">
        <v>743</v>
      </c>
      <c r="K50" s="342" t="s">
        <v>680</v>
      </c>
      <c r="L50" s="177">
        <v>4</v>
      </c>
      <c r="M50" s="268">
        <f t="shared" si="0"/>
        <v>18</v>
      </c>
      <c r="N50" s="280"/>
      <c r="O50" s="280"/>
      <c r="P50" s="282"/>
      <c r="Q50" s="283" t="s">
        <v>697</v>
      </c>
      <c r="R50" s="177" t="s">
        <v>678</v>
      </c>
      <c r="S50" s="177" t="s">
        <v>698</v>
      </c>
      <c r="T50" s="284"/>
      <c r="U50" s="178" t="s">
        <v>1401</v>
      </c>
      <c r="V50" s="278"/>
      <c r="W50" s="86">
        <f t="shared" si="1"/>
        <v>18</v>
      </c>
      <c r="X50" s="88"/>
      <c r="Y50" s="86">
        <f t="shared" si="2"/>
        <v>23</v>
      </c>
      <c r="Z50" s="85"/>
      <c r="AA50" s="267" t="s">
        <v>1381</v>
      </c>
      <c r="AD50" s="99"/>
      <c r="AE50" s="272"/>
      <c r="AF50" s="272"/>
      <c r="AG50" s="272"/>
      <c r="AH50" s="272"/>
      <c r="AI50" s="272"/>
      <c r="AJ50" s="272"/>
      <c r="AK50" s="272"/>
      <c r="AL50" s="273"/>
      <c r="AM50" s="272"/>
      <c r="AN50" s="273"/>
      <c r="AO50" s="272"/>
      <c r="AP50" s="273"/>
      <c r="AQ50" s="272"/>
      <c r="AR50" s="273"/>
      <c r="AS50" s="272"/>
      <c r="AT50" s="102"/>
      <c r="AU50" s="101"/>
      <c r="AV50" s="90"/>
      <c r="AW50" s="90"/>
      <c r="AX50" s="90"/>
      <c r="AY50" s="90"/>
      <c r="AZ50" s="90"/>
    </row>
    <row r="51" spans="1:52" s="100" customFormat="1" ht="117.5">
      <c r="A51" s="457"/>
      <c r="B51" s="456"/>
      <c r="C51" s="493"/>
      <c r="D51" s="262" t="s">
        <v>1388</v>
      </c>
      <c r="E51" s="352" t="s">
        <v>363</v>
      </c>
      <c r="F51" s="263" t="s">
        <v>624</v>
      </c>
      <c r="G51" s="290" t="s">
        <v>744</v>
      </c>
      <c r="H51" s="335" t="s">
        <v>745</v>
      </c>
      <c r="I51" s="335" t="str">
        <f>IF(OR(E51="SE",E51="SA"),VLOOKUP(H51,'Tabla de Peligros y Riesgo'!$C$2:$E$226,2,FALSE),VLOOKUP(H51,'LISTA DE ASPECTOS - IMPACTOS'!$D$3:$F$72,2,FALSE))</f>
        <v>Alteración de la calidad de suelo/agua</v>
      </c>
      <c r="J51" s="336" t="str">
        <f>IF(OR(E51="SE",E51="SA"),VLOOKUP(H51,'Tabla de Peligros y Riesgo'!$C$2:$E$226,3,FALSE),VLOOKUP(H51,'LISTA DE ASPECTOS - IMPACTOS'!$D$3:$F$72,3,FALSE))</f>
        <v>Potencial afectación a la calidad ambiental del suelo, agua, aire, flora y fauna</v>
      </c>
      <c r="K51" s="337" t="s">
        <v>690</v>
      </c>
      <c r="L51" s="277">
        <v>5</v>
      </c>
      <c r="M51" s="268">
        <f t="shared" si="0"/>
        <v>15</v>
      </c>
      <c r="N51" s="280"/>
      <c r="O51" s="281"/>
      <c r="P51" s="282"/>
      <c r="Q51" s="283"/>
      <c r="R51" s="177"/>
      <c r="S51" s="177" t="s">
        <v>741</v>
      </c>
      <c r="T51" s="284"/>
      <c r="U51" s="178"/>
      <c r="V51" s="278"/>
      <c r="W51" s="86">
        <f t="shared" si="1"/>
        <v>15</v>
      </c>
      <c r="X51" s="285"/>
      <c r="Y51" s="86">
        <f t="shared" si="2"/>
        <v>19</v>
      </c>
      <c r="Z51" s="267"/>
      <c r="AA51" s="267" t="s">
        <v>1381</v>
      </c>
      <c r="AD51" s="99"/>
      <c r="AE51" s="272"/>
      <c r="AF51" s="272"/>
      <c r="AG51" s="272"/>
      <c r="AH51" s="272"/>
      <c r="AI51" s="272"/>
      <c r="AJ51" s="272"/>
      <c r="AK51" s="272"/>
      <c r="AL51" s="273"/>
      <c r="AM51" s="272"/>
      <c r="AN51" s="273"/>
      <c r="AO51" s="272"/>
      <c r="AP51" s="273"/>
      <c r="AQ51" s="272"/>
      <c r="AR51" s="273"/>
      <c r="AS51" s="272"/>
      <c r="AT51" s="102"/>
      <c r="AU51" s="101"/>
      <c r="AV51" s="90"/>
      <c r="AW51" s="90"/>
      <c r="AX51" s="90"/>
      <c r="AY51" s="90"/>
      <c r="AZ51" s="90"/>
    </row>
    <row r="52" spans="1:52" ht="87.5">
      <c r="A52" s="457"/>
      <c r="B52" s="456"/>
      <c r="C52" s="488" t="s">
        <v>22</v>
      </c>
      <c r="D52" s="262" t="s">
        <v>1388</v>
      </c>
      <c r="E52" s="352" t="s">
        <v>362</v>
      </c>
      <c r="F52" s="263" t="s">
        <v>624</v>
      </c>
      <c r="G52" s="290" t="s">
        <v>701</v>
      </c>
      <c r="H52" s="341" t="s">
        <v>577</v>
      </c>
      <c r="I52" s="335" t="str">
        <f>IF(OR(E52="SE",E52="SA"),VLOOKUP(H52,'Tabla de Peligros y Riesgo'!$C$2:$E$226,2,FALSE),VLOOKUP(H52,'LISTA DE ASPECTOS - IMPACTOS'!$D$3:$F$72,2,FALSE))</f>
        <v>Caída al mismo nivel</v>
      </c>
      <c r="J52" s="336" t="s">
        <v>702</v>
      </c>
      <c r="K52" s="342" t="s">
        <v>680</v>
      </c>
      <c r="L52" s="177">
        <v>4</v>
      </c>
      <c r="M52" s="268">
        <f t="shared" si="0"/>
        <v>18</v>
      </c>
      <c r="N52" s="85"/>
      <c r="O52" s="85"/>
      <c r="P52" s="291"/>
      <c r="Q52" s="287"/>
      <c r="R52" s="177"/>
      <c r="S52" s="177" t="s">
        <v>703</v>
      </c>
      <c r="T52" s="178"/>
      <c r="U52" s="178" t="s">
        <v>1400</v>
      </c>
      <c r="V52" s="87"/>
      <c r="W52" s="86">
        <f t="shared" si="1"/>
        <v>18</v>
      </c>
      <c r="X52" s="88"/>
      <c r="Y52" s="86">
        <f t="shared" si="2"/>
        <v>21</v>
      </c>
      <c r="Z52" s="85"/>
      <c r="AA52" s="267" t="s">
        <v>1381</v>
      </c>
      <c r="AB52" s="536"/>
      <c r="AC52" s="537"/>
      <c r="AD52" s="537"/>
      <c r="AE52" s="272"/>
      <c r="AF52" s="272"/>
      <c r="AG52" s="272"/>
      <c r="AH52" s="272"/>
      <c r="AI52" s="272"/>
      <c r="AJ52" s="272"/>
      <c r="AK52" s="272"/>
      <c r="AL52" s="273"/>
      <c r="AM52" s="272"/>
      <c r="AN52" s="273"/>
      <c r="AO52" s="272"/>
      <c r="AP52" s="273"/>
      <c r="AQ52" s="272"/>
      <c r="AR52" s="273"/>
      <c r="AS52" s="272"/>
      <c r="AT52" s="102"/>
      <c r="AU52" s="101"/>
    </row>
    <row r="53" spans="1:52" ht="117.5">
      <c r="A53" s="457"/>
      <c r="B53" s="456"/>
      <c r="C53" s="493"/>
      <c r="D53" s="262" t="s">
        <v>1388</v>
      </c>
      <c r="E53" s="352" t="s">
        <v>362</v>
      </c>
      <c r="F53" s="263" t="s">
        <v>624</v>
      </c>
      <c r="G53" s="290" t="s">
        <v>704</v>
      </c>
      <c r="H53" s="341" t="s">
        <v>707</v>
      </c>
      <c r="I53" s="335" t="str">
        <f>IF(OR(E53="SE",E53="SA"),VLOOKUP(H53,'Tabla de Peligros y Riesgo'!$C$2:$E$226,2,FALSE),VLOOKUP(H53,'LISTA DE ASPECTOS - IMPACTOS'!$D$3:$F$72,2,FALSE))</f>
        <v>Atrapamiento</v>
      </c>
      <c r="J53" s="336" t="s">
        <v>705</v>
      </c>
      <c r="K53" s="342" t="s">
        <v>680</v>
      </c>
      <c r="L53" s="177">
        <v>3</v>
      </c>
      <c r="M53" s="268">
        <f t="shared" si="0"/>
        <v>13</v>
      </c>
      <c r="N53" s="85"/>
      <c r="O53" s="85"/>
      <c r="P53" s="291"/>
      <c r="Q53" s="287"/>
      <c r="R53" s="177"/>
      <c r="S53" s="177" t="s">
        <v>714</v>
      </c>
      <c r="T53" s="178"/>
      <c r="U53" s="178" t="s">
        <v>1400</v>
      </c>
      <c r="V53" s="87"/>
      <c r="W53" s="86">
        <f t="shared" si="1"/>
        <v>13</v>
      </c>
      <c r="X53" s="88"/>
      <c r="Y53" s="86">
        <f t="shared" si="2"/>
        <v>17</v>
      </c>
      <c r="Z53" s="85"/>
      <c r="AA53" s="267" t="s">
        <v>1381</v>
      </c>
      <c r="AB53" s="175"/>
      <c r="AC53" s="176"/>
      <c r="AD53" s="176"/>
      <c r="AE53" s="272"/>
      <c r="AF53" s="272"/>
      <c r="AG53" s="272"/>
      <c r="AH53" s="272"/>
      <c r="AI53" s="272"/>
      <c r="AJ53" s="272"/>
      <c r="AK53" s="272"/>
      <c r="AL53" s="273"/>
      <c r="AM53" s="272"/>
      <c r="AN53" s="273"/>
      <c r="AO53" s="272"/>
      <c r="AP53" s="273"/>
      <c r="AQ53" s="272"/>
      <c r="AR53" s="273"/>
      <c r="AS53" s="272"/>
      <c r="AT53" s="102"/>
      <c r="AU53" s="101"/>
    </row>
    <row r="54" spans="1:52" ht="87.5">
      <c r="A54" s="457"/>
      <c r="B54" s="456"/>
      <c r="C54" s="488" t="s">
        <v>30</v>
      </c>
      <c r="D54" s="262" t="s">
        <v>1388</v>
      </c>
      <c r="E54" s="352" t="s">
        <v>362</v>
      </c>
      <c r="F54" s="263" t="s">
        <v>624</v>
      </c>
      <c r="G54" s="290" t="s">
        <v>701</v>
      </c>
      <c r="H54" s="341" t="s">
        <v>524</v>
      </c>
      <c r="I54" s="335" t="str">
        <f>IF(OR(E54="SE",E54="SA"),VLOOKUP(H54,'Tabla de Peligros y Riesgo'!$C$2:$E$226,2,FALSE),VLOOKUP(H54,'LISTA DE ASPECTOS - IMPACTOS'!$D$3:$F$72,2,FALSE))</f>
        <v>Caída al mismo nivel</v>
      </c>
      <c r="J54" s="336" t="s">
        <v>702</v>
      </c>
      <c r="K54" s="342" t="s">
        <v>680</v>
      </c>
      <c r="L54" s="177">
        <v>4</v>
      </c>
      <c r="M54" s="268">
        <f t="shared" si="0"/>
        <v>18</v>
      </c>
      <c r="N54" s="85"/>
      <c r="O54" s="85"/>
      <c r="P54" s="291"/>
      <c r="Q54" s="287"/>
      <c r="R54" s="177"/>
      <c r="S54" s="177" t="s">
        <v>703</v>
      </c>
      <c r="T54" s="178"/>
      <c r="U54" s="178" t="s">
        <v>1400</v>
      </c>
      <c r="V54" s="87"/>
      <c r="W54" s="86">
        <f t="shared" si="1"/>
        <v>18</v>
      </c>
      <c r="X54" s="88"/>
      <c r="Y54" s="86">
        <f t="shared" si="2"/>
        <v>21</v>
      </c>
      <c r="Z54" s="85"/>
      <c r="AA54" s="267" t="s">
        <v>1381</v>
      </c>
      <c r="AB54" s="175"/>
      <c r="AC54" s="176"/>
      <c r="AD54" s="176"/>
      <c r="AE54" s="272"/>
      <c r="AF54" s="272"/>
      <c r="AG54" s="272"/>
      <c r="AH54" s="272"/>
      <c r="AI54" s="272"/>
      <c r="AJ54" s="272"/>
      <c r="AK54" s="272"/>
      <c r="AL54" s="273"/>
      <c r="AM54" s="272"/>
      <c r="AN54" s="273"/>
      <c r="AO54" s="272"/>
      <c r="AP54" s="273"/>
      <c r="AQ54" s="272"/>
      <c r="AR54" s="273"/>
      <c r="AS54" s="272"/>
      <c r="AT54" s="102"/>
      <c r="AU54" s="101"/>
    </row>
    <row r="55" spans="1:52" ht="117.5">
      <c r="A55" s="457"/>
      <c r="B55" s="456"/>
      <c r="C55" s="493"/>
      <c r="D55" s="262" t="s">
        <v>1388</v>
      </c>
      <c r="E55" s="352" t="s">
        <v>362</v>
      </c>
      <c r="F55" s="263" t="s">
        <v>624</v>
      </c>
      <c r="G55" s="290" t="s">
        <v>704</v>
      </c>
      <c r="H55" s="341" t="s">
        <v>707</v>
      </c>
      <c r="I55" s="335" t="str">
        <f>IF(OR(E55="SE",E55="SA"),VLOOKUP(H55,'Tabla de Peligros y Riesgo'!$C$2:$E$226,2,FALSE),VLOOKUP(H55,'LISTA DE ASPECTOS - IMPACTOS'!$D$3:$F$72,2,FALSE))</f>
        <v>Atrapamiento</v>
      </c>
      <c r="J55" s="336" t="s">
        <v>705</v>
      </c>
      <c r="K55" s="342" t="s">
        <v>680</v>
      </c>
      <c r="L55" s="177">
        <v>3</v>
      </c>
      <c r="M55" s="268">
        <f t="shared" si="0"/>
        <v>13</v>
      </c>
      <c r="N55" s="85"/>
      <c r="O55" s="85"/>
      <c r="P55" s="291"/>
      <c r="Q55" s="287"/>
      <c r="R55" s="177"/>
      <c r="S55" s="177" t="s">
        <v>714</v>
      </c>
      <c r="T55" s="178"/>
      <c r="U55" s="178" t="s">
        <v>1400</v>
      </c>
      <c r="V55" s="87">
        <v>0.15</v>
      </c>
      <c r="W55" s="86">
        <f t="shared" si="1"/>
        <v>13</v>
      </c>
      <c r="X55" s="88">
        <f>IF(M55&gt;=16,MAX(N55:R55),IF(M55&lt;16,MAX(N55:V55)))</f>
        <v>0.15</v>
      </c>
      <c r="Y55" s="86">
        <f t="shared" si="2"/>
        <v>17</v>
      </c>
      <c r="Z55" s="85"/>
      <c r="AA55" s="267" t="s">
        <v>1381</v>
      </c>
      <c r="AB55" s="536"/>
      <c r="AC55" s="537"/>
      <c r="AD55" s="537"/>
      <c r="AE55" s="272"/>
      <c r="AF55" s="272"/>
      <c r="AG55" s="272"/>
      <c r="AH55" s="272"/>
      <c r="AI55" s="272"/>
      <c r="AJ55" s="272"/>
      <c r="AK55" s="272"/>
      <c r="AL55" s="273"/>
      <c r="AM55" s="272"/>
      <c r="AN55" s="273"/>
      <c r="AO55" s="272"/>
      <c r="AP55" s="273"/>
      <c r="AQ55" s="272"/>
      <c r="AR55" s="273"/>
      <c r="AS55" s="272"/>
      <c r="AT55" s="102"/>
      <c r="AU55" s="101"/>
    </row>
    <row r="56" spans="1:52" ht="92.25" customHeight="1">
      <c r="A56" s="457"/>
      <c r="B56" s="456"/>
      <c r="C56" s="488" t="s">
        <v>31</v>
      </c>
      <c r="D56" s="262" t="s">
        <v>1388</v>
      </c>
      <c r="E56" s="352" t="s">
        <v>362</v>
      </c>
      <c r="F56" s="263" t="s">
        <v>624</v>
      </c>
      <c r="G56" s="290" t="s">
        <v>701</v>
      </c>
      <c r="H56" s="341" t="s">
        <v>577</v>
      </c>
      <c r="I56" s="335" t="str">
        <f>IF(OR(E56="SE",E56="SA"),VLOOKUP(H56,'Tabla de Peligros y Riesgo'!$C$2:$E$226,2,FALSE),VLOOKUP(H56,'LISTA DE ASPECTOS - IMPACTOS'!$D$3:$F$72,2,FALSE))</f>
        <v>Caída al mismo nivel</v>
      </c>
      <c r="J56" s="336" t="s">
        <v>702</v>
      </c>
      <c r="K56" s="342" t="s">
        <v>680</v>
      </c>
      <c r="L56" s="177">
        <v>4</v>
      </c>
      <c r="M56" s="268">
        <f t="shared" si="0"/>
        <v>18</v>
      </c>
      <c r="N56" s="85"/>
      <c r="O56" s="85"/>
      <c r="P56" s="287" t="s">
        <v>734</v>
      </c>
      <c r="Q56" s="287"/>
      <c r="R56" s="177"/>
      <c r="S56" s="177" t="s">
        <v>703</v>
      </c>
      <c r="T56" s="178"/>
      <c r="U56" s="178" t="s">
        <v>1400</v>
      </c>
      <c r="V56" s="87"/>
      <c r="W56" s="86">
        <f t="shared" si="1"/>
        <v>18</v>
      </c>
      <c r="X56" s="88"/>
      <c r="Y56" s="86">
        <f t="shared" si="2"/>
        <v>21</v>
      </c>
      <c r="Z56" s="85"/>
      <c r="AA56" s="267" t="s">
        <v>1381</v>
      </c>
      <c r="AB56" s="175"/>
      <c r="AC56" s="176"/>
      <c r="AD56" s="176"/>
      <c r="AE56" s="272"/>
      <c r="AF56" s="272"/>
      <c r="AG56" s="272"/>
      <c r="AH56" s="272"/>
      <c r="AI56" s="272"/>
      <c r="AJ56" s="272"/>
      <c r="AK56" s="272"/>
      <c r="AL56" s="273"/>
      <c r="AM56" s="272"/>
      <c r="AN56" s="273"/>
      <c r="AO56" s="272"/>
      <c r="AP56" s="273"/>
      <c r="AQ56" s="272"/>
      <c r="AR56" s="273"/>
      <c r="AS56" s="272"/>
      <c r="AT56" s="102"/>
      <c r="AU56" s="101"/>
    </row>
    <row r="57" spans="1:52" ht="117.5">
      <c r="A57" s="457"/>
      <c r="B57" s="456"/>
      <c r="C57" s="493"/>
      <c r="D57" s="262" t="s">
        <v>1388</v>
      </c>
      <c r="E57" s="352" t="s">
        <v>362</v>
      </c>
      <c r="F57" s="263" t="s">
        <v>624</v>
      </c>
      <c r="G57" s="290" t="s">
        <v>704</v>
      </c>
      <c r="H57" s="341" t="s">
        <v>707</v>
      </c>
      <c r="I57" s="335" t="str">
        <f>IF(OR(E57="SE",E57="SA"),VLOOKUP(H57,'Tabla de Peligros y Riesgo'!$C$2:$E$226,2,FALSE),VLOOKUP(H57,'LISTA DE ASPECTOS - IMPACTOS'!$D$3:$F$72,2,FALSE))</f>
        <v>Atrapamiento</v>
      </c>
      <c r="J57" s="336" t="s">
        <v>705</v>
      </c>
      <c r="K57" s="342" t="s">
        <v>680</v>
      </c>
      <c r="L57" s="177">
        <v>3</v>
      </c>
      <c r="M57" s="268">
        <f t="shared" si="0"/>
        <v>13</v>
      </c>
      <c r="N57" s="85"/>
      <c r="O57" s="85"/>
      <c r="P57" s="84"/>
      <c r="Q57" s="287"/>
      <c r="R57" s="177"/>
      <c r="S57" s="177" t="s">
        <v>714</v>
      </c>
      <c r="T57" s="178"/>
      <c r="U57" s="178" t="s">
        <v>1400</v>
      </c>
      <c r="V57" s="289"/>
      <c r="W57" s="86">
        <f t="shared" si="1"/>
        <v>13</v>
      </c>
      <c r="X57" s="88">
        <f>IF(M57&gt;=16,MAX(N57:R57),IF(M57&lt;16,MAX(N57:T57)))</f>
        <v>0</v>
      </c>
      <c r="Y57" s="86">
        <f t="shared" si="2"/>
        <v>17</v>
      </c>
      <c r="Z57" s="85"/>
      <c r="AA57" s="267" t="s">
        <v>1381</v>
      </c>
      <c r="AB57" s="536"/>
      <c r="AC57" s="537"/>
      <c r="AD57" s="537"/>
      <c r="AE57" s="272"/>
      <c r="AF57" s="272"/>
      <c r="AG57" s="272"/>
      <c r="AH57" s="272"/>
      <c r="AI57" s="272"/>
      <c r="AJ57" s="272"/>
      <c r="AK57" s="272"/>
      <c r="AL57" s="273"/>
      <c r="AM57" s="272"/>
      <c r="AN57" s="273"/>
      <c r="AO57" s="272"/>
      <c r="AP57" s="273"/>
      <c r="AQ57" s="272"/>
      <c r="AR57" s="273"/>
      <c r="AS57" s="272"/>
      <c r="AT57" s="102"/>
      <c r="AU57" s="101"/>
    </row>
    <row r="58" spans="1:52" ht="117.5">
      <c r="A58" s="457"/>
      <c r="B58" s="456"/>
      <c r="C58" s="488" t="s">
        <v>24</v>
      </c>
      <c r="D58" s="262" t="s">
        <v>1388</v>
      </c>
      <c r="E58" s="352" t="s">
        <v>362</v>
      </c>
      <c r="F58" s="263" t="s">
        <v>624</v>
      </c>
      <c r="G58" s="290" t="s">
        <v>704</v>
      </c>
      <c r="H58" s="341" t="s">
        <v>707</v>
      </c>
      <c r="I58" s="335" t="str">
        <f>IF(OR(E58="SE",E58="SA"),VLOOKUP(H58,'Tabla de Peligros y Riesgo'!$C$2:$E$226,2,FALSE),VLOOKUP(H58,'LISTA DE ASPECTOS - IMPACTOS'!$D$3:$F$72,2,FALSE))</f>
        <v>Atrapamiento</v>
      </c>
      <c r="J58" s="336" t="s">
        <v>705</v>
      </c>
      <c r="K58" s="342" t="s">
        <v>680</v>
      </c>
      <c r="L58" s="177">
        <v>3</v>
      </c>
      <c r="M58" s="268">
        <f t="shared" si="0"/>
        <v>13</v>
      </c>
      <c r="N58" s="85"/>
      <c r="O58" s="85"/>
      <c r="P58" s="84"/>
      <c r="Q58" s="287"/>
      <c r="R58" s="177"/>
      <c r="S58" s="177" t="s">
        <v>746</v>
      </c>
      <c r="T58" s="178"/>
      <c r="U58" s="178" t="s">
        <v>1400</v>
      </c>
      <c r="V58" s="87">
        <v>0.15</v>
      </c>
      <c r="W58" s="86">
        <f t="shared" si="1"/>
        <v>13</v>
      </c>
      <c r="X58" s="88">
        <f>IF(M58&gt;=16,MAX(N58:R58),IF(M58&lt;16,MAX(N58:V58)))</f>
        <v>0.15</v>
      </c>
      <c r="Y58" s="86">
        <f t="shared" si="2"/>
        <v>17</v>
      </c>
      <c r="Z58" s="85"/>
      <c r="AA58" s="267" t="s">
        <v>1381</v>
      </c>
      <c r="AB58" s="175"/>
      <c r="AC58" s="176"/>
      <c r="AD58" s="176"/>
      <c r="AE58" s="272"/>
      <c r="AF58" s="272"/>
      <c r="AG58" s="272"/>
      <c r="AH58" s="272"/>
      <c r="AI58" s="272"/>
      <c r="AJ58" s="272"/>
      <c r="AK58" s="272"/>
      <c r="AL58" s="273"/>
      <c r="AM58" s="272"/>
      <c r="AN58" s="273"/>
      <c r="AO58" s="272"/>
      <c r="AP58" s="273"/>
      <c r="AQ58" s="272"/>
      <c r="AR58" s="273"/>
      <c r="AS58" s="272"/>
      <c r="AT58" s="102"/>
      <c r="AU58" s="101"/>
    </row>
    <row r="59" spans="1:52" ht="67.5" customHeight="1">
      <c r="A59" s="457"/>
      <c r="B59" s="456"/>
      <c r="C59" s="493"/>
      <c r="D59" s="262" t="s">
        <v>1388</v>
      </c>
      <c r="E59" s="352" t="s">
        <v>362</v>
      </c>
      <c r="F59" s="263" t="s">
        <v>624</v>
      </c>
      <c r="G59" s="290" t="s">
        <v>701</v>
      </c>
      <c r="H59" s="341" t="s">
        <v>577</v>
      </c>
      <c r="I59" s="335" t="str">
        <f>IF(OR(E59="SE",E59="SA"),VLOOKUP(H59,'Tabla de Peligros y Riesgo'!$C$2:$E$226,2,FALSE),VLOOKUP(H59,'LISTA DE ASPECTOS - IMPACTOS'!$D$3:$F$72,2,FALSE))</f>
        <v>Caída al mismo nivel</v>
      </c>
      <c r="J59" s="336" t="s">
        <v>702</v>
      </c>
      <c r="K59" s="342" t="s">
        <v>680</v>
      </c>
      <c r="L59" s="177">
        <v>4</v>
      </c>
      <c r="M59" s="268">
        <f t="shared" si="0"/>
        <v>18</v>
      </c>
      <c r="N59" s="85"/>
      <c r="O59" s="85"/>
      <c r="P59" s="287" t="s">
        <v>734</v>
      </c>
      <c r="Q59" s="287"/>
      <c r="R59" s="177"/>
      <c r="S59" s="177" t="s">
        <v>703</v>
      </c>
      <c r="T59" s="178"/>
      <c r="U59" s="178" t="s">
        <v>1400</v>
      </c>
      <c r="V59" s="87"/>
      <c r="W59" s="86">
        <f t="shared" si="1"/>
        <v>18</v>
      </c>
      <c r="X59" s="88"/>
      <c r="Y59" s="86">
        <f t="shared" si="2"/>
        <v>21</v>
      </c>
      <c r="Z59" s="85"/>
      <c r="AA59" s="267" t="s">
        <v>1381</v>
      </c>
      <c r="AB59" s="175"/>
      <c r="AC59" s="176"/>
      <c r="AD59" s="176"/>
      <c r="AE59" s="272"/>
      <c r="AF59" s="272"/>
      <c r="AG59" s="272"/>
      <c r="AH59" s="272"/>
      <c r="AI59" s="272"/>
      <c r="AJ59" s="272"/>
      <c r="AK59" s="272"/>
      <c r="AL59" s="273"/>
      <c r="AM59" s="272"/>
      <c r="AN59" s="273"/>
      <c r="AO59" s="272"/>
      <c r="AP59" s="273"/>
      <c r="AQ59" s="272"/>
      <c r="AR59" s="273"/>
      <c r="AS59" s="272"/>
      <c r="AT59" s="102"/>
      <c r="AU59" s="101"/>
    </row>
    <row r="60" spans="1:52" ht="87.5">
      <c r="A60" s="457"/>
      <c r="B60" s="456"/>
      <c r="C60" s="488" t="s">
        <v>25</v>
      </c>
      <c r="D60" s="262" t="s">
        <v>1388</v>
      </c>
      <c r="E60" s="352" t="s">
        <v>362</v>
      </c>
      <c r="F60" s="263" t="s">
        <v>624</v>
      </c>
      <c r="G60" s="290" t="s">
        <v>701</v>
      </c>
      <c r="H60" s="341" t="s">
        <v>524</v>
      </c>
      <c r="I60" s="335" t="str">
        <f>IF(OR(E60="SE",E60="SA"),VLOOKUP(H60,'Tabla de Peligros y Riesgo'!$C$2:$E$226,2,FALSE),VLOOKUP(H60,'LISTA DE ASPECTOS - IMPACTOS'!$D$3:$F$72,2,FALSE))</f>
        <v>Caída al mismo nivel</v>
      </c>
      <c r="J60" s="336" t="s">
        <v>702</v>
      </c>
      <c r="K60" s="342" t="s">
        <v>680</v>
      </c>
      <c r="L60" s="177">
        <v>4</v>
      </c>
      <c r="M60" s="268">
        <f t="shared" si="0"/>
        <v>18</v>
      </c>
      <c r="N60" s="85"/>
      <c r="O60" s="85"/>
      <c r="P60" s="84"/>
      <c r="Q60" s="287"/>
      <c r="R60" s="177"/>
      <c r="S60" s="177" t="s">
        <v>703</v>
      </c>
      <c r="T60" s="178"/>
      <c r="U60" s="178" t="s">
        <v>1400</v>
      </c>
      <c r="V60" s="87"/>
      <c r="W60" s="86">
        <f t="shared" si="1"/>
        <v>18</v>
      </c>
      <c r="X60" s="88"/>
      <c r="Y60" s="86">
        <f t="shared" si="2"/>
        <v>21</v>
      </c>
      <c r="Z60" s="85"/>
      <c r="AA60" s="267" t="s">
        <v>1381</v>
      </c>
      <c r="AB60" s="175"/>
      <c r="AC60" s="176"/>
      <c r="AD60" s="176"/>
      <c r="AE60" s="272"/>
      <c r="AF60" s="272"/>
      <c r="AG60" s="272"/>
      <c r="AH60" s="272"/>
      <c r="AI60" s="272"/>
      <c r="AJ60" s="272"/>
      <c r="AK60" s="272"/>
      <c r="AL60" s="273"/>
      <c r="AM60" s="272"/>
      <c r="AN60" s="273"/>
      <c r="AO60" s="272"/>
      <c r="AP60" s="273"/>
      <c r="AQ60" s="272"/>
      <c r="AR60" s="273"/>
      <c r="AS60" s="272"/>
      <c r="AT60" s="102"/>
      <c r="AU60" s="101"/>
    </row>
    <row r="61" spans="1:52" ht="101.5">
      <c r="A61" s="457"/>
      <c r="B61" s="456"/>
      <c r="C61" s="493"/>
      <c r="D61" s="262" t="s">
        <v>1388</v>
      </c>
      <c r="E61" s="352" t="s">
        <v>362</v>
      </c>
      <c r="F61" s="263" t="s">
        <v>624</v>
      </c>
      <c r="G61" s="290" t="s">
        <v>704</v>
      </c>
      <c r="H61" s="341" t="s">
        <v>507</v>
      </c>
      <c r="I61" s="335" t="str">
        <f>IF(OR(E61="SE",E61="SA"),VLOOKUP(H61,'Tabla de Peligros y Riesgo'!$C$2:$E$226,2,FALSE),VLOOKUP(H61,'LISTA DE ASPECTOS - IMPACTOS'!$D$3:$F$72,2,FALSE))</f>
        <v xml:space="preserve">Golpes </v>
      </c>
      <c r="J61" s="336" t="s">
        <v>705</v>
      </c>
      <c r="K61" s="342" t="s">
        <v>680</v>
      </c>
      <c r="L61" s="177">
        <v>3</v>
      </c>
      <c r="M61" s="268">
        <f t="shared" si="0"/>
        <v>13</v>
      </c>
      <c r="N61" s="177"/>
      <c r="O61" s="177"/>
      <c r="P61" s="84"/>
      <c r="Q61" s="287"/>
      <c r="R61" s="177"/>
      <c r="S61" s="177" t="s">
        <v>714</v>
      </c>
      <c r="T61" s="178"/>
      <c r="U61" s="178" t="s">
        <v>1400</v>
      </c>
      <c r="V61" s="87"/>
      <c r="W61" s="86">
        <f t="shared" si="1"/>
        <v>13</v>
      </c>
      <c r="X61" s="88">
        <f>IF(M61&gt;=16,MAX(N61:R61),IF(M61&lt;16,MAX(N61:V61)))</f>
        <v>0</v>
      </c>
      <c r="Y61" s="86">
        <f>_xlfn.IFS(AND(W61=1,N61&lt;&gt;0),25,AND(W61=1,O61&lt;&gt;0),21,AND(W61=1,R61="ALTO"),16,AND(W61=1,R61="BAJO"),11,AND(W61=1,S61&lt;&gt;0),2,AND(W61=2,N61&lt;&gt;0),25,AND(W61=2,O61&lt;&gt;0),21,AND(W61=2,R61="ALTO"),16,AND(W61=2,R61="BAJO"),11,AND(W61=2,S61&lt;&gt;0),4,AND(W61=3,N61&lt;&gt;0),25,AND(W61=3,O61&lt;&gt;0),21,AND(W61=3,R61="ALTO"),16,AND(W61=3,R61="BAJO"),12,AND(W61=3,S61&lt;&gt;0),5,AND(W61=4,N61&lt;&gt;0),25,AND(W61=4,O61&lt;&gt;0),13,AND(W61=4,R61="ALTO"),16,AND(W61=4,R61="BAJO"),14,AND(W61=4,S61&lt;&gt;0),7,AND(W61=5,N61&lt;&gt;0),25,AND(W61=5,O61&lt;&gt;0),21,AND(W61=5,R61="ALTO"),16,AND(W61=5,R61="BAJO"),12,AND(W61=5,S61&lt;&gt;0),8,AND(W61=6,N61&lt;&gt;0),25,AND(W61=6,O61&lt;&gt;0),21,AND(W61=6,R61="ALTO"),20,AND(W61=6,R61="BAJO"),17,AND(W61=6,S61&lt;&gt;0),6,AND(W61=7,N61&lt;&gt;0),25,AND(W61=7,O61&lt;&gt;0),23,AND(W61=7,R61="ALTO"),16,AND(W61=7,R61="BAJO"),11,AND(W61=7,S61&lt;&gt;0),7,AND(W61=8,N61&lt;&gt;0),25,AND(W61=8,O61&lt;&gt;0),21,AND(W61=8,R61="ALTO"),16,AND(W61=8,R61="BAJO"),12,AND(W61=8,S61&lt;&gt;0),8,AND(W61=9,N61&lt;&gt;0),25,AND(W61=9,O61&lt;&gt;0),21,AND(W61=9,R61="ALTO"),20,AND(W61=9,R61="BAJO"),17,AND(W61=9,S61&lt;&gt;0),13,AND(W61=10,N61&lt;&gt;0),25,AND(W61=10,O61&lt;&gt;0),22,AND(W61=10,R61="ALTO"),21,AND(W61=10,R61="BAJO"),18,AND(W61=10,S61&lt;&gt;0),18,AND(W61=11,N61&lt;&gt;0),25,AND(W61=11,O61&lt;&gt;0),23,AND(W61=11,R61="ALTO"),20,AND(W61=11,R61="BAJO"),16,AND(W61=11,S61&lt;&gt;0),11,AND(W61=12,N61&lt;&gt;0),25,AND(W61=12,O61&lt;&gt;0),23,AND(W61=12,R61="ALTO"),20,AND(W61=12,R61="BAJO"),16,AND(W61=12,S61&lt;&gt;0),12,AND(W61=13,N61&lt;&gt;0),25,AND(W61=13,O61&lt;&gt;0),21,AND(W61=13,R61="ALTO"),20,AND(W61=13,R61="BAJO"),17,AND(W61=13,S61&lt;&gt;0),17,AND(W61=14,N61&lt;&gt;0),25,AND(W61=14,O61&lt;&gt;0),24,AND(W61=14,R61="ALTO"),23,AND(W61=14,R61="BAJO"),21,AND(W61=14,S61&lt;&gt;0),18,AND(W61=15,N61&lt;&gt;0),25,AND(W61=15,O61&lt;&gt;0),24,AND(W61=15,R61="ALTO"),22,AND(W61=15,R61="BAJO"),19,AND(W61=15,S61&lt;&gt;0),19,AND(W61=16,N61&lt;&gt;0),25,AND(W61=16,O61&lt;&gt;0),23,AND(W61=16,R61="ALTO"),23,AND(W61=16,R61="BAJO"),23,AND(W61=16,S61&lt;&gt;0),20,AND(W61=17,N61&lt;&gt;0),25,AND(W61=17,O61&lt;&gt;0),24,AND(W61=17,R61="ALTO"),23,AND(W61=17,R61="BAJO"),21,AND(W61=17,S61&lt;&gt;0),20,AND(W61=18,N61&lt;&gt;0),25,AND(W61=18,O61&lt;&gt;0),24,AND(W61=18,R61="ALTO"),23,AND(W61=18,R61="BAJO"),22,AND(W61=18,S61&lt;&gt;0),21,AND(W61=19,N61&lt;&gt;0),25,AND(W61=19,O61&lt;&gt;0),25,AND(W61=19,R61="ALTO"),24,AND(W61=19,R61="BAJO"),22,AND(W61=19,S61&lt;&gt;0),22,AND(W61&lt;&gt;0,U61&lt;&gt;0),W61,TRUE,"FALSO")</f>
        <v>17</v>
      </c>
      <c r="Z61" s="85"/>
      <c r="AA61" s="267" t="s">
        <v>1381</v>
      </c>
      <c r="AB61" s="536"/>
      <c r="AC61" s="537"/>
      <c r="AD61" s="537"/>
      <c r="AE61" s="272"/>
      <c r="AF61" s="272"/>
      <c r="AG61" s="272"/>
      <c r="AH61" s="272"/>
      <c r="AI61" s="272"/>
      <c r="AJ61" s="272"/>
      <c r="AK61" s="272"/>
      <c r="AL61" s="273"/>
      <c r="AM61" s="272"/>
      <c r="AN61" s="273"/>
      <c r="AO61" s="272"/>
      <c r="AP61" s="273"/>
      <c r="AQ61" s="272"/>
      <c r="AR61" s="273"/>
      <c r="AS61" s="272"/>
      <c r="AT61" s="102"/>
      <c r="AU61" s="101"/>
    </row>
    <row r="62" spans="1:52" ht="87">
      <c r="A62" s="457"/>
      <c r="B62" s="456"/>
      <c r="C62" s="488" t="s">
        <v>32</v>
      </c>
      <c r="D62" s="262" t="s">
        <v>1388</v>
      </c>
      <c r="E62" s="352" t="s">
        <v>361</v>
      </c>
      <c r="F62" s="263" t="s">
        <v>624</v>
      </c>
      <c r="G62" s="290" t="s">
        <v>441</v>
      </c>
      <c r="H62" s="341" t="s">
        <v>519</v>
      </c>
      <c r="I62" s="335" t="str">
        <f>IF(OR(E62="SE",E62="SA"),VLOOKUP(H62,'Tabla de Peligros y Riesgo'!$C$2:$E$226,2,FALSE),VLOOKUP(H62,'LISTA DE ASPECTOS - IMPACTOS'!$D$3:$F$72,2,FALSE))</f>
        <v>Riesgos Disergonómico</v>
      </c>
      <c r="J62" s="336" t="str">
        <f>IF(OR(E62="SE",E62="SA"),VLOOKUP(H62,'Tabla de Peligros y Riesgo'!$C$2:$E$226,3,FALSE),VLOOKUP(H62,'LISTA DE ASPECTOS - IMPACTOS'!$D$3:$F$72,3,FALSE))</f>
        <v>Lumbalgia/Dorsalgia/ Hiperlordosis/ Tendinitis de Hombro</v>
      </c>
      <c r="K62" s="342" t="s">
        <v>715</v>
      </c>
      <c r="L62" s="177">
        <v>4</v>
      </c>
      <c r="M62" s="268">
        <f t="shared" si="0"/>
        <v>14</v>
      </c>
      <c r="N62" s="177"/>
      <c r="O62" s="177"/>
      <c r="P62" s="84"/>
      <c r="Q62" s="287"/>
      <c r="R62" s="177"/>
      <c r="S62" s="177" t="s">
        <v>716</v>
      </c>
      <c r="T62" s="178"/>
      <c r="U62" s="178" t="s">
        <v>1400</v>
      </c>
      <c r="V62" s="87"/>
      <c r="W62" s="86">
        <f t="shared" si="1"/>
        <v>14</v>
      </c>
      <c r="X62" s="88"/>
      <c r="Y62" s="86">
        <f t="shared" si="2"/>
        <v>18</v>
      </c>
      <c r="Z62" s="85"/>
      <c r="AA62" s="267" t="s">
        <v>1381</v>
      </c>
      <c r="AB62" s="175"/>
      <c r="AC62" s="176"/>
      <c r="AD62" s="176"/>
      <c r="AE62" s="272"/>
      <c r="AF62" s="272"/>
      <c r="AG62" s="272"/>
      <c r="AH62" s="272"/>
      <c r="AI62" s="272"/>
      <c r="AJ62" s="272"/>
      <c r="AK62" s="272"/>
      <c r="AL62" s="273"/>
      <c r="AM62" s="272"/>
      <c r="AN62" s="273"/>
      <c r="AO62" s="272"/>
      <c r="AP62" s="273"/>
      <c r="AQ62" s="272"/>
      <c r="AR62" s="273"/>
      <c r="AS62" s="272"/>
      <c r="AT62" s="102"/>
      <c r="AU62" s="101"/>
    </row>
    <row r="63" spans="1:52" ht="117.5">
      <c r="A63" s="457"/>
      <c r="B63" s="456"/>
      <c r="C63" s="493"/>
      <c r="D63" s="262" t="s">
        <v>1388</v>
      </c>
      <c r="E63" s="352" t="s">
        <v>362</v>
      </c>
      <c r="F63" s="263" t="s">
        <v>624</v>
      </c>
      <c r="G63" s="290" t="s">
        <v>704</v>
      </c>
      <c r="H63" s="341" t="s">
        <v>707</v>
      </c>
      <c r="I63" s="335" t="str">
        <f>IF(OR(E63="SE",E63="SA"),VLOOKUP(H63,'Tabla de Peligros y Riesgo'!$C$2:$E$226,2,FALSE),VLOOKUP(H63,'LISTA DE ASPECTOS - IMPACTOS'!$D$3:$F$72,2,FALSE))</f>
        <v>Atrapamiento</v>
      </c>
      <c r="J63" s="336" t="s">
        <v>705</v>
      </c>
      <c r="K63" s="342" t="s">
        <v>680</v>
      </c>
      <c r="L63" s="177">
        <v>3</v>
      </c>
      <c r="M63" s="268">
        <f t="shared" si="0"/>
        <v>13</v>
      </c>
      <c r="N63" s="177"/>
      <c r="O63" s="177"/>
      <c r="P63" s="84"/>
      <c r="Q63" s="287"/>
      <c r="R63" s="177"/>
      <c r="S63" s="177" t="s">
        <v>714</v>
      </c>
      <c r="T63" s="178"/>
      <c r="U63" s="178" t="s">
        <v>1400</v>
      </c>
      <c r="V63" s="87"/>
      <c r="W63" s="86">
        <f t="shared" si="1"/>
        <v>13</v>
      </c>
      <c r="X63" s="88"/>
      <c r="Y63" s="86">
        <f>_xlfn.IFS(AND(W63=1,N63&lt;&gt;0),25,AND(W63=1,O63&lt;&gt;0),21,AND(W63=1,R63="ALTO"),16,AND(W63=1,R63="BAJO"),11,AND(W63=1,S63&lt;&gt;0),2,AND(W63=2,N63&lt;&gt;0),25,AND(W63=2,O63&lt;&gt;0),21,AND(W63=2,R63="ALTO"),16,AND(W63=2,R63="BAJO"),11,AND(W63=2,S63&lt;&gt;0),4,AND(W63=3,N63&lt;&gt;0),25,AND(W63=3,O63&lt;&gt;0),21,AND(W63=3,R63="ALTO"),16,AND(W63=3,R63="BAJO"),12,AND(W63=3,S63&lt;&gt;0),5,AND(W63=4,N63&lt;&gt;0),25,AND(W63=4,O63&lt;&gt;0),13,AND(W63=4,R63="ALTO"),16,AND(W63=4,R63="BAJO"),14,AND(W63=4,S63&lt;&gt;0),7,AND(W63=5,N63&lt;&gt;0),25,AND(W63=5,O63&lt;&gt;0),21,AND(W63=5,R63="ALTO"),16,AND(W63=5,R63="BAJO"),12,AND(W63=5,S63&lt;&gt;0),8,AND(W63=6,N63&lt;&gt;0),25,AND(W63=6,O63&lt;&gt;0),21,AND(W63=6,R63="ALTO"),20,AND(W63=6,R63="BAJO"),17,AND(W63=6,S63&lt;&gt;0),6,AND(W63=7,N63&lt;&gt;0),25,AND(W63=7,O63&lt;&gt;0),23,AND(W63=7,R63="ALTO"),16,AND(W63=7,R63="BAJO"),11,AND(W63=7,S63&lt;&gt;0),7,AND(W63=8,N63&lt;&gt;0),25,AND(W63=8,O63&lt;&gt;0),21,AND(W63=8,R63="ALTO"),16,AND(W63=8,R63="BAJO"),12,AND(W63=8,S63&lt;&gt;0),8,AND(W63=9,N63&lt;&gt;0),25,AND(W63=9,O63&lt;&gt;0),21,AND(W63=9,R63="ALTO"),20,AND(W63=9,R63="BAJO"),17,AND(W63=9,S63&lt;&gt;0),13,AND(W63=10,N63&lt;&gt;0),25,AND(W63=10,O63&lt;&gt;0),22,AND(W63=10,R63="ALTO"),21,AND(W63=10,R63="BAJO"),18,AND(W63=10,S63&lt;&gt;0),18,AND(W63=11,N63&lt;&gt;0),25,AND(W63=11,O63&lt;&gt;0),23,AND(W63=11,R63="ALTO"),20,AND(W63=11,R63="BAJO"),16,AND(W63=11,S63&lt;&gt;0),11,AND(W63=12,N63&lt;&gt;0),25,AND(W63=12,O63&lt;&gt;0),23,AND(W63=12,R63="ALTO"),20,AND(W63=12,R63="BAJO"),16,AND(W63=12,S63&lt;&gt;0),12,AND(W63=13,N63&lt;&gt;0),25,AND(W63=13,O63&lt;&gt;0),21,AND(W63=13,R63="ALTO"),20,AND(W63=13,R63="BAJO"),17,AND(W63=13,S63&lt;&gt;0),17,AND(W63=14,N63&lt;&gt;0),25,AND(W63=14,O63&lt;&gt;0),24,AND(W63=14,R63="ALTO"),23,AND(W63=14,R63="BAJO"),21,AND(W63=14,S63&lt;&gt;0),18,AND(W63=15,N63&lt;&gt;0),25,AND(W63=15,O63&lt;&gt;0),24,AND(W63=15,R63="ALTO"),22,AND(W63=15,R63="BAJO"),19,AND(W63=15,S63&lt;&gt;0),19,AND(W63=16,N63&lt;&gt;0),25,AND(W63=16,O63&lt;&gt;0),23,AND(W63=16,R63="ALTO"),23,AND(W63=16,R63="BAJO"),23,AND(W63=16,S63&lt;&gt;0),20,AND(W63=17,N63&lt;&gt;0),25,AND(W63=17,O63&lt;&gt;0),24,AND(W63=17,R63="ALTO"),23,AND(W63=17,R63="BAJO"),21,AND(W63=17,S63&lt;&gt;0),20,AND(W63=18,N63&lt;&gt;0),25,AND(W63=18,O63&lt;&gt;0),24,AND(W63=18,R63="ALTO"),23,AND(W63=18,R63="BAJO"),22,AND(W63=18,S63&lt;&gt;0),21,AND(W63=19,N63&lt;&gt;0),25,AND(W63=19,O63&lt;&gt;0),25,AND(W63=19,R63="ALTO"),24,AND(W63=19,R63="BAJO"),22,AND(W63=19,S63&lt;&gt;0),22,AND(W63&lt;&gt;0,U63&lt;&gt;0),W63,TRUE,"FALSO")</f>
        <v>17</v>
      </c>
      <c r="Z63" s="85"/>
      <c r="AA63" s="267" t="s">
        <v>1381</v>
      </c>
      <c r="AB63" s="536"/>
      <c r="AC63" s="537"/>
      <c r="AD63" s="537"/>
      <c r="AE63" s="272"/>
      <c r="AF63" s="272"/>
      <c r="AG63" s="272"/>
      <c r="AH63" s="272"/>
      <c r="AI63" s="272"/>
      <c r="AJ63" s="272"/>
      <c r="AK63" s="272"/>
      <c r="AL63" s="273"/>
      <c r="AM63" s="272"/>
      <c r="AN63" s="273"/>
      <c r="AO63" s="272"/>
      <c r="AP63" s="273"/>
      <c r="AQ63" s="272"/>
      <c r="AR63" s="273"/>
      <c r="AS63" s="272"/>
      <c r="AT63" s="102"/>
      <c r="AU63" s="101"/>
    </row>
    <row r="64" spans="1:52" ht="141">
      <c r="A64" s="457"/>
      <c r="B64" s="456"/>
      <c r="C64" s="488" t="s">
        <v>26</v>
      </c>
      <c r="D64" s="262" t="s">
        <v>1388</v>
      </c>
      <c r="E64" s="352" t="s">
        <v>361</v>
      </c>
      <c r="F64" s="263" t="s">
        <v>624</v>
      </c>
      <c r="G64" s="290" t="s">
        <v>711</v>
      </c>
      <c r="H64" s="341" t="s">
        <v>513</v>
      </c>
      <c r="I64" s="335" t="str">
        <f>IF(OR(E64="SE",E64="SA"),VLOOKUP(H64,'Tabla de Peligros y Riesgo'!$C$2:$E$226,2,FALSE),VLOOKUP(H64,'LISTA DE ASPECTOS - IMPACTOS'!$D$3:$F$72,2,FALSE))</f>
        <v xml:space="preserve">Exposición a vibraciones </v>
      </c>
      <c r="J64" s="336" t="str">
        <f>IF(OR(E64="SE",E64="SA"),VLOOKUP(H64,'Tabla de Peligros y Riesgo'!$C$2:$E$226,3,FALSE),VLOOKUP(H64,'LISTA DE ASPECTOS - IMPACTOS'!$D$3:$F$72,3,FALSE))</f>
        <v>Trastornos (vasculares, hueso, articulaciones y neurológicos)</v>
      </c>
      <c r="K64" s="342" t="s">
        <v>680</v>
      </c>
      <c r="L64" s="177">
        <v>3</v>
      </c>
      <c r="M64" s="268">
        <f t="shared" si="0"/>
        <v>13</v>
      </c>
      <c r="N64" s="85"/>
      <c r="O64" s="85"/>
      <c r="P64" s="84"/>
      <c r="Q64" s="287"/>
      <c r="R64" s="177"/>
      <c r="S64" s="177" t="s">
        <v>712</v>
      </c>
      <c r="T64" s="178"/>
      <c r="U64" s="178" t="s">
        <v>1400</v>
      </c>
      <c r="V64" s="87"/>
      <c r="W64" s="86">
        <f t="shared" si="1"/>
        <v>13</v>
      </c>
      <c r="X64" s="88"/>
      <c r="Y64" s="86">
        <f t="shared" si="2"/>
        <v>17</v>
      </c>
      <c r="Z64" s="85"/>
      <c r="AA64" s="267" t="s">
        <v>1381</v>
      </c>
      <c r="AB64" s="175"/>
      <c r="AC64" s="176"/>
      <c r="AD64" s="176"/>
      <c r="AE64" s="272"/>
      <c r="AF64" s="272"/>
      <c r="AG64" s="272"/>
      <c r="AH64" s="272"/>
      <c r="AI64" s="272"/>
      <c r="AJ64" s="272"/>
      <c r="AK64" s="272"/>
      <c r="AL64" s="273"/>
      <c r="AM64" s="272"/>
      <c r="AN64" s="273"/>
      <c r="AO64" s="272"/>
      <c r="AP64" s="273"/>
      <c r="AQ64" s="272"/>
      <c r="AR64" s="273"/>
      <c r="AS64" s="272"/>
      <c r="AT64" s="102"/>
      <c r="AU64" s="101"/>
    </row>
    <row r="65" spans="1:47" ht="141">
      <c r="A65" s="457"/>
      <c r="B65" s="456"/>
      <c r="C65" s="489"/>
      <c r="D65" s="262" t="s">
        <v>1388</v>
      </c>
      <c r="E65" s="352" t="s">
        <v>361</v>
      </c>
      <c r="F65" s="263" t="s">
        <v>624</v>
      </c>
      <c r="G65" s="290" t="s">
        <v>717</v>
      </c>
      <c r="H65" s="341" t="s">
        <v>718</v>
      </c>
      <c r="I65" s="335" t="str">
        <f>IF(OR(E65="SE",E65="SA"),VLOOKUP(H65,'Tabla de Peligros y Riesgo'!$C$2:$E$226,2,FALSE),VLOOKUP(H65,'LISTA DE ASPECTOS - IMPACTOS'!$D$3:$F$72,2,FALSE))</f>
        <v>Perdida de la audición</v>
      </c>
      <c r="J65" s="336" t="str">
        <f>IF(OR(E65="SE",E65="SA"),VLOOKUP(H65,'Tabla de Peligros y Riesgo'!$C$2:$E$226,3,FALSE),VLOOKUP(H65,'LISTA DE ASPECTOS - IMPACTOS'!$D$3:$F$72,3,FALSE))</f>
        <v>Hipoacusia</v>
      </c>
      <c r="K65" s="342" t="s">
        <v>680</v>
      </c>
      <c r="L65" s="177">
        <v>3</v>
      </c>
      <c r="M65" s="268">
        <f t="shared" si="0"/>
        <v>13</v>
      </c>
      <c r="N65" s="85"/>
      <c r="O65" s="85"/>
      <c r="P65" s="84"/>
      <c r="Q65" s="287" t="s">
        <v>719</v>
      </c>
      <c r="R65" s="177" t="s">
        <v>678</v>
      </c>
      <c r="S65" s="177" t="s">
        <v>720</v>
      </c>
      <c r="T65" s="178"/>
      <c r="U65" s="178" t="s">
        <v>1400</v>
      </c>
      <c r="V65" s="87"/>
      <c r="W65" s="86">
        <f t="shared" si="1"/>
        <v>13</v>
      </c>
      <c r="X65" s="88"/>
      <c r="Y65" s="86">
        <f t="shared" si="2"/>
        <v>20</v>
      </c>
      <c r="Z65" s="85"/>
      <c r="AA65" s="267" t="s">
        <v>1381</v>
      </c>
      <c r="AB65" s="175"/>
      <c r="AC65" s="176"/>
      <c r="AD65" s="176"/>
      <c r="AE65" s="272"/>
      <c r="AF65" s="272"/>
      <c r="AG65" s="272"/>
      <c r="AH65" s="272"/>
      <c r="AI65" s="272"/>
      <c r="AJ65" s="272"/>
      <c r="AK65" s="272"/>
      <c r="AL65" s="273"/>
      <c r="AM65" s="272"/>
      <c r="AN65" s="273"/>
      <c r="AO65" s="272"/>
      <c r="AP65" s="273"/>
      <c r="AQ65" s="272"/>
      <c r="AR65" s="273"/>
      <c r="AS65" s="272"/>
      <c r="AT65" s="102"/>
      <c r="AU65" s="101"/>
    </row>
    <row r="66" spans="1:47" ht="72" customHeight="1">
      <c r="A66" s="457"/>
      <c r="B66" s="456"/>
      <c r="C66" s="489"/>
      <c r="D66" s="262" t="s">
        <v>1388</v>
      </c>
      <c r="E66" s="352" t="s">
        <v>362</v>
      </c>
      <c r="F66" s="263" t="s">
        <v>624</v>
      </c>
      <c r="G66" s="290" t="s">
        <v>701</v>
      </c>
      <c r="H66" s="341" t="s">
        <v>577</v>
      </c>
      <c r="I66" s="335" t="str">
        <f>IF(OR(E66="SE",E66="SA"),VLOOKUP(H66,'Tabla de Peligros y Riesgo'!$C$2:$E$226,2,FALSE),VLOOKUP(H66,'LISTA DE ASPECTOS - IMPACTOS'!$D$3:$F$72,2,FALSE))</f>
        <v>Caída al mismo nivel</v>
      </c>
      <c r="J66" s="336" t="s">
        <v>702</v>
      </c>
      <c r="K66" s="342" t="s">
        <v>680</v>
      </c>
      <c r="L66" s="177">
        <v>4</v>
      </c>
      <c r="M66" s="268">
        <f t="shared" si="0"/>
        <v>18</v>
      </c>
      <c r="N66" s="85"/>
      <c r="O66" s="85"/>
      <c r="P66" s="287" t="s">
        <v>734</v>
      </c>
      <c r="Q66" s="287"/>
      <c r="R66" s="177"/>
      <c r="S66" s="177" t="s">
        <v>703</v>
      </c>
      <c r="T66" s="178"/>
      <c r="U66" s="178" t="s">
        <v>1400</v>
      </c>
      <c r="V66" s="87"/>
      <c r="W66" s="86">
        <f t="shared" si="1"/>
        <v>18</v>
      </c>
      <c r="X66" s="88"/>
      <c r="Y66" s="86">
        <f t="shared" si="2"/>
        <v>21</v>
      </c>
      <c r="Z66" s="85"/>
      <c r="AA66" s="267" t="s">
        <v>1381</v>
      </c>
      <c r="AB66" s="175"/>
      <c r="AC66" s="176"/>
      <c r="AD66" s="176"/>
      <c r="AE66" s="272"/>
      <c r="AF66" s="272"/>
      <c r="AG66" s="272"/>
      <c r="AH66" s="272"/>
      <c r="AI66" s="272"/>
      <c r="AJ66" s="272"/>
      <c r="AK66" s="272"/>
      <c r="AL66" s="273"/>
      <c r="AM66" s="272"/>
      <c r="AN66" s="273"/>
      <c r="AO66" s="272"/>
      <c r="AP66" s="273"/>
      <c r="AQ66" s="272"/>
      <c r="AR66" s="273"/>
      <c r="AS66" s="272"/>
      <c r="AT66" s="102"/>
      <c r="AU66" s="101"/>
    </row>
    <row r="67" spans="1:47" ht="87">
      <c r="A67" s="457"/>
      <c r="B67" s="456"/>
      <c r="C67" s="489"/>
      <c r="D67" s="262" t="s">
        <v>1388</v>
      </c>
      <c r="E67" s="352" t="s">
        <v>361</v>
      </c>
      <c r="F67" s="263" t="s">
        <v>624</v>
      </c>
      <c r="G67" s="290" t="s">
        <v>721</v>
      </c>
      <c r="H67" s="341" t="s">
        <v>722</v>
      </c>
      <c r="I67" s="335" t="str">
        <f>IF(OR(E67="SE",E67="SA"),VLOOKUP(H67,'Tabla de Peligros y Riesgo'!$C$2:$E$226,2,FALSE),VLOOKUP(H67,'LISTA DE ASPECTOS - IMPACTOS'!$D$3:$F$72,2,FALSE))</f>
        <v>Inhalación de gases Toxicos</v>
      </c>
      <c r="J67" s="336" t="str">
        <f>IF(OR(E67="SE",E67="SA"),VLOOKUP(H67,'Tabla de Peligros y Riesgo'!$C$2:$E$226,3,FALSE),VLOOKUP(H67,'LISTA DE ASPECTOS - IMPACTOS'!$D$3:$F$72,3,FALSE))</f>
        <v>Intoxicación</v>
      </c>
      <c r="K67" s="342" t="s">
        <v>715</v>
      </c>
      <c r="L67" s="177">
        <v>3</v>
      </c>
      <c r="M67" s="268">
        <f t="shared" si="0"/>
        <v>9</v>
      </c>
      <c r="N67" s="85"/>
      <c r="O67" s="85"/>
      <c r="P67" s="84"/>
      <c r="Q67" s="287" t="s">
        <v>747</v>
      </c>
      <c r="R67" s="177" t="s">
        <v>685</v>
      </c>
      <c r="S67" s="177" t="s">
        <v>724</v>
      </c>
      <c r="T67" s="178"/>
      <c r="U67" s="178" t="s">
        <v>1400</v>
      </c>
      <c r="V67" s="87">
        <v>0.15</v>
      </c>
      <c r="W67" s="86">
        <f t="shared" si="1"/>
        <v>9</v>
      </c>
      <c r="X67" s="88">
        <f>IF(M67&gt;=16,MAX(N67:R67),IF(M67&lt;16,MAX(N67:V67)))</f>
        <v>0.15</v>
      </c>
      <c r="Y67" s="86">
        <f t="shared" si="2"/>
        <v>17</v>
      </c>
      <c r="Z67" s="85"/>
      <c r="AA67" s="267" t="s">
        <v>1381</v>
      </c>
      <c r="AB67" s="175"/>
      <c r="AC67" s="176"/>
      <c r="AD67" s="176"/>
      <c r="AE67" s="272"/>
      <c r="AF67" s="272"/>
      <c r="AG67" s="272"/>
      <c r="AH67" s="272"/>
      <c r="AI67" s="272"/>
      <c r="AJ67" s="272"/>
      <c r="AK67" s="272"/>
      <c r="AL67" s="273"/>
      <c r="AM67" s="272"/>
      <c r="AN67" s="273"/>
      <c r="AO67" s="272"/>
      <c r="AP67" s="273"/>
      <c r="AQ67" s="272"/>
      <c r="AR67" s="273"/>
      <c r="AS67" s="272"/>
      <c r="AT67" s="102"/>
      <c r="AU67" s="101"/>
    </row>
    <row r="68" spans="1:47" ht="117.5">
      <c r="A68" s="457"/>
      <c r="B68" s="456"/>
      <c r="C68" s="489"/>
      <c r="D68" s="262" t="s">
        <v>1388</v>
      </c>
      <c r="E68" s="352" t="s">
        <v>362</v>
      </c>
      <c r="F68" s="263" t="s">
        <v>624</v>
      </c>
      <c r="G68" s="290" t="s">
        <v>704</v>
      </c>
      <c r="H68" s="341" t="s">
        <v>707</v>
      </c>
      <c r="I68" s="335" t="str">
        <f>IF(OR(E68="SE",E68="SA"),VLOOKUP(H68,'Tabla de Peligros y Riesgo'!$C$2:$E$226,2,FALSE),VLOOKUP(H68,'LISTA DE ASPECTOS - IMPACTOS'!$D$3:$F$72,2,FALSE))</f>
        <v>Atrapamiento</v>
      </c>
      <c r="J68" s="336" t="s">
        <v>705</v>
      </c>
      <c r="K68" s="342" t="s">
        <v>680</v>
      </c>
      <c r="L68" s="177">
        <v>3</v>
      </c>
      <c r="M68" s="268">
        <f t="shared" si="0"/>
        <v>13</v>
      </c>
      <c r="N68" s="177"/>
      <c r="O68" s="177"/>
      <c r="P68" s="84"/>
      <c r="Q68" s="287"/>
      <c r="R68" s="177"/>
      <c r="S68" s="177" t="s">
        <v>714</v>
      </c>
      <c r="T68" s="178"/>
      <c r="U68" s="178" t="s">
        <v>1400</v>
      </c>
      <c r="V68" s="87"/>
      <c r="W68" s="86">
        <f t="shared" si="1"/>
        <v>13</v>
      </c>
      <c r="X68" s="88"/>
      <c r="Y68" s="86">
        <f t="shared" si="2"/>
        <v>17</v>
      </c>
      <c r="Z68" s="85"/>
      <c r="AA68" s="267" t="s">
        <v>1381</v>
      </c>
      <c r="AB68" s="175"/>
      <c r="AC68" s="176"/>
      <c r="AD68" s="176"/>
      <c r="AE68" s="272"/>
      <c r="AF68" s="272"/>
      <c r="AG68" s="272"/>
      <c r="AH68" s="272"/>
      <c r="AI68" s="272"/>
      <c r="AJ68" s="272"/>
      <c r="AK68" s="272"/>
      <c r="AL68" s="273"/>
      <c r="AM68" s="272"/>
      <c r="AN68" s="273"/>
      <c r="AO68" s="272"/>
      <c r="AP68" s="273"/>
      <c r="AQ68" s="272"/>
      <c r="AR68" s="273"/>
      <c r="AS68" s="272"/>
      <c r="AT68" s="102"/>
      <c r="AU68" s="101"/>
    </row>
    <row r="69" spans="1:47" ht="329">
      <c r="A69" s="457"/>
      <c r="B69" s="456"/>
      <c r="C69" s="489"/>
      <c r="D69" s="262" t="s">
        <v>1388</v>
      </c>
      <c r="E69" s="352" t="s">
        <v>363</v>
      </c>
      <c r="F69" s="263" t="s">
        <v>624</v>
      </c>
      <c r="G69" s="290" t="s">
        <v>732</v>
      </c>
      <c r="H69" s="341" t="s">
        <v>729</v>
      </c>
      <c r="I69" s="335" t="str">
        <f>IF(OR(E69="SE",E69="SA"),VLOOKUP(H69,'Tabla de Peligros y Riesgo'!$C$2:$E$226,2,FALSE),VLOOKUP(H69,'LISTA DE ASPECTOS - IMPACTOS'!$D$3:$F$72,2,FALSE))</f>
        <v>Alteración de la calidad de suelo/agua</v>
      </c>
      <c r="J69" s="336" t="str">
        <f>IF(OR(E69="SE",E69="SA"),VLOOKUP(H69,'Tabla de Peligros y Riesgo'!$C$2:$E$226,3,FALSE),VLOOKUP(H69,'LISTA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9" s="342" t="s">
        <v>690</v>
      </c>
      <c r="L69" s="177">
        <v>4</v>
      </c>
      <c r="M69" s="268">
        <f t="shared" si="0"/>
        <v>10</v>
      </c>
      <c r="N69" s="85"/>
      <c r="O69" s="85"/>
      <c r="P69" s="84"/>
      <c r="Q69" s="177"/>
      <c r="R69" s="177"/>
      <c r="S69" s="177" t="s">
        <v>733</v>
      </c>
      <c r="T69" s="178"/>
      <c r="U69" s="178"/>
      <c r="V69" s="87"/>
      <c r="W69" s="86">
        <f t="shared" si="1"/>
        <v>10</v>
      </c>
      <c r="X69" s="88"/>
      <c r="Y69" s="86">
        <f t="shared" si="2"/>
        <v>18</v>
      </c>
      <c r="Z69" s="85"/>
      <c r="AA69" s="267" t="s">
        <v>1381</v>
      </c>
      <c r="AB69" s="175"/>
      <c r="AC69" s="176"/>
      <c r="AD69" s="176"/>
      <c r="AE69" s="272"/>
      <c r="AF69" s="272"/>
      <c r="AG69" s="272"/>
      <c r="AH69" s="272"/>
      <c r="AI69" s="272"/>
      <c r="AJ69" s="272"/>
      <c r="AK69" s="272"/>
      <c r="AL69" s="273"/>
      <c r="AM69" s="272"/>
      <c r="AN69" s="273"/>
      <c r="AO69" s="272"/>
      <c r="AP69" s="273"/>
      <c r="AQ69" s="272"/>
      <c r="AR69" s="273"/>
      <c r="AS69" s="272"/>
      <c r="AT69" s="102"/>
      <c r="AU69" s="101"/>
    </row>
    <row r="70" spans="1:47" ht="329">
      <c r="A70" s="457"/>
      <c r="B70" s="456"/>
      <c r="C70" s="489"/>
      <c r="D70" s="262" t="s">
        <v>1388</v>
      </c>
      <c r="E70" s="352" t="s">
        <v>363</v>
      </c>
      <c r="F70" s="263" t="s">
        <v>624</v>
      </c>
      <c r="G70" s="290" t="s">
        <v>728</v>
      </c>
      <c r="H70" s="341" t="s">
        <v>729</v>
      </c>
      <c r="I70" s="335" t="str">
        <f>IF(OR(E70="SE",E70="SA"),VLOOKUP(H70,'Tabla de Peligros y Riesgo'!$C$2:$E$226,2,FALSE),VLOOKUP(H70,'LISTA DE ASPECTOS - IMPACTOS'!$D$3:$F$72,2,FALSE))</f>
        <v>Alteración de la calidad de suelo/agua</v>
      </c>
      <c r="J70" s="336" t="str">
        <f>IF(OR(E70="SE",E70="SA"),VLOOKUP(H70,'Tabla de Peligros y Riesgo'!$C$2:$E$226,3,FALSE),VLOOKUP(H70,'LISTA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0" s="342" t="s">
        <v>680</v>
      </c>
      <c r="L70" s="177">
        <v>3</v>
      </c>
      <c r="M70" s="268">
        <f t="shared" si="0"/>
        <v>13</v>
      </c>
      <c r="N70" s="85"/>
      <c r="O70" s="85"/>
      <c r="P70" s="84"/>
      <c r="Q70" s="177" t="s">
        <v>730</v>
      </c>
      <c r="R70" s="177" t="s">
        <v>685</v>
      </c>
      <c r="S70" s="177" t="s">
        <v>731</v>
      </c>
      <c r="T70" s="178"/>
      <c r="U70" s="178"/>
      <c r="V70" s="87"/>
      <c r="W70" s="86">
        <f t="shared" si="1"/>
        <v>13</v>
      </c>
      <c r="X70" s="88"/>
      <c r="Y70" s="86">
        <f t="shared" si="2"/>
        <v>17</v>
      </c>
      <c r="Z70" s="85"/>
      <c r="AA70" s="267" t="s">
        <v>1381</v>
      </c>
      <c r="AB70" s="175"/>
      <c r="AC70" s="176"/>
      <c r="AD70" s="176"/>
      <c r="AE70" s="272"/>
      <c r="AF70" s="272"/>
      <c r="AG70" s="272"/>
      <c r="AH70" s="272"/>
      <c r="AI70" s="272"/>
      <c r="AJ70" s="272"/>
      <c r="AK70" s="272"/>
      <c r="AL70" s="273"/>
      <c r="AM70" s="272"/>
      <c r="AN70" s="273"/>
      <c r="AO70" s="272"/>
      <c r="AP70" s="273"/>
      <c r="AQ70" s="272"/>
      <c r="AR70" s="273"/>
      <c r="AS70" s="272"/>
      <c r="AT70" s="102"/>
      <c r="AU70" s="101"/>
    </row>
    <row r="71" spans="1:47" ht="117.5">
      <c r="A71" s="457"/>
      <c r="B71" s="456"/>
      <c r="C71" s="493"/>
      <c r="D71" s="262" t="s">
        <v>1388</v>
      </c>
      <c r="E71" s="352" t="s">
        <v>363</v>
      </c>
      <c r="F71" s="263" t="s">
        <v>624</v>
      </c>
      <c r="G71" s="290" t="s">
        <v>725</v>
      </c>
      <c r="H71" s="341" t="s">
        <v>726</v>
      </c>
      <c r="I71" s="335" t="str">
        <f>IF(OR(E71="SE",E71="SA"),VLOOKUP(H71,'Tabla de Peligros y Riesgo'!$C$2:$E$226,2,FALSE),VLOOKUP(H71,'LISTA DE ASPECTOS - IMPACTOS'!$D$3:$F$72,2,FALSE))</f>
        <v>Alteración de la calidad de aire</v>
      </c>
      <c r="J71" s="336" t="str">
        <f>IF(OR(E71="SE",E71="SA"),VLOOKUP(H71,'Tabla de Peligros y Riesgo'!$C$2:$E$226,3,FALSE),VLOOKUP(H71,'LISTA DE ASPECTOS - IMPACTOS'!$D$3:$F$72,3,FALSE))</f>
        <v>Potencial afectación a la calidad ambiental del aire</v>
      </c>
      <c r="K71" s="342" t="s">
        <v>715</v>
      </c>
      <c r="L71" s="177">
        <v>4</v>
      </c>
      <c r="M71" s="268">
        <f t="shared" si="0"/>
        <v>14</v>
      </c>
      <c r="N71" s="85"/>
      <c r="O71" s="85"/>
      <c r="P71" s="84"/>
      <c r="Q71" s="287"/>
      <c r="R71" s="177"/>
      <c r="S71" s="177" t="s">
        <v>727</v>
      </c>
      <c r="T71" s="178"/>
      <c r="U71" s="178"/>
      <c r="V71" s="87"/>
      <c r="W71" s="86">
        <f t="shared" si="1"/>
        <v>14</v>
      </c>
      <c r="X71" s="88"/>
      <c r="Y71" s="86">
        <f t="shared" si="2"/>
        <v>18</v>
      </c>
      <c r="Z71" s="85"/>
      <c r="AA71" s="267" t="s">
        <v>1381</v>
      </c>
      <c r="AB71" s="175"/>
      <c r="AC71" s="176"/>
      <c r="AD71" s="176"/>
      <c r="AE71" s="272"/>
      <c r="AF71" s="272"/>
      <c r="AG71" s="272"/>
      <c r="AH71" s="272"/>
      <c r="AI71" s="272"/>
      <c r="AJ71" s="272"/>
      <c r="AK71" s="272"/>
      <c r="AL71" s="273"/>
      <c r="AM71" s="272"/>
      <c r="AN71" s="273"/>
      <c r="AO71" s="272"/>
      <c r="AP71" s="273"/>
      <c r="AQ71" s="272"/>
      <c r="AR71" s="273"/>
      <c r="AS71" s="272"/>
      <c r="AT71" s="102"/>
      <c r="AU71" s="101"/>
    </row>
    <row r="72" spans="1:47" ht="74.25" customHeight="1">
      <c r="A72" s="457"/>
      <c r="B72" s="456"/>
      <c r="C72" s="488" t="s">
        <v>27</v>
      </c>
      <c r="D72" s="262" t="s">
        <v>1388</v>
      </c>
      <c r="E72" s="352" t="s">
        <v>362</v>
      </c>
      <c r="F72" s="263" t="s">
        <v>624</v>
      </c>
      <c r="G72" s="290" t="s">
        <v>701</v>
      </c>
      <c r="H72" s="341" t="s">
        <v>577</v>
      </c>
      <c r="I72" s="335" t="str">
        <f>IF(OR(E72="SE",E72="SA"),VLOOKUP(H72,'Tabla de Peligros y Riesgo'!$C$2:$E$226,2,FALSE),VLOOKUP(H72,'LISTA DE ASPECTOS - IMPACTOS'!$D$3:$F$72,2,FALSE))</f>
        <v>Caída al mismo nivel</v>
      </c>
      <c r="J72" s="336" t="s">
        <v>702</v>
      </c>
      <c r="K72" s="342" t="s">
        <v>680</v>
      </c>
      <c r="L72" s="177">
        <v>4</v>
      </c>
      <c r="M72" s="268">
        <f t="shared" si="0"/>
        <v>18</v>
      </c>
      <c r="N72" s="85"/>
      <c r="O72" s="85"/>
      <c r="P72" s="287" t="s">
        <v>734</v>
      </c>
      <c r="Q72" s="287"/>
      <c r="R72" s="177"/>
      <c r="S72" s="177" t="s">
        <v>703</v>
      </c>
      <c r="T72" s="178"/>
      <c r="U72" s="178" t="s">
        <v>1400</v>
      </c>
      <c r="V72" s="87"/>
      <c r="W72" s="86">
        <f t="shared" si="1"/>
        <v>18</v>
      </c>
      <c r="X72" s="88"/>
      <c r="Y72" s="86">
        <f t="shared" si="2"/>
        <v>21</v>
      </c>
      <c r="Z72" s="85"/>
      <c r="AA72" s="267" t="s">
        <v>1381</v>
      </c>
      <c r="AB72" s="175"/>
      <c r="AC72" s="176"/>
      <c r="AD72" s="176"/>
      <c r="AE72" s="272"/>
      <c r="AF72" s="272"/>
      <c r="AG72" s="272"/>
      <c r="AH72" s="272"/>
      <c r="AI72" s="272"/>
      <c r="AJ72" s="272"/>
      <c r="AK72" s="272"/>
      <c r="AL72" s="273"/>
      <c r="AM72" s="272"/>
      <c r="AN72" s="273"/>
      <c r="AO72" s="272"/>
      <c r="AP72" s="273"/>
      <c r="AQ72" s="272"/>
      <c r="AR72" s="273"/>
      <c r="AS72" s="272"/>
      <c r="AT72" s="102"/>
      <c r="AU72" s="101"/>
    </row>
    <row r="73" spans="1:47" ht="116">
      <c r="A73" s="457"/>
      <c r="B73" s="456"/>
      <c r="C73" s="489"/>
      <c r="D73" s="262" t="s">
        <v>1388</v>
      </c>
      <c r="E73" s="352" t="s">
        <v>362</v>
      </c>
      <c r="F73" s="263" t="s">
        <v>624</v>
      </c>
      <c r="G73" s="290" t="s">
        <v>735</v>
      </c>
      <c r="H73" s="341" t="s">
        <v>736</v>
      </c>
      <c r="I73" s="335" t="str">
        <f>IF(OR(E73="SE",E73="SA"),VLOOKUP(H73,'Tabla de Peligros y Riesgo'!$C$2:$E$226,2,FALSE),VLOOKUP(H73,'LISTA DE ASPECTOS - IMPACTOS'!$D$3:$F$72,2,FALSE))</f>
        <v>Cortes</v>
      </c>
      <c r="J73" s="336" t="str">
        <f>IF(OR(E73="SE",E73="SA"),VLOOKUP(H73,'Tabla de Peligros y Riesgo'!$C$2:$E$226,3,FALSE),VLOOKUP(H73,'LISTA DE ASPECTOS - IMPACTOS'!$D$3:$F$72,3,FALSE))</f>
        <v>Herida punzocortante</v>
      </c>
      <c r="K73" s="342" t="s">
        <v>715</v>
      </c>
      <c r="L73" s="177">
        <v>3</v>
      </c>
      <c r="M73" s="268">
        <f t="shared" si="0"/>
        <v>9</v>
      </c>
      <c r="N73" s="85"/>
      <c r="O73" s="85"/>
      <c r="P73" s="84"/>
      <c r="Q73" s="287" t="s">
        <v>737</v>
      </c>
      <c r="R73" s="177" t="s">
        <v>678</v>
      </c>
      <c r="S73" s="177" t="s">
        <v>738</v>
      </c>
      <c r="T73" s="178"/>
      <c r="U73" s="178" t="s">
        <v>1400</v>
      </c>
      <c r="V73" s="87"/>
      <c r="W73" s="86">
        <f t="shared" si="1"/>
        <v>9</v>
      </c>
      <c r="X73" s="88"/>
      <c r="Y73" s="86">
        <f t="shared" si="2"/>
        <v>20</v>
      </c>
      <c r="Z73" s="85"/>
      <c r="AA73" s="267" t="s">
        <v>1381</v>
      </c>
      <c r="AB73" s="175"/>
      <c r="AC73" s="176"/>
      <c r="AD73" s="176"/>
      <c r="AE73" s="272"/>
      <c r="AF73" s="272"/>
      <c r="AG73" s="272"/>
      <c r="AH73" s="272"/>
      <c r="AI73" s="272"/>
      <c r="AJ73" s="272"/>
      <c r="AK73" s="272"/>
      <c r="AL73" s="273"/>
      <c r="AM73" s="272"/>
      <c r="AN73" s="273"/>
      <c r="AO73" s="272"/>
      <c r="AP73" s="273"/>
      <c r="AQ73" s="272"/>
      <c r="AR73" s="273"/>
      <c r="AS73" s="272"/>
      <c r="AT73" s="102"/>
      <c r="AU73" s="101"/>
    </row>
    <row r="74" spans="1:47" ht="141">
      <c r="A74" s="457"/>
      <c r="B74" s="456"/>
      <c r="C74" s="489"/>
      <c r="D74" s="262" t="s">
        <v>1388</v>
      </c>
      <c r="E74" s="352" t="s">
        <v>361</v>
      </c>
      <c r="F74" s="263" t="s">
        <v>624</v>
      </c>
      <c r="G74" s="290" t="s">
        <v>717</v>
      </c>
      <c r="H74" s="341" t="s">
        <v>718</v>
      </c>
      <c r="I74" s="335" t="str">
        <f>IF(OR(E74="SE",E74="SA"),VLOOKUP(H74,'Tabla de Peligros y Riesgo'!$C$2:$E$226,2,FALSE),VLOOKUP(H74,'LISTA DE ASPECTOS - IMPACTOS'!$D$3:$F$72,2,FALSE))</f>
        <v>Perdida de la audición</v>
      </c>
      <c r="J74" s="336" t="str">
        <f>IF(OR(E74="SE",E74="SA"),VLOOKUP(H74,'Tabla de Peligros y Riesgo'!$C$2:$E$226,3,FALSE),VLOOKUP(H74,'LISTA DE ASPECTOS - IMPACTOS'!$D$3:$F$72,3,FALSE))</f>
        <v>Hipoacusia</v>
      </c>
      <c r="K74" s="342" t="s">
        <v>680</v>
      </c>
      <c r="L74" s="177">
        <v>3</v>
      </c>
      <c r="M74" s="268">
        <f t="shared" si="0"/>
        <v>13</v>
      </c>
      <c r="N74" s="85"/>
      <c r="O74" s="85"/>
      <c r="P74" s="84"/>
      <c r="Q74" s="287" t="s">
        <v>719</v>
      </c>
      <c r="R74" s="177" t="s">
        <v>678</v>
      </c>
      <c r="S74" s="177" t="s">
        <v>720</v>
      </c>
      <c r="T74" s="178"/>
      <c r="U74" s="178" t="s">
        <v>1400</v>
      </c>
      <c r="V74" s="87"/>
      <c r="W74" s="86">
        <f t="shared" si="1"/>
        <v>13</v>
      </c>
      <c r="X74" s="88"/>
      <c r="Y74" s="86">
        <f t="shared" si="2"/>
        <v>20</v>
      </c>
      <c r="Z74" s="85"/>
      <c r="AA74" s="267" t="s">
        <v>1381</v>
      </c>
      <c r="AB74" s="175"/>
      <c r="AC74" s="176"/>
      <c r="AD74" s="176"/>
      <c r="AE74" s="272"/>
      <c r="AF74" s="272"/>
      <c r="AG74" s="272"/>
      <c r="AH74" s="272"/>
      <c r="AI74" s="272"/>
      <c r="AJ74" s="272"/>
      <c r="AK74" s="272"/>
      <c r="AL74" s="273"/>
      <c r="AM74" s="272"/>
      <c r="AN74" s="273"/>
      <c r="AO74" s="272"/>
      <c r="AP74" s="273"/>
      <c r="AQ74" s="272"/>
      <c r="AR74" s="273"/>
      <c r="AS74" s="272"/>
      <c r="AT74" s="102"/>
      <c r="AU74" s="101"/>
    </row>
    <row r="75" spans="1:47" ht="117.5">
      <c r="A75" s="457"/>
      <c r="B75" s="456"/>
      <c r="C75" s="489"/>
      <c r="D75" s="262" t="s">
        <v>1388</v>
      </c>
      <c r="E75" s="352" t="s">
        <v>362</v>
      </c>
      <c r="F75" s="263" t="s">
        <v>624</v>
      </c>
      <c r="G75" s="290" t="s">
        <v>704</v>
      </c>
      <c r="H75" s="341" t="s">
        <v>707</v>
      </c>
      <c r="I75" s="335" t="str">
        <f>IF(OR(E75="SE",E75="SA"),VLOOKUP(H75,'Tabla de Peligros y Riesgo'!$C$2:$E$226,2,FALSE),VLOOKUP(H75,'LISTA DE ASPECTOS - IMPACTOS'!$D$3:$F$72,2,FALSE))</f>
        <v>Atrapamiento</v>
      </c>
      <c r="J75" s="336" t="s">
        <v>705</v>
      </c>
      <c r="K75" s="342" t="s">
        <v>680</v>
      </c>
      <c r="L75" s="177">
        <v>3</v>
      </c>
      <c r="M75" s="268">
        <f t="shared" si="0"/>
        <v>13</v>
      </c>
      <c r="N75" s="177"/>
      <c r="O75" s="177"/>
      <c r="P75" s="84"/>
      <c r="Q75" s="287"/>
      <c r="R75" s="177"/>
      <c r="S75" s="177" t="s">
        <v>714</v>
      </c>
      <c r="T75" s="178"/>
      <c r="U75" s="178" t="s">
        <v>1400</v>
      </c>
      <c r="V75" s="87"/>
      <c r="W75" s="86">
        <f t="shared" si="1"/>
        <v>13</v>
      </c>
      <c r="X75" s="88"/>
      <c r="Y75" s="86">
        <f t="shared" si="2"/>
        <v>17</v>
      </c>
      <c r="Z75" s="85"/>
      <c r="AA75" s="267" t="s">
        <v>1381</v>
      </c>
      <c r="AB75" s="175"/>
      <c r="AC75" s="176"/>
      <c r="AD75" s="176"/>
      <c r="AE75" s="272"/>
      <c r="AF75" s="272"/>
      <c r="AG75" s="272"/>
      <c r="AH75" s="272"/>
      <c r="AI75" s="272"/>
      <c r="AJ75" s="272"/>
      <c r="AK75" s="272"/>
      <c r="AL75" s="273"/>
      <c r="AM75" s="272"/>
      <c r="AN75" s="273"/>
      <c r="AO75" s="272"/>
      <c r="AP75" s="273"/>
      <c r="AQ75" s="272"/>
      <c r="AR75" s="273"/>
      <c r="AS75" s="272"/>
      <c r="AT75" s="102"/>
      <c r="AU75" s="101"/>
    </row>
    <row r="76" spans="1:47" ht="188">
      <c r="A76" s="457"/>
      <c r="B76" s="456"/>
      <c r="C76" s="493"/>
      <c r="D76" s="262" t="s">
        <v>1388</v>
      </c>
      <c r="E76" s="352" t="s">
        <v>363</v>
      </c>
      <c r="F76" s="263" t="s">
        <v>624</v>
      </c>
      <c r="G76" s="290" t="s">
        <v>739</v>
      </c>
      <c r="H76" s="341" t="s">
        <v>740</v>
      </c>
      <c r="I76" s="335" t="str">
        <f>IF(OR(E76="SE",E76="SA"),VLOOKUP(H76,'Tabla de Peligros y Riesgo'!$C$2:$E$226,2,FALSE),VLOOKUP(H76,'LISTA DE ASPECTOS - IMPACTOS'!$D$3:$F$72,2,FALSE))</f>
        <v>Alteración de la calidad de suelo/agua</v>
      </c>
      <c r="J76" s="336" t="str">
        <f>IF(OR(E76="SE",E76="SA"),VLOOKUP(H76,'Tabla de Peligros y Riesgo'!$C$2:$E$226,3,FALSE),VLOOKUP(H76,'LISTA DE ASPECTOS - IMPACTOS'!$D$3:$F$72,3,FALSE))</f>
        <v>Potencial incumplimiento de Estándares de Calidad Ambiental (ECA) para aire.
Potencial afectación a la vida y salud humana.</v>
      </c>
      <c r="K76" s="342" t="s">
        <v>715</v>
      </c>
      <c r="L76" s="177">
        <v>4</v>
      </c>
      <c r="M76" s="268">
        <f t="shared" si="0"/>
        <v>14</v>
      </c>
      <c r="N76" s="85"/>
      <c r="O76" s="85"/>
      <c r="P76" s="84"/>
      <c r="Q76" s="287"/>
      <c r="R76" s="177"/>
      <c r="S76" s="177" t="s">
        <v>741</v>
      </c>
      <c r="T76" s="178"/>
      <c r="U76" s="178"/>
      <c r="V76" s="87"/>
      <c r="W76" s="86">
        <f t="shared" si="1"/>
        <v>14</v>
      </c>
      <c r="X76" s="88"/>
      <c r="Y76" s="86">
        <f t="shared" si="2"/>
        <v>18</v>
      </c>
      <c r="Z76" s="85"/>
      <c r="AA76" s="267" t="s">
        <v>1381</v>
      </c>
      <c r="AB76" s="175"/>
      <c r="AC76" s="176"/>
      <c r="AD76" s="176"/>
      <c r="AE76" s="272"/>
      <c r="AF76" s="272"/>
      <c r="AG76" s="272"/>
      <c r="AH76" s="272"/>
      <c r="AI76" s="272"/>
      <c r="AJ76" s="272"/>
      <c r="AK76" s="272"/>
      <c r="AL76" s="273"/>
      <c r="AM76" s="272"/>
      <c r="AN76" s="273"/>
      <c r="AO76" s="272"/>
      <c r="AP76" s="273"/>
      <c r="AQ76" s="272"/>
      <c r="AR76" s="273"/>
      <c r="AS76" s="272"/>
      <c r="AT76" s="102"/>
      <c r="AU76" s="101"/>
    </row>
    <row r="77" spans="1:47" ht="87.5">
      <c r="A77" s="457"/>
      <c r="B77" s="456"/>
      <c r="C77" s="488" t="s">
        <v>28</v>
      </c>
      <c r="D77" s="262" t="s">
        <v>1388</v>
      </c>
      <c r="E77" s="352" t="s">
        <v>362</v>
      </c>
      <c r="F77" s="263" t="s">
        <v>624</v>
      </c>
      <c r="G77" s="290" t="s">
        <v>701</v>
      </c>
      <c r="H77" s="341" t="s">
        <v>476</v>
      </c>
      <c r="I77" s="335" t="str">
        <f>IF(OR(E77="SE",E77="SA"),VLOOKUP(H77,'Tabla de Peligros y Riesgo'!$C$2:$E$226,2,FALSE),VLOOKUP(H77,'LISTA DE ASPECTOS - IMPACTOS'!$D$3:$F$72,2,FALSE))</f>
        <v>Caída al mismo nivel</v>
      </c>
      <c r="J77" s="336" t="s">
        <v>702</v>
      </c>
      <c r="K77" s="342" t="s">
        <v>680</v>
      </c>
      <c r="L77" s="177">
        <v>4</v>
      </c>
      <c r="M77" s="268">
        <f t="shared" si="0"/>
        <v>18</v>
      </c>
      <c r="N77" s="85"/>
      <c r="O77" s="85"/>
      <c r="P77" s="84"/>
      <c r="Q77" s="287"/>
      <c r="R77" s="177"/>
      <c r="S77" s="177" t="s">
        <v>703</v>
      </c>
      <c r="T77" s="178"/>
      <c r="U77" s="178" t="s">
        <v>1400</v>
      </c>
      <c r="V77" s="87"/>
      <c r="W77" s="86">
        <f t="shared" si="1"/>
        <v>18</v>
      </c>
      <c r="X77" s="88"/>
      <c r="Y77" s="86">
        <f t="shared" si="2"/>
        <v>21</v>
      </c>
      <c r="Z77" s="85"/>
      <c r="AA77" s="267" t="s">
        <v>1381</v>
      </c>
      <c r="AB77" s="175"/>
      <c r="AC77" s="176"/>
      <c r="AD77" s="176"/>
      <c r="AE77" s="272"/>
      <c r="AF77" s="272"/>
      <c r="AG77" s="272"/>
      <c r="AH77" s="272"/>
      <c r="AI77" s="272"/>
      <c r="AJ77" s="272"/>
      <c r="AK77" s="272"/>
      <c r="AL77" s="273"/>
      <c r="AM77" s="272"/>
      <c r="AN77" s="273"/>
      <c r="AO77" s="272"/>
      <c r="AP77" s="273"/>
      <c r="AQ77" s="272"/>
      <c r="AR77" s="273"/>
      <c r="AS77" s="272"/>
      <c r="AT77" s="102"/>
      <c r="AU77" s="101"/>
    </row>
    <row r="78" spans="1:47" ht="117.5">
      <c r="A78" s="457"/>
      <c r="B78" s="456"/>
      <c r="C78" s="489"/>
      <c r="D78" s="262" t="s">
        <v>1388</v>
      </c>
      <c r="E78" s="352" t="s">
        <v>362</v>
      </c>
      <c r="F78" s="263" t="s">
        <v>624</v>
      </c>
      <c r="G78" s="290" t="s">
        <v>704</v>
      </c>
      <c r="H78" s="341" t="s">
        <v>707</v>
      </c>
      <c r="I78" s="335" t="str">
        <f>IF(OR(E78="SE",E78="SA"),VLOOKUP(H78,'Tabla de Peligros y Riesgo'!$C$2:$E$226,2,FALSE),VLOOKUP(H78,'LISTA DE ASPECTOS - IMPACTOS'!$D$3:$F$72,2,FALSE))</f>
        <v>Atrapamiento</v>
      </c>
      <c r="J78" s="336" t="s">
        <v>705</v>
      </c>
      <c r="K78" s="342" t="s">
        <v>680</v>
      </c>
      <c r="L78" s="177">
        <v>3</v>
      </c>
      <c r="M78" s="268">
        <f t="shared" si="0"/>
        <v>13</v>
      </c>
      <c r="N78" s="177"/>
      <c r="O78" s="177"/>
      <c r="P78" s="84"/>
      <c r="Q78" s="287"/>
      <c r="R78" s="177"/>
      <c r="S78" s="177" t="s">
        <v>714</v>
      </c>
      <c r="T78" s="178"/>
      <c r="U78" s="178" t="s">
        <v>1400</v>
      </c>
      <c r="V78" s="87">
        <v>0.15</v>
      </c>
      <c r="W78" s="86">
        <f t="shared" si="1"/>
        <v>13</v>
      </c>
      <c r="X78" s="88">
        <f>IF(M78&gt;=16,MAX(N78:R78),IF(M78&lt;16,MAX(N78:V78)))</f>
        <v>0.15</v>
      </c>
      <c r="Y78" s="86">
        <f t="shared" si="2"/>
        <v>17</v>
      </c>
      <c r="Z78" s="85"/>
      <c r="AA78" s="267" t="s">
        <v>1381</v>
      </c>
      <c r="AB78" s="175"/>
      <c r="AC78" s="176"/>
      <c r="AD78" s="176"/>
      <c r="AE78" s="272"/>
      <c r="AF78" s="272"/>
      <c r="AG78" s="272"/>
      <c r="AH78" s="272"/>
      <c r="AI78" s="272"/>
      <c r="AJ78" s="272"/>
      <c r="AK78" s="272"/>
      <c r="AL78" s="273"/>
      <c r="AM78" s="272"/>
      <c r="AN78" s="273"/>
      <c r="AO78" s="272"/>
      <c r="AP78" s="273"/>
      <c r="AQ78" s="272"/>
      <c r="AR78" s="273"/>
      <c r="AS78" s="272"/>
      <c r="AT78" s="102"/>
      <c r="AU78" s="101"/>
    </row>
    <row r="79" spans="1:47" ht="188">
      <c r="A79" s="457"/>
      <c r="B79" s="492"/>
      <c r="C79" s="493"/>
      <c r="D79" s="262" t="s">
        <v>1388</v>
      </c>
      <c r="E79" s="352" t="s">
        <v>363</v>
      </c>
      <c r="F79" s="263" t="s">
        <v>624</v>
      </c>
      <c r="G79" s="290" t="s">
        <v>739</v>
      </c>
      <c r="H79" s="341" t="s">
        <v>740</v>
      </c>
      <c r="I79" s="335" t="str">
        <f>IF(OR(E79="SE",E79="SA"),VLOOKUP(H79,'Tabla de Peligros y Riesgo'!$C$2:$E$226,2,FALSE),VLOOKUP(H79,'LISTA DE ASPECTOS - IMPACTOS'!$D$3:$F$72,2,FALSE))</f>
        <v>Alteración de la calidad de suelo/agua</v>
      </c>
      <c r="J79" s="336" t="str">
        <f>IF(OR(E79="SE",E79="SA"),VLOOKUP(H79,'Tabla de Peligros y Riesgo'!$C$2:$E$226,3,FALSE),VLOOKUP(H79,'LISTA DE ASPECTOS - IMPACTOS'!$D$3:$F$72,3,FALSE))</f>
        <v>Potencial incumplimiento de Estándares de Calidad Ambiental (ECA) para aire.
Potencial afectación a la vida y salud humana.</v>
      </c>
      <c r="K79" s="342" t="s">
        <v>715</v>
      </c>
      <c r="L79" s="177">
        <v>4</v>
      </c>
      <c r="M79" s="268">
        <f t="shared" si="0"/>
        <v>14</v>
      </c>
      <c r="N79" s="85"/>
      <c r="O79" s="85"/>
      <c r="P79" s="291"/>
      <c r="Q79" s="287"/>
      <c r="R79" s="177"/>
      <c r="S79" s="177" t="s">
        <v>741</v>
      </c>
      <c r="T79" s="178">
        <v>0.35</v>
      </c>
      <c r="U79" s="178"/>
      <c r="V79" s="87"/>
      <c r="W79" s="86">
        <f t="shared" si="1"/>
        <v>14</v>
      </c>
      <c r="X79" s="88"/>
      <c r="Y79" s="86">
        <f t="shared" si="2"/>
        <v>18</v>
      </c>
      <c r="Z79" s="85"/>
      <c r="AA79" s="267" t="s">
        <v>1381</v>
      </c>
      <c r="AB79" s="536"/>
      <c r="AC79" s="537"/>
      <c r="AD79" s="537"/>
      <c r="AE79" s="272"/>
      <c r="AF79" s="272"/>
      <c r="AG79" s="272"/>
      <c r="AH79" s="272"/>
      <c r="AI79" s="272"/>
      <c r="AJ79" s="272"/>
      <c r="AK79" s="272"/>
      <c r="AL79" s="273"/>
      <c r="AM79" s="272"/>
      <c r="AN79" s="273"/>
      <c r="AO79" s="272"/>
      <c r="AP79" s="273"/>
      <c r="AQ79" s="272"/>
      <c r="AR79" s="273"/>
      <c r="AS79" s="272"/>
      <c r="AT79" s="102"/>
      <c r="AU79" s="101"/>
    </row>
    <row r="80" spans="1:47" ht="87">
      <c r="A80" s="457"/>
      <c r="B80" s="455" t="s">
        <v>33</v>
      </c>
      <c r="C80" s="488" t="s">
        <v>18</v>
      </c>
      <c r="D80" s="262" t="s">
        <v>1388</v>
      </c>
      <c r="E80" s="352" t="s">
        <v>362</v>
      </c>
      <c r="F80" s="263" t="s">
        <v>624</v>
      </c>
      <c r="G80" s="290" t="s">
        <v>679</v>
      </c>
      <c r="H80" s="335" t="s">
        <v>470</v>
      </c>
      <c r="I80" s="335" t="str">
        <f>IF(OR(E80="SE",E80="SA"),VLOOKUP(H80,'Tabla de Peligros y Riesgo'!$C$2:$E$226,2,FALSE),VLOOKUP(H80,'LISTA DE ASPECTOS - IMPACTOS'!$D$3:$F$72,2,FALSE))</f>
        <v>Riesgo Psicosocial</v>
      </c>
      <c r="J80" s="336" t="str">
        <f>IF(OR(E80="SE",E80="SA"),VLOOKUP(H80,'Tabla de Peligros y Riesgo'!$C$2:$E$226,3,FALSE),VLOOKUP(H80,'LISTA DE ASPECTOS - IMPACTOS'!$D$3:$F$72,3,FALSE))</f>
        <v>Estrés / Depresión</v>
      </c>
      <c r="K80" s="337" t="s">
        <v>680</v>
      </c>
      <c r="L80" s="277">
        <v>4</v>
      </c>
      <c r="M80" s="268">
        <f t="shared" si="0"/>
        <v>18</v>
      </c>
      <c r="N80" s="85"/>
      <c r="O80" s="85"/>
      <c r="P80" s="292"/>
      <c r="Q80" s="359"/>
      <c r="R80" s="177"/>
      <c r="S80" s="177" t="s">
        <v>681</v>
      </c>
      <c r="T80" s="293"/>
      <c r="U80" s="178" t="s">
        <v>1400</v>
      </c>
      <c r="V80" s="278"/>
      <c r="W80" s="86">
        <f t="shared" si="1"/>
        <v>18</v>
      </c>
      <c r="X80" s="88"/>
      <c r="Y80" s="86">
        <f t="shared" si="2"/>
        <v>21</v>
      </c>
      <c r="Z80" s="85"/>
      <c r="AA80" s="267" t="s">
        <v>1381</v>
      </c>
      <c r="AB80" s="176"/>
      <c r="AC80" s="176"/>
      <c r="AD80" s="176"/>
      <c r="AE80" s="272"/>
      <c r="AF80" s="272"/>
      <c r="AG80" s="272"/>
      <c r="AH80" s="272"/>
      <c r="AI80" s="272"/>
      <c r="AJ80" s="272"/>
      <c r="AK80" s="272"/>
      <c r="AL80" s="273"/>
      <c r="AM80" s="272"/>
      <c r="AN80" s="273"/>
      <c r="AO80" s="272"/>
      <c r="AP80" s="273"/>
      <c r="AQ80" s="272"/>
      <c r="AR80" s="273"/>
      <c r="AS80" s="272"/>
      <c r="AT80" s="102"/>
      <c r="AU80" s="101"/>
    </row>
    <row r="81" spans="1:52" s="100" customFormat="1" ht="80.150000000000006" customHeight="1">
      <c r="A81" s="457"/>
      <c r="B81" s="456"/>
      <c r="C81" s="489"/>
      <c r="D81" s="262" t="s">
        <v>1388</v>
      </c>
      <c r="E81" s="352" t="s">
        <v>363</v>
      </c>
      <c r="F81" s="263" t="s">
        <v>624</v>
      </c>
      <c r="G81" s="290" t="s">
        <v>686</v>
      </c>
      <c r="H81" s="335" t="s">
        <v>687</v>
      </c>
      <c r="I81" s="350" t="s">
        <v>688</v>
      </c>
      <c r="J81" s="351" t="s">
        <v>689</v>
      </c>
      <c r="K81" s="337" t="s">
        <v>690</v>
      </c>
      <c r="L81" s="277">
        <v>5</v>
      </c>
      <c r="M81" s="268">
        <f t="shared" si="0"/>
        <v>15</v>
      </c>
      <c r="N81" s="269"/>
      <c r="O81" s="274"/>
      <c r="P81" s="275"/>
      <c r="Q81" s="359"/>
      <c r="R81" s="177"/>
      <c r="S81" s="177" t="s">
        <v>691</v>
      </c>
      <c r="T81" s="275"/>
      <c r="U81" s="178"/>
      <c r="V81" s="278"/>
      <c r="W81" s="86">
        <f t="shared" si="1"/>
        <v>15</v>
      </c>
      <c r="X81" s="195"/>
      <c r="Y81" s="86">
        <f t="shared" si="2"/>
        <v>19</v>
      </c>
      <c r="Z81" s="279"/>
      <c r="AA81" s="267" t="s">
        <v>1381</v>
      </c>
      <c r="AD81" s="99"/>
      <c r="AE81" s="272"/>
      <c r="AF81" s="272"/>
      <c r="AG81" s="272"/>
      <c r="AH81" s="272"/>
      <c r="AI81" s="272"/>
      <c r="AJ81" s="272"/>
      <c r="AK81" s="272"/>
      <c r="AL81" s="273"/>
      <c r="AM81" s="272"/>
      <c r="AN81" s="273"/>
      <c r="AO81" s="272"/>
      <c r="AP81" s="273"/>
      <c r="AQ81" s="272"/>
      <c r="AR81" s="273"/>
      <c r="AS81" s="272"/>
      <c r="AT81" s="102"/>
      <c r="AU81" s="101"/>
      <c r="AV81" s="90"/>
      <c r="AW81" s="90"/>
      <c r="AX81" s="90"/>
      <c r="AY81" s="90"/>
      <c r="AZ81" s="90"/>
    </row>
    <row r="82" spans="1:52" s="100" customFormat="1" ht="80.150000000000006" customHeight="1">
      <c r="A82" s="457"/>
      <c r="B82" s="456"/>
      <c r="C82" s="493"/>
      <c r="D82" s="262" t="s">
        <v>1388</v>
      </c>
      <c r="E82" s="352" t="s">
        <v>362</v>
      </c>
      <c r="F82" s="263" t="s">
        <v>624</v>
      </c>
      <c r="G82" s="290" t="s">
        <v>692</v>
      </c>
      <c r="H82" s="335" t="s">
        <v>521</v>
      </c>
      <c r="I82" s="335" t="str">
        <f>IF(OR(E82="SE",E82="SA"),VLOOKUP(H82,'Tabla de Peligros y Riesgo'!$C$2:$E$226,2,FALSE),VLOOKUP(H82,'LISTA DE ASPECTOS - IMPACTOS'!$D$3:$F$72,2,FALSE))</f>
        <v>Riesgo Psicosocial</v>
      </c>
      <c r="J82" s="336" t="str">
        <f>IF(OR(E82="SE",E82="SA"),VLOOKUP(H82,'Tabla de Peligros y Riesgo'!$C$2:$E$226,3,FALSE),VLOOKUP(H82,'LISTA DE ASPECTOS - IMPACTOS'!$D$3:$F$72,3,FALSE))</f>
        <v>Estrés / Depresión</v>
      </c>
      <c r="K82" s="337" t="s">
        <v>680</v>
      </c>
      <c r="L82" s="277">
        <v>4</v>
      </c>
      <c r="M82" s="268">
        <f t="shared" si="0"/>
        <v>18</v>
      </c>
      <c r="N82" s="269"/>
      <c r="O82" s="274"/>
      <c r="P82" s="275"/>
      <c r="Q82" s="276"/>
      <c r="R82" s="177"/>
      <c r="S82" s="177" t="s">
        <v>742</v>
      </c>
      <c r="T82" s="269"/>
      <c r="U82" s="178" t="s">
        <v>1400</v>
      </c>
      <c r="V82" s="278"/>
      <c r="W82" s="86">
        <f t="shared" si="1"/>
        <v>18</v>
      </c>
      <c r="X82" s="195"/>
      <c r="Y82" s="86">
        <f t="shared" si="2"/>
        <v>21</v>
      </c>
      <c r="Z82" s="279"/>
      <c r="AA82" s="267" t="s">
        <v>1381</v>
      </c>
      <c r="AD82" s="99"/>
      <c r="AE82" s="272"/>
      <c r="AF82" s="272"/>
      <c r="AG82" s="272"/>
      <c r="AH82" s="272"/>
      <c r="AI82" s="272"/>
      <c r="AJ82" s="272"/>
      <c r="AK82" s="272"/>
      <c r="AL82" s="273"/>
      <c r="AM82" s="272"/>
      <c r="AN82" s="273"/>
      <c r="AO82" s="272"/>
      <c r="AP82" s="273"/>
      <c r="AQ82" s="272"/>
      <c r="AR82" s="273"/>
      <c r="AS82" s="272"/>
      <c r="AT82" s="102"/>
      <c r="AU82" s="101"/>
      <c r="AV82" s="90"/>
      <c r="AW82" s="90"/>
      <c r="AX82" s="90"/>
      <c r="AY82" s="90"/>
      <c r="AZ82" s="90"/>
    </row>
    <row r="83" spans="1:52" s="100" customFormat="1" ht="211.5">
      <c r="A83" s="457"/>
      <c r="B83" s="456"/>
      <c r="C83" s="488" t="s">
        <v>20</v>
      </c>
      <c r="D83" s="262" t="s">
        <v>1388</v>
      </c>
      <c r="E83" s="352" t="s">
        <v>361</v>
      </c>
      <c r="F83" s="263" t="s">
        <v>624</v>
      </c>
      <c r="G83" s="290" t="s">
        <v>694</v>
      </c>
      <c r="H83" s="335" t="s">
        <v>695</v>
      </c>
      <c r="I83" s="335" t="str">
        <f>IF(OR(E83="SE",E83="SA"),VLOOKUP(H83,'Tabla de Peligros y Riesgo'!$C$2:$E$226,2,FALSE),VLOOKUP(H83,'LISTA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83" s="336" t="s">
        <v>696</v>
      </c>
      <c r="K83" s="342" t="s">
        <v>680</v>
      </c>
      <c r="L83" s="177">
        <v>4</v>
      </c>
      <c r="M83" s="268">
        <f t="shared" ref="M83:M146" si="3">IF(CONCATENATE(L83,K83)="1A",1,IF(CONCATENATE(L83,K83)="1B",2,IF(CONCATENATE(L83,K83)="2A",3,IF(CONCATENATE(L83,K83)="1C",4,IF(CONCATENATE(L83,K83)="2B",5,IF(CONCATENATE(L83,K83)="3A",6,IF(CONCATENATE(L83,K83)="1D",7,IF(CONCATENATE(L83,K83)="2C",8,IF(CONCATENATE(L83,K83)="3B",9,IF(CONCATENATE(L83,K83)="4A",10,IF(CONCATENATE(L83,K83)="1E",11,IF(CONCATENATE(L83,K83)="2D",12,IF(CONCATENATE(L83,K83)="3C",13,IF(CONCATENATE(L83,K83)="4B",14,IF(CONCATENATE(L83,K83)="5A",15,IF(CONCATENATE(L83,K83)="2E",16,IF(CONCATENATE(L83,K83)="3D",17,IF(CONCATENATE(L83,K83)="4C",18,IF(CONCATENATE(L83,K83)="5B",19,IF(CONCATENATE(L83,K83)="3E",20,IF(CONCATENATE(L83,K83)="4D",21,IF(CONCATENATE(L83,K83)="5C",22,IF(CONCATENATE(L83,K83)="4E",23,IF(CONCATENATE(L83,K83)="5D",24,IF(CONCATENATE(L83,K83)="5E",25,"")))))))))))))))))))))))))</f>
        <v>18</v>
      </c>
      <c r="N83" s="280"/>
      <c r="O83" s="280"/>
      <c r="P83" s="282"/>
      <c r="Q83" s="283" t="s">
        <v>697</v>
      </c>
      <c r="R83" s="177" t="s">
        <v>678</v>
      </c>
      <c r="S83" s="177" t="s">
        <v>698</v>
      </c>
      <c r="T83" s="284"/>
      <c r="U83" s="178" t="s">
        <v>699</v>
      </c>
      <c r="V83" s="278"/>
      <c r="W83" s="86">
        <f t="shared" ref="W83:W146" si="4">M83</f>
        <v>18</v>
      </c>
      <c r="X83" s="88"/>
      <c r="Y83" s="86">
        <f t="shared" ref="Y83:Y146" si="5">_xlfn.IFS(AND(W83=1,N83&lt;&gt;0),25,AND(W83=1,O83&lt;&gt;0),21,AND(W83=1,R83="ALTO"),16,AND(W83=1,R83="BAJO"),11,AND(W83=1,S83&lt;&gt;0),2,AND(W83=2,N83&lt;&gt;0),25,AND(W83=2,O83&lt;&gt;0),21,AND(W83=2,R83="ALTO"),16,AND(W83=2,R83="BAJO"),11,AND(W83=2,S83&lt;&gt;0),4,AND(W83=3,N83&lt;&gt;0),25,AND(W83=3,O83&lt;&gt;0),21,AND(W83=3,R83="ALTO"),16,AND(W83=3,R83="BAJO"),12,AND(W83=3,S83&lt;&gt;0),5,AND(W83=4,N83&lt;&gt;0),25,AND(W83=4,O83&lt;&gt;0),13,AND(W83=4,R83="ALTO"),16,AND(W83=4,R83="BAJO"),14,AND(W83=4,S83&lt;&gt;0),7,AND(W83=5,N83&lt;&gt;0),25,AND(W83=5,O83&lt;&gt;0),21,AND(W83=5,R83="ALTO"),16,AND(W83=5,R83="BAJO"),12,AND(W83=5,S83&lt;&gt;0),8,AND(W83=6,N83&lt;&gt;0),25,AND(W83=6,O83&lt;&gt;0),21,AND(W83=6,R83="ALTO"),20,AND(W83=6,R83="BAJO"),17,AND(W83=6,S83&lt;&gt;0),6,AND(W83=7,N83&lt;&gt;0),25,AND(W83=7,O83&lt;&gt;0),23,AND(W83=7,R83="ALTO"),16,AND(W83=7,R83="BAJO"),11,AND(W83=7,S83&lt;&gt;0),7,AND(W83=8,N83&lt;&gt;0),25,AND(W83=8,O83&lt;&gt;0),21,AND(W83=8,R83="ALTO"),16,AND(W83=8,R83="BAJO"),12,AND(W83=8,S83&lt;&gt;0),8,AND(W83=9,N83&lt;&gt;0),25,AND(W83=9,O83&lt;&gt;0),21,AND(W83=9,R83="ALTO"),20,AND(W83=9,R83="BAJO"),17,AND(W83=9,S83&lt;&gt;0),13,AND(W83=10,N83&lt;&gt;0),25,AND(W83=10,O83&lt;&gt;0),22,AND(W83=10,R83="ALTO"),21,AND(W83=10,R83="BAJO"),18,AND(W83=10,S83&lt;&gt;0),18,AND(W83=11,N83&lt;&gt;0),25,AND(W83=11,O83&lt;&gt;0),23,AND(W83=11,R83="ALTO"),20,AND(W83=11,R83="BAJO"),16,AND(W83=11,S83&lt;&gt;0),11,AND(W83=12,N83&lt;&gt;0),25,AND(W83=12,O83&lt;&gt;0),23,AND(W83=12,R83="ALTO"),20,AND(W83=12,R83="BAJO"),16,AND(W83=12,S83&lt;&gt;0),12,AND(W83=13,N83&lt;&gt;0),25,AND(W83=13,O83&lt;&gt;0),21,AND(W83=13,R83="ALTO"),20,AND(W83=13,R83="BAJO"),17,AND(W83=13,S83&lt;&gt;0),17,AND(W83=14,N83&lt;&gt;0),25,AND(W83=14,O83&lt;&gt;0),24,AND(W83=14,R83="ALTO"),23,AND(W83=14,R83="BAJO"),21,AND(W83=14,S83&lt;&gt;0),18,AND(W83=15,N83&lt;&gt;0),25,AND(W83=15,O83&lt;&gt;0),24,AND(W83=15,R83="ALTO"),22,AND(W83=15,R83="BAJO"),19,AND(W83=15,S83&lt;&gt;0),19,AND(W83=16,N83&lt;&gt;0),25,AND(W83=16,O83&lt;&gt;0),23,AND(W83=16,R83="ALTO"),23,AND(W83=16,R83="BAJO"),23,AND(W83=16,S83&lt;&gt;0),20,AND(W83=17,N83&lt;&gt;0),25,AND(W83=17,O83&lt;&gt;0),24,AND(W83=17,R83="ALTO"),23,AND(W83=17,R83="BAJO"),21,AND(W83=17,S83&lt;&gt;0),20,AND(W83=18,N83&lt;&gt;0),25,AND(W83=18,O83&lt;&gt;0),24,AND(W83=18,R83="ALTO"),23,AND(W83=18,R83="BAJO"),22,AND(W83=18,S83&lt;&gt;0),21,AND(W83=19,N83&lt;&gt;0),25,AND(W83=19,O83&lt;&gt;0),25,AND(W83=19,R83="ALTO"),24,AND(W83=19,R83="BAJO"),22,AND(W83=19,S83&lt;&gt;0),22,AND(W83&lt;&gt;0,U83&lt;&gt;0),W83,TRUE,"FALSO")</f>
        <v>23</v>
      </c>
      <c r="Z83" s="85"/>
      <c r="AA83" s="267" t="s">
        <v>1381</v>
      </c>
      <c r="AD83" s="99"/>
      <c r="AE83" s="272"/>
      <c r="AF83" s="272"/>
      <c r="AG83" s="272"/>
      <c r="AH83" s="272"/>
      <c r="AI83" s="272"/>
      <c r="AJ83" s="272"/>
      <c r="AK83" s="272"/>
      <c r="AL83" s="273"/>
      <c r="AM83" s="272"/>
      <c r="AN83" s="273"/>
      <c r="AO83" s="272"/>
      <c r="AP83" s="273"/>
      <c r="AQ83" s="272"/>
      <c r="AR83" s="273"/>
      <c r="AS83" s="272"/>
      <c r="AT83" s="102"/>
      <c r="AU83" s="101"/>
      <c r="AV83" s="90"/>
      <c r="AW83" s="90"/>
      <c r="AX83" s="90"/>
      <c r="AY83" s="90"/>
      <c r="AZ83" s="90"/>
    </row>
    <row r="84" spans="1:52" s="100" customFormat="1" ht="117.5">
      <c r="A84" s="457"/>
      <c r="B84" s="456"/>
      <c r="C84" s="493"/>
      <c r="D84" s="262" t="s">
        <v>1388</v>
      </c>
      <c r="E84" s="352" t="s">
        <v>363</v>
      </c>
      <c r="F84" s="263" t="s">
        <v>624</v>
      </c>
      <c r="G84" s="290" t="s">
        <v>744</v>
      </c>
      <c r="H84" s="335" t="s">
        <v>745</v>
      </c>
      <c r="I84" s="335" t="str">
        <f>IF(OR(E84="SE",E84="SA"),VLOOKUP(H84,'Tabla de Peligros y Riesgo'!$C$2:$E$226,2,FALSE),VLOOKUP(H84,'LISTA DE ASPECTOS - IMPACTOS'!$D$3:$F$72,2,FALSE))</f>
        <v>Alteración de la calidad de suelo/agua</v>
      </c>
      <c r="J84" s="336" t="str">
        <f>IF(OR(E84="SE",E84="SA"),VLOOKUP(H84,'Tabla de Peligros y Riesgo'!$C$2:$E$226,3,FALSE),VLOOKUP(H84,'LISTA DE ASPECTOS - IMPACTOS'!$D$3:$F$72,3,FALSE))</f>
        <v>Potencial afectación a la calidad ambiental del suelo, agua, aire, flora y fauna</v>
      </c>
      <c r="K84" s="337" t="s">
        <v>690</v>
      </c>
      <c r="L84" s="277">
        <v>5</v>
      </c>
      <c r="M84" s="268">
        <f t="shared" si="3"/>
        <v>15</v>
      </c>
      <c r="N84" s="280"/>
      <c r="O84" s="281"/>
      <c r="P84" s="282"/>
      <c r="Q84" s="283"/>
      <c r="R84" s="177"/>
      <c r="S84" s="177" t="s">
        <v>741</v>
      </c>
      <c r="T84" s="284"/>
      <c r="U84" s="178"/>
      <c r="V84" s="278"/>
      <c r="W84" s="86">
        <f t="shared" si="4"/>
        <v>15</v>
      </c>
      <c r="X84" s="285"/>
      <c r="Y84" s="86">
        <f t="shared" si="5"/>
        <v>19</v>
      </c>
      <c r="Z84" s="267"/>
      <c r="AA84" s="267" t="s">
        <v>1381</v>
      </c>
      <c r="AD84" s="99"/>
      <c r="AE84" s="272"/>
      <c r="AF84" s="272"/>
      <c r="AG84" s="272"/>
      <c r="AH84" s="272"/>
      <c r="AI84" s="272"/>
      <c r="AJ84" s="272"/>
      <c r="AK84" s="272"/>
      <c r="AL84" s="273"/>
      <c r="AM84" s="272"/>
      <c r="AN84" s="273"/>
      <c r="AO84" s="272"/>
      <c r="AP84" s="273"/>
      <c r="AQ84" s="272"/>
      <c r="AR84" s="273"/>
      <c r="AS84" s="272"/>
      <c r="AT84" s="102"/>
      <c r="AU84" s="101"/>
      <c r="AV84" s="90"/>
      <c r="AW84" s="90"/>
      <c r="AX84" s="90"/>
      <c r="AY84" s="90"/>
      <c r="AZ84" s="90"/>
    </row>
    <row r="85" spans="1:52" ht="87">
      <c r="A85" s="457"/>
      <c r="B85" s="456"/>
      <c r="C85" s="488" t="s">
        <v>22</v>
      </c>
      <c r="D85" s="262" t="s">
        <v>1388</v>
      </c>
      <c r="E85" s="352" t="s">
        <v>361</v>
      </c>
      <c r="F85" s="263" t="s">
        <v>624</v>
      </c>
      <c r="G85" s="290" t="s">
        <v>721</v>
      </c>
      <c r="H85" s="341" t="s">
        <v>749</v>
      </c>
      <c r="I85" s="335" t="str">
        <f>IF(OR(E85="SE",E85="SA"),VLOOKUP(H85,'Tabla de Peligros y Riesgo'!$C$2:$E$226,2,FALSE),VLOOKUP(H85,'LISTA DE ASPECTOS - IMPACTOS'!$D$3:$F$72,2,FALSE))</f>
        <v>Inhalación de gases Toxicos</v>
      </c>
      <c r="J85" s="336" t="str">
        <f>IF(OR(E85="SE",E85="SA"),VLOOKUP(H85,'Tabla de Peligros y Riesgo'!$C$2:$E$226,3,FALSE),VLOOKUP(H85,'LISTA DE ASPECTOS - IMPACTOS'!$D$3:$F$72,3,FALSE))</f>
        <v>Intoxicación</v>
      </c>
      <c r="K85" s="342" t="s">
        <v>715</v>
      </c>
      <c r="L85" s="177">
        <v>3</v>
      </c>
      <c r="M85" s="268">
        <f t="shared" si="3"/>
        <v>9</v>
      </c>
      <c r="N85" s="85"/>
      <c r="O85" s="85"/>
      <c r="P85" s="84"/>
      <c r="Q85" s="287" t="s">
        <v>750</v>
      </c>
      <c r="R85" s="177" t="s">
        <v>685</v>
      </c>
      <c r="S85" s="177" t="s">
        <v>751</v>
      </c>
      <c r="T85" s="178"/>
      <c r="U85" s="178" t="s">
        <v>1400</v>
      </c>
      <c r="V85" s="87">
        <v>0.15</v>
      </c>
      <c r="W85" s="86">
        <f t="shared" si="4"/>
        <v>9</v>
      </c>
      <c r="X85" s="88">
        <f>IF(M85&gt;=16,MAX(N85:R85),IF(M85&lt;16,MAX(N85:V85)))</f>
        <v>0.15</v>
      </c>
      <c r="Y85" s="86">
        <f t="shared" si="5"/>
        <v>17</v>
      </c>
      <c r="Z85" s="85"/>
      <c r="AA85" s="267" t="s">
        <v>1381</v>
      </c>
      <c r="AB85" s="175"/>
      <c r="AC85" s="176"/>
      <c r="AD85" s="176"/>
      <c r="AE85" s="272"/>
      <c r="AF85" s="272"/>
      <c r="AG85" s="272"/>
      <c r="AH85" s="272"/>
      <c r="AI85" s="272"/>
      <c r="AJ85" s="272"/>
      <c r="AK85" s="272"/>
      <c r="AL85" s="273"/>
      <c r="AM85" s="272"/>
      <c r="AN85" s="273"/>
      <c r="AO85" s="272"/>
      <c r="AP85" s="273"/>
      <c r="AQ85" s="272"/>
      <c r="AR85" s="273"/>
      <c r="AS85" s="272"/>
      <c r="AT85" s="102"/>
      <c r="AU85" s="101"/>
    </row>
    <row r="86" spans="1:52" ht="87">
      <c r="A86" s="457"/>
      <c r="B86" s="456"/>
      <c r="C86" s="489"/>
      <c r="D86" s="262" t="s">
        <v>1388</v>
      </c>
      <c r="E86" s="352" t="s">
        <v>362</v>
      </c>
      <c r="F86" s="263" t="s">
        <v>624</v>
      </c>
      <c r="G86" s="290" t="s">
        <v>752</v>
      </c>
      <c r="H86" s="341" t="s">
        <v>452</v>
      </c>
      <c r="I86" s="335" t="str">
        <f>IF(OR(E86="SE",E86="SA"),VLOOKUP(H86,'Tabla de Peligros y Riesgo'!$C$2:$E$226,2,FALSE),VLOOKUP(H86,'LISTA DE ASPECTOS - IMPACTOS'!$D$3:$F$72,2,FALSE))</f>
        <v>Caída de roca</v>
      </c>
      <c r="J86" s="336" t="str">
        <f>IF(OR(E86="SE",E86="SA"),VLOOKUP(H86,'Tabla de Peligros y Riesgo'!$C$2:$E$226,3,FALSE),VLOOKUP(H86,'LISTA DE ASPECTOS - IMPACTOS'!$D$3:$F$72,3,FALSE))</f>
        <v>Contusión/Fractura/Muerte</v>
      </c>
      <c r="K86" s="342" t="s">
        <v>715</v>
      </c>
      <c r="L86" s="177">
        <v>2</v>
      </c>
      <c r="M86" s="268">
        <f t="shared" si="3"/>
        <v>5</v>
      </c>
      <c r="N86" s="85"/>
      <c r="O86" s="85"/>
      <c r="P86" s="292"/>
      <c r="Q86" s="287" t="s">
        <v>753</v>
      </c>
      <c r="R86" s="177" t="s">
        <v>685</v>
      </c>
      <c r="S86" s="177" t="s">
        <v>754</v>
      </c>
      <c r="T86" s="293"/>
      <c r="U86" s="178" t="s">
        <v>1400</v>
      </c>
      <c r="V86" s="278"/>
      <c r="W86" s="86">
        <f t="shared" si="4"/>
        <v>5</v>
      </c>
      <c r="X86" s="88"/>
      <c r="Y86" s="86">
        <f t="shared" si="5"/>
        <v>12</v>
      </c>
      <c r="Z86" s="85"/>
      <c r="AA86" s="267" t="s">
        <v>1381</v>
      </c>
      <c r="AB86" s="176"/>
      <c r="AC86" s="176"/>
      <c r="AD86" s="176"/>
      <c r="AE86" s="272"/>
      <c r="AF86" s="272"/>
      <c r="AG86" s="272"/>
      <c r="AH86" s="272"/>
      <c r="AI86" s="272"/>
      <c r="AJ86" s="272"/>
      <c r="AK86" s="272"/>
      <c r="AL86" s="273"/>
      <c r="AM86" s="272"/>
      <c r="AN86" s="273"/>
      <c r="AO86" s="272"/>
      <c r="AP86" s="273"/>
      <c r="AQ86" s="272"/>
      <c r="AR86" s="273"/>
      <c r="AS86" s="272"/>
      <c r="AT86" s="102"/>
      <c r="AU86" s="101"/>
    </row>
    <row r="87" spans="1:52" s="100" customFormat="1" ht="97.5" customHeight="1">
      <c r="A87" s="457"/>
      <c r="B87" s="456"/>
      <c r="C87" s="489"/>
      <c r="D87" s="262" t="s">
        <v>1388</v>
      </c>
      <c r="E87" s="352" t="s">
        <v>362</v>
      </c>
      <c r="F87" s="263" t="s">
        <v>624</v>
      </c>
      <c r="G87" s="290" t="s">
        <v>701</v>
      </c>
      <c r="H87" s="341" t="s">
        <v>577</v>
      </c>
      <c r="I87" s="335" t="str">
        <f>IF(OR(E87="SE",E87="SA"),VLOOKUP(H87,'Tabla de Peligros y Riesgo'!$C$2:$E$226,2,FALSE),VLOOKUP(H87,'LISTA DE ASPECTOS - IMPACTOS'!$D$3:$F$72,2,FALSE))</f>
        <v>Caída al mismo nivel</v>
      </c>
      <c r="J87" s="336" t="s">
        <v>702</v>
      </c>
      <c r="K87" s="342" t="s">
        <v>680</v>
      </c>
      <c r="L87" s="177">
        <v>4</v>
      </c>
      <c r="M87" s="268">
        <f t="shared" si="3"/>
        <v>18</v>
      </c>
      <c r="N87" s="85"/>
      <c r="O87" s="85"/>
      <c r="P87" s="287" t="s">
        <v>734</v>
      </c>
      <c r="Q87" s="287"/>
      <c r="R87" s="177"/>
      <c r="S87" s="177" t="s">
        <v>703</v>
      </c>
      <c r="T87" s="284"/>
      <c r="U87" s="178" t="s">
        <v>1400</v>
      </c>
      <c r="V87" s="278"/>
      <c r="W87" s="86">
        <f t="shared" si="4"/>
        <v>18</v>
      </c>
      <c r="X87" s="88"/>
      <c r="Y87" s="86">
        <f t="shared" si="5"/>
        <v>21</v>
      </c>
      <c r="Z87" s="85"/>
      <c r="AA87" s="267" t="s">
        <v>1381</v>
      </c>
      <c r="AD87" s="99"/>
      <c r="AE87" s="272"/>
      <c r="AF87" s="272"/>
      <c r="AG87" s="272"/>
      <c r="AH87" s="272"/>
      <c r="AI87" s="272"/>
      <c r="AJ87" s="272"/>
      <c r="AK87" s="272"/>
      <c r="AL87" s="273"/>
      <c r="AM87" s="272"/>
      <c r="AN87" s="273"/>
      <c r="AO87" s="272"/>
      <c r="AP87" s="273"/>
      <c r="AQ87" s="272"/>
      <c r="AR87" s="273"/>
      <c r="AS87" s="272"/>
      <c r="AT87" s="102"/>
      <c r="AU87" s="101"/>
      <c r="AV87" s="90"/>
      <c r="AW87" s="90"/>
      <c r="AX87" s="90"/>
      <c r="AY87" s="90"/>
      <c r="AZ87" s="90"/>
    </row>
    <row r="88" spans="1:52" ht="117.5">
      <c r="A88" s="457"/>
      <c r="B88" s="456"/>
      <c r="C88" s="493"/>
      <c r="D88" s="262" t="s">
        <v>1388</v>
      </c>
      <c r="E88" s="352" t="s">
        <v>362</v>
      </c>
      <c r="F88" s="263" t="s">
        <v>624</v>
      </c>
      <c r="G88" s="290" t="s">
        <v>704</v>
      </c>
      <c r="H88" s="341" t="s">
        <v>707</v>
      </c>
      <c r="I88" s="335" t="str">
        <f>IF(OR(E88="SE",E88="SA"),VLOOKUP(H88,'Tabla de Peligros y Riesgo'!$C$2:$E$226,2,FALSE),VLOOKUP(H88,'LISTA DE ASPECTOS - IMPACTOS'!$D$3:$F$72,2,FALSE))</f>
        <v>Atrapamiento</v>
      </c>
      <c r="J88" s="336" t="s">
        <v>705</v>
      </c>
      <c r="K88" s="342" t="s">
        <v>680</v>
      </c>
      <c r="L88" s="177">
        <v>3</v>
      </c>
      <c r="M88" s="268">
        <f t="shared" si="3"/>
        <v>13</v>
      </c>
      <c r="N88" s="177"/>
      <c r="O88" s="177"/>
      <c r="P88" s="84"/>
      <c r="Q88" s="287"/>
      <c r="R88" s="177"/>
      <c r="S88" s="177" t="s">
        <v>714</v>
      </c>
      <c r="T88" s="178"/>
      <c r="U88" s="178" t="s">
        <v>1400</v>
      </c>
      <c r="V88" s="87"/>
      <c r="W88" s="86">
        <f t="shared" si="4"/>
        <v>13</v>
      </c>
      <c r="X88" s="88"/>
      <c r="Y88" s="86">
        <f t="shared" si="5"/>
        <v>17</v>
      </c>
      <c r="Z88" s="85"/>
      <c r="AA88" s="267" t="s">
        <v>1381</v>
      </c>
      <c r="AB88" s="175"/>
      <c r="AC88" s="176"/>
      <c r="AD88" s="176"/>
      <c r="AE88" s="272"/>
      <c r="AF88" s="272"/>
      <c r="AG88" s="272"/>
      <c r="AH88" s="272"/>
      <c r="AI88" s="272"/>
      <c r="AJ88" s="272"/>
      <c r="AK88" s="272"/>
      <c r="AL88" s="273"/>
      <c r="AM88" s="272"/>
      <c r="AN88" s="273"/>
      <c r="AO88" s="272"/>
      <c r="AP88" s="273"/>
      <c r="AQ88" s="272"/>
      <c r="AR88" s="273"/>
      <c r="AS88" s="272"/>
      <c r="AT88" s="102"/>
      <c r="AU88" s="101"/>
    </row>
    <row r="89" spans="1:52" ht="87.5">
      <c r="A89" s="457"/>
      <c r="B89" s="456"/>
      <c r="C89" s="488" t="s">
        <v>30</v>
      </c>
      <c r="D89" s="262" t="s">
        <v>1388</v>
      </c>
      <c r="E89" s="352" t="s">
        <v>362</v>
      </c>
      <c r="F89" s="263" t="s">
        <v>624</v>
      </c>
      <c r="G89" s="290" t="s">
        <v>701</v>
      </c>
      <c r="H89" s="341" t="s">
        <v>524</v>
      </c>
      <c r="I89" s="335" t="str">
        <f>IF(OR(E89="SE",E89="SA"),VLOOKUP(H89,'Tabla de Peligros y Riesgo'!$C$2:$E$226,2,FALSE),VLOOKUP(H89,'LISTA DE ASPECTOS - IMPACTOS'!$D$3:$F$72,2,FALSE))</f>
        <v>Caída al mismo nivel</v>
      </c>
      <c r="J89" s="336" t="s">
        <v>702</v>
      </c>
      <c r="K89" s="342" t="s">
        <v>680</v>
      </c>
      <c r="L89" s="177">
        <v>4</v>
      </c>
      <c r="M89" s="268">
        <f t="shared" si="3"/>
        <v>18</v>
      </c>
      <c r="N89" s="85"/>
      <c r="O89" s="85"/>
      <c r="P89" s="84"/>
      <c r="Q89" s="287"/>
      <c r="R89" s="177"/>
      <c r="S89" s="177" t="s">
        <v>703</v>
      </c>
      <c r="T89" s="178"/>
      <c r="U89" s="178" t="s">
        <v>1400</v>
      </c>
      <c r="V89" s="87"/>
      <c r="W89" s="86">
        <f t="shared" si="4"/>
        <v>18</v>
      </c>
      <c r="X89" s="88"/>
      <c r="Y89" s="86">
        <f t="shared" si="5"/>
        <v>21</v>
      </c>
      <c r="Z89" s="85"/>
      <c r="AA89" s="267" t="s">
        <v>1381</v>
      </c>
      <c r="AB89" s="175"/>
      <c r="AC89" s="176"/>
      <c r="AD89" s="176"/>
      <c r="AE89" s="272"/>
      <c r="AF89" s="272"/>
      <c r="AG89" s="272"/>
      <c r="AH89" s="272"/>
      <c r="AI89" s="272"/>
      <c r="AJ89" s="272"/>
      <c r="AK89" s="272"/>
      <c r="AL89" s="273"/>
      <c r="AM89" s="272"/>
      <c r="AN89" s="273"/>
      <c r="AO89" s="272"/>
      <c r="AP89" s="273"/>
      <c r="AQ89" s="272"/>
      <c r="AR89" s="273"/>
      <c r="AS89" s="272"/>
      <c r="AT89" s="102"/>
      <c r="AU89" s="101"/>
    </row>
    <row r="90" spans="1:52" ht="101.5">
      <c r="A90" s="457"/>
      <c r="B90" s="456"/>
      <c r="C90" s="493"/>
      <c r="D90" s="262" t="s">
        <v>1388</v>
      </c>
      <c r="E90" s="352" t="s">
        <v>362</v>
      </c>
      <c r="F90" s="263" t="s">
        <v>624</v>
      </c>
      <c r="G90" s="290" t="s">
        <v>704</v>
      </c>
      <c r="H90" s="341" t="s">
        <v>507</v>
      </c>
      <c r="I90" s="335" t="str">
        <f>IF(OR(E90="SE",E90="SA"),VLOOKUP(H90,'Tabla de Peligros y Riesgo'!$C$2:$E$226,2,FALSE),VLOOKUP(H90,'LISTA DE ASPECTOS - IMPACTOS'!$D$3:$F$72,2,FALSE))</f>
        <v xml:space="preserve">Golpes </v>
      </c>
      <c r="J90" s="336" t="s">
        <v>705</v>
      </c>
      <c r="K90" s="342" t="s">
        <v>680</v>
      </c>
      <c r="L90" s="177">
        <v>3</v>
      </c>
      <c r="M90" s="268">
        <f t="shared" si="3"/>
        <v>13</v>
      </c>
      <c r="N90" s="177"/>
      <c r="O90" s="177"/>
      <c r="P90" s="84"/>
      <c r="Q90" s="287"/>
      <c r="R90" s="177"/>
      <c r="S90" s="177" t="s">
        <v>714</v>
      </c>
      <c r="T90" s="178"/>
      <c r="U90" s="178" t="s">
        <v>1400</v>
      </c>
      <c r="V90" s="289"/>
      <c r="W90" s="86">
        <f t="shared" si="4"/>
        <v>13</v>
      </c>
      <c r="X90" s="88">
        <f>IF(M90&gt;=16,MAX(N90:R90),IF(M90&lt;16,MAX(N90:T90)))</f>
        <v>0</v>
      </c>
      <c r="Y90" s="86">
        <f t="shared" si="5"/>
        <v>17</v>
      </c>
      <c r="Z90" s="85"/>
      <c r="AA90" s="267" t="s">
        <v>1381</v>
      </c>
      <c r="AB90" s="175"/>
      <c r="AC90" s="176"/>
      <c r="AD90" s="176"/>
      <c r="AE90" s="272"/>
      <c r="AF90" s="272"/>
      <c r="AG90" s="272"/>
      <c r="AH90" s="272"/>
      <c r="AI90" s="272"/>
      <c r="AJ90" s="272"/>
      <c r="AK90" s="272"/>
      <c r="AL90" s="273"/>
      <c r="AM90" s="272"/>
      <c r="AN90" s="273"/>
      <c r="AO90" s="272"/>
      <c r="AP90" s="273"/>
      <c r="AQ90" s="272"/>
      <c r="AR90" s="273"/>
      <c r="AS90" s="272"/>
      <c r="AT90" s="102"/>
      <c r="AU90" s="101"/>
    </row>
    <row r="91" spans="1:52" ht="96.75" customHeight="1">
      <c r="A91" s="457"/>
      <c r="B91" s="456"/>
      <c r="C91" s="488" t="s">
        <v>31</v>
      </c>
      <c r="D91" s="262" t="s">
        <v>1388</v>
      </c>
      <c r="E91" s="352" t="s">
        <v>362</v>
      </c>
      <c r="F91" s="263" t="s">
        <v>624</v>
      </c>
      <c r="G91" s="290" t="s">
        <v>701</v>
      </c>
      <c r="H91" s="341" t="s">
        <v>577</v>
      </c>
      <c r="I91" s="335" t="str">
        <f>IF(OR(E91="SE",E91="SA"),VLOOKUP(H91,'Tabla de Peligros y Riesgo'!$C$2:$E$226,2,FALSE),VLOOKUP(H91,'LISTA DE ASPECTOS - IMPACTOS'!$D$3:$F$72,2,FALSE))</f>
        <v>Caída al mismo nivel</v>
      </c>
      <c r="J91" s="336" t="s">
        <v>702</v>
      </c>
      <c r="K91" s="342" t="s">
        <v>680</v>
      </c>
      <c r="L91" s="177">
        <v>4</v>
      </c>
      <c r="M91" s="268">
        <f t="shared" si="3"/>
        <v>18</v>
      </c>
      <c r="N91" s="85"/>
      <c r="O91" s="85"/>
      <c r="P91" s="287" t="s">
        <v>734</v>
      </c>
      <c r="Q91" s="287"/>
      <c r="R91" s="177"/>
      <c r="S91" s="177" t="s">
        <v>703</v>
      </c>
      <c r="T91" s="178"/>
      <c r="U91" s="178" t="s">
        <v>1400</v>
      </c>
      <c r="V91" s="87"/>
      <c r="W91" s="86">
        <f t="shared" si="4"/>
        <v>18</v>
      </c>
      <c r="X91" s="88"/>
      <c r="Y91" s="86">
        <f t="shared" si="5"/>
        <v>21</v>
      </c>
      <c r="Z91" s="85"/>
      <c r="AA91" s="267" t="s">
        <v>1381</v>
      </c>
      <c r="AB91" s="175"/>
      <c r="AC91" s="176"/>
      <c r="AD91" s="176"/>
      <c r="AE91" s="272"/>
      <c r="AF91" s="272"/>
      <c r="AG91" s="272"/>
      <c r="AH91" s="272"/>
      <c r="AI91" s="272"/>
      <c r="AJ91" s="272"/>
      <c r="AK91" s="272"/>
      <c r="AL91" s="273"/>
      <c r="AM91" s="272"/>
      <c r="AN91" s="273"/>
      <c r="AO91" s="272"/>
      <c r="AP91" s="273"/>
      <c r="AQ91" s="272"/>
      <c r="AR91" s="273"/>
      <c r="AS91" s="272"/>
      <c r="AT91" s="102"/>
      <c r="AU91" s="101"/>
    </row>
    <row r="92" spans="1:52" ht="117.5">
      <c r="A92" s="457"/>
      <c r="B92" s="456"/>
      <c r="C92" s="493"/>
      <c r="D92" s="262" t="s">
        <v>1388</v>
      </c>
      <c r="E92" s="352" t="s">
        <v>362</v>
      </c>
      <c r="F92" s="263" t="s">
        <v>624</v>
      </c>
      <c r="G92" s="290" t="s">
        <v>704</v>
      </c>
      <c r="H92" s="341" t="s">
        <v>707</v>
      </c>
      <c r="I92" s="335" t="str">
        <f>IF(OR(E92="SE",E92="SA"),VLOOKUP(H92,'Tabla de Peligros y Riesgo'!$C$2:$E$226,2,FALSE),VLOOKUP(H92,'LISTA DE ASPECTOS - IMPACTOS'!$D$3:$F$72,2,FALSE))</f>
        <v>Atrapamiento</v>
      </c>
      <c r="J92" s="336" t="s">
        <v>705</v>
      </c>
      <c r="K92" s="342" t="s">
        <v>680</v>
      </c>
      <c r="L92" s="177">
        <v>3</v>
      </c>
      <c r="M92" s="268">
        <f t="shared" si="3"/>
        <v>13</v>
      </c>
      <c r="N92" s="177"/>
      <c r="O92" s="177"/>
      <c r="P92" s="84"/>
      <c r="Q92" s="287"/>
      <c r="R92" s="177"/>
      <c r="S92" s="177" t="s">
        <v>714</v>
      </c>
      <c r="T92" s="178"/>
      <c r="U92" s="178" t="s">
        <v>1400</v>
      </c>
      <c r="V92" s="87"/>
      <c r="W92" s="86">
        <f t="shared" si="4"/>
        <v>13</v>
      </c>
      <c r="X92" s="88"/>
      <c r="Y92" s="86">
        <f t="shared" si="5"/>
        <v>17</v>
      </c>
      <c r="Z92" s="85"/>
      <c r="AA92" s="267" t="s">
        <v>1381</v>
      </c>
      <c r="AB92" s="175"/>
      <c r="AC92" s="176"/>
      <c r="AD92" s="176"/>
      <c r="AE92" s="272"/>
      <c r="AF92" s="272"/>
      <c r="AG92" s="272"/>
      <c r="AH92" s="272"/>
      <c r="AI92" s="272"/>
      <c r="AJ92" s="272"/>
      <c r="AK92" s="272"/>
      <c r="AL92" s="273"/>
      <c r="AM92" s="272"/>
      <c r="AN92" s="273"/>
      <c r="AO92" s="272"/>
      <c r="AP92" s="273"/>
      <c r="AQ92" s="272"/>
      <c r="AR92" s="273"/>
      <c r="AS92" s="272"/>
      <c r="AT92" s="102"/>
      <c r="AU92" s="101"/>
    </row>
    <row r="93" spans="1:52" ht="117.5">
      <c r="A93" s="457"/>
      <c r="B93" s="456"/>
      <c r="C93" s="488" t="s">
        <v>24</v>
      </c>
      <c r="D93" s="262" t="s">
        <v>1388</v>
      </c>
      <c r="E93" s="352" t="s">
        <v>362</v>
      </c>
      <c r="F93" s="263" t="s">
        <v>624</v>
      </c>
      <c r="G93" s="290" t="s">
        <v>704</v>
      </c>
      <c r="H93" s="341" t="s">
        <v>707</v>
      </c>
      <c r="I93" s="335" t="str">
        <f>IF(OR(E93="SE",E93="SA"),VLOOKUP(H93,'Tabla de Peligros y Riesgo'!$C$2:$E$226,2,FALSE),VLOOKUP(H93,'LISTA DE ASPECTOS - IMPACTOS'!$D$3:$F$72,2,FALSE))</f>
        <v>Atrapamiento</v>
      </c>
      <c r="J93" s="336" t="s">
        <v>705</v>
      </c>
      <c r="K93" s="342" t="s">
        <v>680</v>
      </c>
      <c r="L93" s="177">
        <v>3</v>
      </c>
      <c r="M93" s="268">
        <f t="shared" si="3"/>
        <v>13</v>
      </c>
      <c r="N93" s="85"/>
      <c r="O93" s="85"/>
      <c r="P93" s="84"/>
      <c r="Q93" s="287"/>
      <c r="R93" s="177"/>
      <c r="S93" s="177" t="s">
        <v>755</v>
      </c>
      <c r="T93" s="178"/>
      <c r="U93" s="178" t="s">
        <v>1400</v>
      </c>
      <c r="V93" s="289"/>
      <c r="W93" s="86">
        <f t="shared" si="4"/>
        <v>13</v>
      </c>
      <c r="X93" s="88"/>
      <c r="Y93" s="86">
        <f t="shared" si="5"/>
        <v>17</v>
      </c>
      <c r="Z93" s="85"/>
      <c r="AA93" s="267" t="s">
        <v>1381</v>
      </c>
      <c r="AB93" s="175"/>
      <c r="AC93" s="176"/>
      <c r="AD93" s="176"/>
      <c r="AE93" s="272"/>
      <c r="AF93" s="272"/>
      <c r="AG93" s="272"/>
      <c r="AH93" s="272"/>
      <c r="AI93" s="272"/>
      <c r="AJ93" s="272"/>
      <c r="AK93" s="272"/>
      <c r="AL93" s="273"/>
      <c r="AM93" s="272"/>
      <c r="AN93" s="273"/>
      <c r="AO93" s="272"/>
      <c r="AP93" s="273"/>
      <c r="AQ93" s="272"/>
      <c r="AR93" s="273"/>
      <c r="AS93" s="272"/>
      <c r="AT93" s="102"/>
      <c r="AU93" s="101"/>
    </row>
    <row r="94" spans="1:52" ht="85.5" customHeight="1">
      <c r="A94" s="457"/>
      <c r="B94" s="456"/>
      <c r="C94" s="489"/>
      <c r="D94" s="262" t="s">
        <v>1388</v>
      </c>
      <c r="E94" s="352" t="s">
        <v>362</v>
      </c>
      <c r="F94" s="263" t="s">
        <v>624</v>
      </c>
      <c r="G94" s="290" t="s">
        <v>701</v>
      </c>
      <c r="H94" s="341" t="s">
        <v>577</v>
      </c>
      <c r="I94" s="335" t="str">
        <f>IF(OR(E94="SE",E94="SA"),VLOOKUP(H94,'Tabla de Peligros y Riesgo'!$C$2:$E$226,2,FALSE),VLOOKUP(H94,'LISTA DE ASPECTOS - IMPACTOS'!$D$3:$F$72,2,FALSE))</f>
        <v>Caída al mismo nivel</v>
      </c>
      <c r="J94" s="336" t="s">
        <v>702</v>
      </c>
      <c r="K94" s="342" t="s">
        <v>680</v>
      </c>
      <c r="L94" s="177">
        <v>4</v>
      </c>
      <c r="M94" s="268">
        <f t="shared" si="3"/>
        <v>18</v>
      </c>
      <c r="N94" s="85"/>
      <c r="O94" s="85"/>
      <c r="P94" s="287" t="s">
        <v>734</v>
      </c>
      <c r="Q94" s="287"/>
      <c r="R94" s="177"/>
      <c r="S94" s="177" t="s">
        <v>703</v>
      </c>
      <c r="T94" s="178"/>
      <c r="U94" s="178" t="s">
        <v>1400</v>
      </c>
      <c r="V94" s="87">
        <v>0.15</v>
      </c>
      <c r="W94" s="86">
        <f t="shared" si="4"/>
        <v>18</v>
      </c>
      <c r="X94" s="88">
        <f>IF(M94&gt;=16,MAX(N94:R94),IF(M94&lt;16,MAX(N94:V94)))</f>
        <v>0</v>
      </c>
      <c r="Y94" s="86">
        <f t="shared" si="5"/>
        <v>21</v>
      </c>
      <c r="Z94" s="85"/>
      <c r="AA94" s="267" t="s">
        <v>1381</v>
      </c>
      <c r="AB94" s="175"/>
      <c r="AC94" s="176"/>
      <c r="AD94" s="176"/>
      <c r="AE94" s="272"/>
      <c r="AF94" s="272"/>
      <c r="AG94" s="272"/>
      <c r="AH94" s="272"/>
      <c r="AI94" s="272"/>
      <c r="AJ94" s="272"/>
      <c r="AK94" s="272"/>
      <c r="AL94" s="273"/>
      <c r="AM94" s="272"/>
      <c r="AN94" s="273"/>
      <c r="AO94" s="272"/>
      <c r="AP94" s="273"/>
      <c r="AQ94" s="272"/>
      <c r="AR94" s="273"/>
      <c r="AS94" s="272"/>
      <c r="AT94" s="102"/>
      <c r="AU94" s="101"/>
    </row>
    <row r="95" spans="1:52" ht="141">
      <c r="A95" s="457"/>
      <c r="B95" s="456"/>
      <c r="C95" s="489"/>
      <c r="D95" s="262" t="s">
        <v>1388</v>
      </c>
      <c r="E95" s="352" t="s">
        <v>361</v>
      </c>
      <c r="F95" s="263" t="s">
        <v>624</v>
      </c>
      <c r="G95" s="290" t="s">
        <v>717</v>
      </c>
      <c r="H95" s="341" t="s">
        <v>718</v>
      </c>
      <c r="I95" s="335" t="str">
        <f>IF(OR(E95="SE",E95="SA"),VLOOKUP(H95,'Tabla de Peligros y Riesgo'!$C$2:$E$226,2,FALSE),VLOOKUP(H95,'LISTA DE ASPECTOS - IMPACTOS'!$D$3:$F$72,2,FALSE))</f>
        <v>Perdida de la audición</v>
      </c>
      <c r="J95" s="336" t="str">
        <f>IF(OR(E95="SE",E95="SA"),VLOOKUP(H95,'Tabla de Peligros y Riesgo'!$C$2:$E$226,3,FALSE),VLOOKUP(H95,'LISTA DE ASPECTOS - IMPACTOS'!$D$3:$F$72,3,FALSE))</f>
        <v>Hipoacusia</v>
      </c>
      <c r="K95" s="342" t="s">
        <v>680</v>
      </c>
      <c r="L95" s="177">
        <v>3</v>
      </c>
      <c r="M95" s="268">
        <f t="shared" si="3"/>
        <v>13</v>
      </c>
      <c r="N95" s="85"/>
      <c r="O95" s="85"/>
      <c r="P95" s="84"/>
      <c r="Q95" s="287" t="s">
        <v>719</v>
      </c>
      <c r="R95" s="177" t="s">
        <v>678</v>
      </c>
      <c r="S95" s="177" t="s">
        <v>720</v>
      </c>
      <c r="T95" s="178"/>
      <c r="U95" s="178" t="s">
        <v>1400</v>
      </c>
      <c r="V95" s="87"/>
      <c r="W95" s="86">
        <f t="shared" si="4"/>
        <v>13</v>
      </c>
      <c r="X95" s="88"/>
      <c r="Y95" s="86">
        <f t="shared" si="5"/>
        <v>20</v>
      </c>
      <c r="Z95" s="85"/>
      <c r="AA95" s="267" t="s">
        <v>1381</v>
      </c>
      <c r="AB95" s="175"/>
      <c r="AC95" s="176"/>
      <c r="AD95" s="176"/>
      <c r="AE95" s="272"/>
      <c r="AF95" s="272"/>
      <c r="AG95" s="272"/>
      <c r="AH95" s="272"/>
      <c r="AI95" s="272"/>
      <c r="AJ95" s="272"/>
      <c r="AK95" s="272"/>
      <c r="AL95" s="273"/>
      <c r="AM95" s="272"/>
      <c r="AN95" s="273"/>
      <c r="AO95" s="272"/>
      <c r="AP95" s="273"/>
      <c r="AQ95" s="272"/>
      <c r="AR95" s="273"/>
      <c r="AS95" s="272"/>
      <c r="AT95" s="102"/>
      <c r="AU95" s="101"/>
    </row>
    <row r="96" spans="1:52" ht="188">
      <c r="A96" s="457"/>
      <c r="B96" s="456"/>
      <c r="C96" s="493"/>
      <c r="D96" s="262" t="s">
        <v>1388</v>
      </c>
      <c r="E96" s="352" t="s">
        <v>363</v>
      </c>
      <c r="F96" s="263" t="s">
        <v>624</v>
      </c>
      <c r="G96" s="290" t="s">
        <v>739</v>
      </c>
      <c r="H96" s="341" t="s">
        <v>740</v>
      </c>
      <c r="I96" s="335" t="str">
        <f>IF(OR(E96="SE",E96="SA"),VLOOKUP(H96,'Tabla de Peligros y Riesgo'!$C$2:$E$226,2,FALSE),VLOOKUP(H96,'LISTA DE ASPECTOS - IMPACTOS'!$D$3:$F$72,2,FALSE))</f>
        <v>Alteración de la calidad de suelo/agua</v>
      </c>
      <c r="J96" s="336" t="str">
        <f>IF(OR(E96="SE",E96="SA"),VLOOKUP(H96,'Tabla de Peligros y Riesgo'!$C$2:$E$226,3,FALSE),VLOOKUP(H96,'LISTA DE ASPECTOS - IMPACTOS'!$D$3:$F$72,3,FALSE))</f>
        <v>Potencial incumplimiento de Estándares de Calidad Ambiental (ECA) para aire.
Potencial afectación a la vida y salud humana.</v>
      </c>
      <c r="K96" s="342" t="s">
        <v>715</v>
      </c>
      <c r="L96" s="177">
        <v>4</v>
      </c>
      <c r="M96" s="268">
        <f t="shared" si="3"/>
        <v>14</v>
      </c>
      <c r="N96" s="85"/>
      <c r="O96" s="85"/>
      <c r="P96" s="84"/>
      <c r="Q96" s="287"/>
      <c r="R96" s="177"/>
      <c r="S96" s="177" t="s">
        <v>741</v>
      </c>
      <c r="T96" s="178"/>
      <c r="U96" s="178"/>
      <c r="V96" s="87"/>
      <c r="W96" s="86">
        <f t="shared" si="4"/>
        <v>14</v>
      </c>
      <c r="X96" s="88"/>
      <c r="Y96" s="86">
        <f t="shared" si="5"/>
        <v>18</v>
      </c>
      <c r="Z96" s="85"/>
      <c r="AA96" s="267" t="s">
        <v>1381</v>
      </c>
      <c r="AB96" s="175"/>
      <c r="AC96" s="176"/>
      <c r="AD96" s="176"/>
      <c r="AE96" s="272"/>
      <c r="AF96" s="272"/>
      <c r="AG96" s="272"/>
      <c r="AH96" s="272"/>
      <c r="AI96" s="272"/>
      <c r="AJ96" s="272"/>
      <c r="AK96" s="272"/>
      <c r="AL96" s="273"/>
      <c r="AM96" s="272"/>
      <c r="AN96" s="273"/>
      <c r="AO96" s="272"/>
      <c r="AP96" s="273"/>
      <c r="AQ96" s="272"/>
      <c r="AR96" s="273"/>
      <c r="AS96" s="272"/>
      <c r="AT96" s="102"/>
      <c r="AU96" s="101"/>
    </row>
    <row r="97" spans="1:47" ht="141">
      <c r="A97" s="457"/>
      <c r="B97" s="456"/>
      <c r="C97" s="488" t="s">
        <v>26</v>
      </c>
      <c r="D97" s="262" t="s">
        <v>1388</v>
      </c>
      <c r="E97" s="352" t="s">
        <v>361</v>
      </c>
      <c r="F97" s="263" t="s">
        <v>624</v>
      </c>
      <c r="G97" s="290" t="s">
        <v>711</v>
      </c>
      <c r="H97" s="341" t="s">
        <v>513</v>
      </c>
      <c r="I97" s="335" t="str">
        <f>IF(OR(E97="SE",E97="SA"),VLOOKUP(H97,'Tabla de Peligros y Riesgo'!$C$2:$E$226,2,FALSE),VLOOKUP(H97,'LISTA DE ASPECTOS - IMPACTOS'!$D$3:$F$72,2,FALSE))</f>
        <v xml:space="preserve">Exposición a vibraciones </v>
      </c>
      <c r="J97" s="336" t="str">
        <f>IF(OR(E97="SE",E97="SA"),VLOOKUP(H97,'Tabla de Peligros y Riesgo'!$C$2:$E$226,3,FALSE),VLOOKUP(H97,'LISTA DE ASPECTOS - IMPACTOS'!$D$3:$F$72,3,FALSE))</f>
        <v>Trastornos (vasculares, hueso, articulaciones y neurológicos)</v>
      </c>
      <c r="K97" s="342" t="s">
        <v>680</v>
      </c>
      <c r="L97" s="177">
        <v>3</v>
      </c>
      <c r="M97" s="268">
        <f t="shared" si="3"/>
        <v>13</v>
      </c>
      <c r="N97" s="85"/>
      <c r="O97" s="85"/>
      <c r="P97" s="84"/>
      <c r="Q97" s="287"/>
      <c r="R97" s="177"/>
      <c r="S97" s="177" t="s">
        <v>712</v>
      </c>
      <c r="T97" s="178"/>
      <c r="U97" s="178" t="s">
        <v>1400</v>
      </c>
      <c r="V97" s="87">
        <v>0.15</v>
      </c>
      <c r="W97" s="86">
        <f t="shared" si="4"/>
        <v>13</v>
      </c>
      <c r="X97" s="88">
        <f>IF(M97&gt;=16,MAX(N97:R97),IF(M97&lt;16,MAX(N97:V97)))</f>
        <v>0.15</v>
      </c>
      <c r="Y97" s="86">
        <f t="shared" si="5"/>
        <v>17</v>
      </c>
      <c r="Z97" s="85"/>
      <c r="AA97" s="267" t="s">
        <v>1381</v>
      </c>
      <c r="AB97" s="175"/>
      <c r="AC97" s="176"/>
      <c r="AD97" s="176"/>
      <c r="AE97" s="272"/>
      <c r="AF97" s="272"/>
      <c r="AG97" s="272"/>
      <c r="AH97" s="272"/>
      <c r="AI97" s="272"/>
      <c r="AJ97" s="272"/>
      <c r="AK97" s="272"/>
      <c r="AL97" s="273"/>
      <c r="AM97" s="272"/>
      <c r="AN97" s="273"/>
      <c r="AO97" s="272"/>
      <c r="AP97" s="273"/>
      <c r="AQ97" s="272"/>
      <c r="AR97" s="273"/>
      <c r="AS97" s="272"/>
      <c r="AT97" s="102"/>
      <c r="AU97" s="101"/>
    </row>
    <row r="98" spans="1:47" ht="141">
      <c r="A98" s="457"/>
      <c r="B98" s="456"/>
      <c r="C98" s="489"/>
      <c r="D98" s="262" t="s">
        <v>1388</v>
      </c>
      <c r="E98" s="352" t="s">
        <v>361</v>
      </c>
      <c r="F98" s="263" t="s">
        <v>624</v>
      </c>
      <c r="G98" s="290" t="s">
        <v>717</v>
      </c>
      <c r="H98" s="341" t="s">
        <v>718</v>
      </c>
      <c r="I98" s="335" t="str">
        <f>IF(OR(E98="SE",E98="SA"),VLOOKUP(H98,'Tabla de Peligros y Riesgo'!$C$2:$E$226,2,FALSE),VLOOKUP(H98,'LISTA DE ASPECTOS - IMPACTOS'!$D$3:$F$72,2,FALSE))</f>
        <v>Perdida de la audición</v>
      </c>
      <c r="J98" s="336" t="str">
        <f>IF(OR(E98="SE",E98="SA"),VLOOKUP(H98,'Tabla de Peligros y Riesgo'!$C$2:$E$226,3,FALSE),VLOOKUP(H98,'LISTA DE ASPECTOS - IMPACTOS'!$D$3:$F$72,3,FALSE))</f>
        <v>Hipoacusia</v>
      </c>
      <c r="K98" s="342" t="s">
        <v>680</v>
      </c>
      <c r="L98" s="177">
        <v>3</v>
      </c>
      <c r="M98" s="268">
        <f t="shared" si="3"/>
        <v>13</v>
      </c>
      <c r="N98" s="85"/>
      <c r="O98" s="85"/>
      <c r="P98" s="84"/>
      <c r="Q98" s="287" t="s">
        <v>719</v>
      </c>
      <c r="R98" s="177" t="s">
        <v>678</v>
      </c>
      <c r="S98" s="177" t="s">
        <v>720</v>
      </c>
      <c r="T98" s="178"/>
      <c r="U98" s="178" t="s">
        <v>1400</v>
      </c>
      <c r="V98" s="87"/>
      <c r="W98" s="86">
        <f t="shared" si="4"/>
        <v>13</v>
      </c>
      <c r="X98" s="88"/>
      <c r="Y98" s="86">
        <f t="shared" si="5"/>
        <v>20</v>
      </c>
      <c r="Z98" s="85"/>
      <c r="AA98" s="267" t="s">
        <v>1381</v>
      </c>
      <c r="AB98" s="175"/>
      <c r="AC98" s="176"/>
      <c r="AD98" s="176"/>
      <c r="AE98" s="272"/>
      <c r="AF98" s="272"/>
      <c r="AG98" s="272"/>
      <c r="AH98" s="272"/>
      <c r="AI98" s="272"/>
      <c r="AJ98" s="272"/>
      <c r="AK98" s="272"/>
      <c r="AL98" s="273"/>
      <c r="AM98" s="272"/>
      <c r="AN98" s="273"/>
      <c r="AO98" s="272"/>
      <c r="AP98" s="273"/>
      <c r="AQ98" s="272"/>
      <c r="AR98" s="273"/>
      <c r="AS98" s="272"/>
      <c r="AT98" s="102"/>
      <c r="AU98" s="101"/>
    </row>
    <row r="99" spans="1:47" ht="84" customHeight="1">
      <c r="A99" s="457"/>
      <c r="B99" s="456"/>
      <c r="C99" s="489"/>
      <c r="D99" s="262" t="s">
        <v>1388</v>
      </c>
      <c r="E99" s="352" t="s">
        <v>362</v>
      </c>
      <c r="F99" s="263" t="s">
        <v>624</v>
      </c>
      <c r="G99" s="290" t="s">
        <v>701</v>
      </c>
      <c r="H99" s="341" t="s">
        <v>577</v>
      </c>
      <c r="I99" s="335" t="str">
        <f>IF(OR(E99="SE",E99="SA"),VLOOKUP(H99,'Tabla de Peligros y Riesgo'!$C$2:$E$226,2,FALSE),VLOOKUP(H99,'LISTA DE ASPECTOS - IMPACTOS'!$D$3:$F$72,2,FALSE))</f>
        <v>Caída al mismo nivel</v>
      </c>
      <c r="J99" s="336" t="s">
        <v>702</v>
      </c>
      <c r="K99" s="342" t="s">
        <v>680</v>
      </c>
      <c r="L99" s="177">
        <v>4</v>
      </c>
      <c r="M99" s="268">
        <f t="shared" si="3"/>
        <v>18</v>
      </c>
      <c r="N99" s="85"/>
      <c r="O99" s="85"/>
      <c r="P99" s="287" t="s">
        <v>734</v>
      </c>
      <c r="Q99" s="287"/>
      <c r="R99" s="177"/>
      <c r="S99" s="177" t="s">
        <v>703</v>
      </c>
      <c r="T99" s="178"/>
      <c r="U99" s="178" t="s">
        <v>1400</v>
      </c>
      <c r="V99" s="87"/>
      <c r="W99" s="86">
        <f t="shared" si="4"/>
        <v>18</v>
      </c>
      <c r="X99" s="88">
        <f>IF(M99&gt;=16,MAX(N99:R99),IF(M99&lt;16,MAX(N99:V99)))</f>
        <v>0</v>
      </c>
      <c r="Y99" s="86">
        <f t="shared" si="5"/>
        <v>21</v>
      </c>
      <c r="Z99" s="85"/>
      <c r="AA99" s="267" t="s">
        <v>1381</v>
      </c>
      <c r="AB99" s="175"/>
      <c r="AC99" s="176"/>
      <c r="AD99" s="176"/>
      <c r="AE99" s="272"/>
      <c r="AF99" s="272"/>
      <c r="AG99" s="272"/>
      <c r="AH99" s="272"/>
      <c r="AI99" s="272"/>
      <c r="AJ99" s="272"/>
      <c r="AK99" s="272"/>
      <c r="AL99" s="273"/>
      <c r="AM99" s="272"/>
      <c r="AN99" s="273"/>
      <c r="AO99" s="272"/>
      <c r="AP99" s="273"/>
      <c r="AQ99" s="272"/>
      <c r="AR99" s="273"/>
      <c r="AS99" s="272"/>
      <c r="AT99" s="102"/>
      <c r="AU99" s="101"/>
    </row>
    <row r="100" spans="1:47" ht="117.5">
      <c r="A100" s="457"/>
      <c r="B100" s="456"/>
      <c r="C100" s="489"/>
      <c r="D100" s="262" t="s">
        <v>1388</v>
      </c>
      <c r="E100" s="352" t="s">
        <v>362</v>
      </c>
      <c r="F100" s="263" t="s">
        <v>624</v>
      </c>
      <c r="G100" s="290" t="s">
        <v>704</v>
      </c>
      <c r="H100" s="341" t="s">
        <v>707</v>
      </c>
      <c r="I100" s="335" t="str">
        <f>IF(OR(E100="SE",E100="SA"),VLOOKUP(H100,'Tabla de Peligros y Riesgo'!$C$2:$E$226,2,FALSE),VLOOKUP(H100,'LISTA DE ASPECTOS - IMPACTOS'!$D$3:$F$72,2,FALSE))</f>
        <v>Atrapamiento</v>
      </c>
      <c r="J100" s="336" t="s">
        <v>705</v>
      </c>
      <c r="K100" s="342" t="s">
        <v>680</v>
      </c>
      <c r="L100" s="177">
        <v>3</v>
      </c>
      <c r="M100" s="268">
        <f t="shared" si="3"/>
        <v>13</v>
      </c>
      <c r="N100" s="177"/>
      <c r="O100" s="177"/>
      <c r="P100" s="84"/>
      <c r="Q100" s="287"/>
      <c r="R100" s="177"/>
      <c r="S100" s="177" t="s">
        <v>714</v>
      </c>
      <c r="T100" s="178"/>
      <c r="U100" s="178" t="s">
        <v>1400</v>
      </c>
      <c r="V100" s="87"/>
      <c r="W100" s="86">
        <f t="shared" si="4"/>
        <v>13</v>
      </c>
      <c r="X100" s="88"/>
      <c r="Y100" s="86">
        <f t="shared" si="5"/>
        <v>17</v>
      </c>
      <c r="Z100" s="85"/>
      <c r="AA100" s="267" t="s">
        <v>1381</v>
      </c>
      <c r="AB100" s="175"/>
      <c r="AC100" s="176"/>
      <c r="AD100" s="176"/>
      <c r="AE100" s="272"/>
      <c r="AF100" s="272"/>
      <c r="AG100" s="272"/>
      <c r="AH100" s="272"/>
      <c r="AI100" s="272"/>
      <c r="AJ100" s="272"/>
      <c r="AK100" s="272"/>
      <c r="AL100" s="273"/>
      <c r="AM100" s="272"/>
      <c r="AN100" s="273"/>
      <c r="AO100" s="272"/>
      <c r="AP100" s="273"/>
      <c r="AQ100" s="272"/>
      <c r="AR100" s="273"/>
      <c r="AS100" s="272"/>
      <c r="AT100" s="102"/>
      <c r="AU100" s="101"/>
    </row>
    <row r="101" spans="1:47" ht="329">
      <c r="A101" s="457"/>
      <c r="B101" s="456"/>
      <c r="C101" s="489"/>
      <c r="D101" s="262" t="s">
        <v>1388</v>
      </c>
      <c r="E101" s="352" t="s">
        <v>363</v>
      </c>
      <c r="F101" s="263" t="s">
        <v>624</v>
      </c>
      <c r="G101" s="290" t="s">
        <v>732</v>
      </c>
      <c r="H101" s="341" t="s">
        <v>729</v>
      </c>
      <c r="I101" s="335" t="str">
        <f>IF(OR(E101="SE",E101="SA"),VLOOKUP(H101,'Tabla de Peligros y Riesgo'!$C$2:$E$226,2,FALSE),VLOOKUP(H101,'LISTA DE ASPECTOS - IMPACTOS'!$D$3:$F$72,2,FALSE))</f>
        <v>Alteración de la calidad de suelo/agua</v>
      </c>
      <c r="J101" s="336" t="str">
        <f>IF(OR(E101="SE",E101="SA"),VLOOKUP(H101,'Tabla de Peligros y Riesgo'!$C$2:$E$226,3,FALSE),VLOOKUP(H101,'LISTA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1" s="342" t="s">
        <v>690</v>
      </c>
      <c r="L101" s="177">
        <v>4</v>
      </c>
      <c r="M101" s="268">
        <f t="shared" si="3"/>
        <v>10</v>
      </c>
      <c r="N101" s="85"/>
      <c r="O101" s="85"/>
      <c r="P101" s="84"/>
      <c r="Q101" s="177"/>
      <c r="R101" s="177"/>
      <c r="S101" s="177" t="s">
        <v>733</v>
      </c>
      <c r="T101" s="178"/>
      <c r="U101" s="178"/>
      <c r="V101" s="87"/>
      <c r="W101" s="86">
        <f t="shared" si="4"/>
        <v>10</v>
      </c>
      <c r="X101" s="88"/>
      <c r="Y101" s="86">
        <f t="shared" si="5"/>
        <v>18</v>
      </c>
      <c r="Z101" s="85"/>
      <c r="AA101" s="267" t="s">
        <v>1381</v>
      </c>
      <c r="AB101" s="175"/>
      <c r="AC101" s="176"/>
      <c r="AD101" s="176"/>
      <c r="AE101" s="272"/>
      <c r="AF101" s="272"/>
      <c r="AG101" s="272"/>
      <c r="AH101" s="272"/>
      <c r="AI101" s="272"/>
      <c r="AJ101" s="272"/>
      <c r="AK101" s="272"/>
      <c r="AL101" s="273"/>
      <c r="AM101" s="272"/>
      <c r="AN101" s="273"/>
      <c r="AO101" s="272"/>
      <c r="AP101" s="273"/>
      <c r="AQ101" s="272"/>
      <c r="AR101" s="273"/>
      <c r="AS101" s="272"/>
      <c r="AT101" s="102"/>
      <c r="AU101" s="101"/>
    </row>
    <row r="102" spans="1:47" ht="329">
      <c r="A102" s="457"/>
      <c r="B102" s="456"/>
      <c r="C102" s="489"/>
      <c r="D102" s="262" t="s">
        <v>1388</v>
      </c>
      <c r="E102" s="352" t="s">
        <v>363</v>
      </c>
      <c r="F102" s="263" t="s">
        <v>624</v>
      </c>
      <c r="G102" s="290" t="s">
        <v>728</v>
      </c>
      <c r="H102" s="341" t="s">
        <v>729</v>
      </c>
      <c r="I102" s="335" t="str">
        <f>IF(OR(E102="SE",E102="SA"),VLOOKUP(H102,'Tabla de Peligros y Riesgo'!$C$2:$E$226,2,FALSE),VLOOKUP(H102,'LISTA DE ASPECTOS - IMPACTOS'!$D$3:$F$72,2,FALSE))</f>
        <v>Alteración de la calidad de suelo/agua</v>
      </c>
      <c r="J102" s="336" t="str">
        <f>IF(OR(E102="SE",E102="SA"),VLOOKUP(H102,'Tabla de Peligros y Riesgo'!$C$2:$E$226,3,FALSE),VLOOKUP(H102,'LISTA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2" s="342" t="s">
        <v>680</v>
      </c>
      <c r="L102" s="177">
        <v>3</v>
      </c>
      <c r="M102" s="268">
        <f t="shared" si="3"/>
        <v>13</v>
      </c>
      <c r="N102" s="177"/>
      <c r="O102" s="177"/>
      <c r="P102" s="84"/>
      <c r="Q102" s="177" t="s">
        <v>730</v>
      </c>
      <c r="R102" s="177" t="s">
        <v>685</v>
      </c>
      <c r="S102" s="177" t="s">
        <v>731</v>
      </c>
      <c r="T102" s="178"/>
      <c r="U102" s="178"/>
      <c r="V102" s="87"/>
      <c r="W102" s="86">
        <f t="shared" si="4"/>
        <v>13</v>
      </c>
      <c r="X102" s="88"/>
      <c r="Y102" s="86">
        <f t="shared" si="5"/>
        <v>17</v>
      </c>
      <c r="Z102" s="85"/>
      <c r="AA102" s="267" t="s">
        <v>1381</v>
      </c>
      <c r="AB102" s="175"/>
      <c r="AC102" s="176"/>
      <c r="AD102" s="176"/>
      <c r="AE102" s="272"/>
      <c r="AF102" s="272"/>
      <c r="AG102" s="272"/>
      <c r="AH102" s="272"/>
      <c r="AI102" s="272"/>
      <c r="AJ102" s="272"/>
      <c r="AK102" s="272"/>
      <c r="AL102" s="273"/>
      <c r="AM102" s="272"/>
      <c r="AN102" s="273"/>
      <c r="AO102" s="272"/>
      <c r="AP102" s="273"/>
      <c r="AQ102" s="272"/>
      <c r="AR102" s="273"/>
      <c r="AS102" s="272"/>
      <c r="AT102" s="102"/>
      <c r="AU102" s="101"/>
    </row>
    <row r="103" spans="1:47" ht="117.5">
      <c r="A103" s="457"/>
      <c r="B103" s="456"/>
      <c r="C103" s="493"/>
      <c r="D103" s="262" t="s">
        <v>1388</v>
      </c>
      <c r="E103" s="352" t="s">
        <v>363</v>
      </c>
      <c r="F103" s="263" t="s">
        <v>624</v>
      </c>
      <c r="G103" s="290" t="s">
        <v>725</v>
      </c>
      <c r="H103" s="341" t="s">
        <v>726</v>
      </c>
      <c r="I103" s="335" t="str">
        <f>IF(OR(E103="SE",E103="SA"),VLOOKUP(H103,'Tabla de Peligros y Riesgo'!$C$2:$E$226,2,FALSE),VLOOKUP(H103,'LISTA DE ASPECTOS - IMPACTOS'!$D$3:$F$72,2,FALSE))</f>
        <v>Alteración de la calidad de aire</v>
      </c>
      <c r="J103" s="336" t="str">
        <f>IF(OR(E103="SE",E103="SA"),VLOOKUP(H103,'Tabla de Peligros y Riesgo'!$C$2:$E$226,3,FALSE),VLOOKUP(H103,'LISTA DE ASPECTOS - IMPACTOS'!$D$3:$F$72,3,FALSE))</f>
        <v>Potencial afectación a la calidad ambiental del aire</v>
      </c>
      <c r="K103" s="342" t="s">
        <v>715</v>
      </c>
      <c r="L103" s="177">
        <v>4</v>
      </c>
      <c r="M103" s="268">
        <f t="shared" si="3"/>
        <v>14</v>
      </c>
      <c r="N103" s="85"/>
      <c r="O103" s="85"/>
      <c r="P103" s="84"/>
      <c r="Q103" s="287"/>
      <c r="R103" s="177"/>
      <c r="S103" s="177" t="s">
        <v>727</v>
      </c>
      <c r="T103" s="178"/>
      <c r="U103" s="178"/>
      <c r="V103" s="87"/>
      <c r="W103" s="86">
        <f t="shared" si="4"/>
        <v>14</v>
      </c>
      <c r="X103" s="88"/>
      <c r="Y103" s="86">
        <f t="shared" si="5"/>
        <v>18</v>
      </c>
      <c r="Z103" s="85"/>
      <c r="AA103" s="267" t="s">
        <v>1381</v>
      </c>
      <c r="AB103" s="175"/>
      <c r="AC103" s="176"/>
      <c r="AD103" s="176"/>
      <c r="AE103" s="272"/>
      <c r="AF103" s="272"/>
      <c r="AG103" s="272"/>
      <c r="AH103" s="272"/>
      <c r="AI103" s="272"/>
      <c r="AJ103" s="272"/>
      <c r="AK103" s="272"/>
      <c r="AL103" s="273"/>
      <c r="AM103" s="272"/>
      <c r="AN103" s="273"/>
      <c r="AO103" s="272"/>
      <c r="AP103" s="273"/>
      <c r="AQ103" s="272"/>
      <c r="AR103" s="273"/>
      <c r="AS103" s="272"/>
      <c r="AT103" s="102"/>
      <c r="AU103" s="101"/>
    </row>
    <row r="104" spans="1:47" ht="87.5">
      <c r="A104" s="457"/>
      <c r="B104" s="456"/>
      <c r="C104" s="488" t="s">
        <v>27</v>
      </c>
      <c r="D104" s="262" t="s">
        <v>1388</v>
      </c>
      <c r="E104" s="352" t="s">
        <v>362</v>
      </c>
      <c r="F104" s="263" t="s">
        <v>624</v>
      </c>
      <c r="G104" s="290" t="s">
        <v>701</v>
      </c>
      <c r="H104" s="341" t="s">
        <v>542</v>
      </c>
      <c r="I104" s="335" t="str">
        <f>IF(OR(E104="SE",E104="SA"),VLOOKUP(H104,'Tabla de Peligros y Riesgo'!$C$2:$E$226,2,FALSE),VLOOKUP(H104,'LISTA DE ASPECTOS - IMPACTOS'!$D$3:$F$72,2,FALSE))</f>
        <v>Caída al mismo nivel</v>
      </c>
      <c r="J104" s="336" t="s">
        <v>702</v>
      </c>
      <c r="K104" s="342" t="s">
        <v>680</v>
      </c>
      <c r="L104" s="177">
        <v>4</v>
      </c>
      <c r="M104" s="268">
        <f t="shared" si="3"/>
        <v>18</v>
      </c>
      <c r="N104" s="85"/>
      <c r="O104" s="85"/>
      <c r="P104" s="84"/>
      <c r="Q104" s="287"/>
      <c r="R104" s="177"/>
      <c r="S104" s="177" t="s">
        <v>703</v>
      </c>
      <c r="T104" s="178"/>
      <c r="U104" s="178" t="s">
        <v>1400</v>
      </c>
      <c r="V104" s="87"/>
      <c r="W104" s="86">
        <f t="shared" si="4"/>
        <v>18</v>
      </c>
      <c r="X104" s="88"/>
      <c r="Y104" s="86">
        <f t="shared" si="5"/>
        <v>21</v>
      </c>
      <c r="Z104" s="85"/>
      <c r="AA104" s="267" t="s">
        <v>1381</v>
      </c>
      <c r="AB104" s="175"/>
      <c r="AC104" s="176"/>
      <c r="AD104" s="176"/>
      <c r="AE104" s="272"/>
      <c r="AF104" s="272"/>
      <c r="AG104" s="272"/>
      <c r="AH104" s="272"/>
      <c r="AI104" s="272"/>
      <c r="AJ104" s="272"/>
      <c r="AK104" s="272"/>
      <c r="AL104" s="273"/>
      <c r="AM104" s="272"/>
      <c r="AN104" s="273"/>
      <c r="AO104" s="272"/>
      <c r="AP104" s="273"/>
      <c r="AQ104" s="272"/>
      <c r="AR104" s="273"/>
      <c r="AS104" s="272"/>
      <c r="AT104" s="102"/>
      <c r="AU104" s="101"/>
    </row>
    <row r="105" spans="1:47" ht="329">
      <c r="A105" s="457"/>
      <c r="B105" s="456"/>
      <c r="C105" s="489"/>
      <c r="D105" s="262" t="s">
        <v>1388</v>
      </c>
      <c r="E105" s="352" t="s">
        <v>363</v>
      </c>
      <c r="F105" s="263" t="s">
        <v>624</v>
      </c>
      <c r="G105" s="290" t="s">
        <v>728</v>
      </c>
      <c r="H105" s="341" t="s">
        <v>756</v>
      </c>
      <c r="I105" s="335" t="str">
        <f>IF(OR(E105="SE",E105="SA"),VLOOKUP(H105,'Tabla de Peligros y Riesgo'!$C$2:$E$226,2,FALSE),VLOOKUP(H105,'LISTA DE ASPECTOS - IMPACTOS'!$D$3:$F$72,2,FALSE))</f>
        <v>Alteración de la calidad de suelo/agua</v>
      </c>
      <c r="J105" s="336" t="str">
        <f>IF(OR(E105="SE",E105="SA"),VLOOKUP(H105,'Tabla de Peligros y Riesgo'!$C$2:$E$226,3,FALSE),VLOOKUP(H105,'LISTA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5" s="342" t="s">
        <v>680</v>
      </c>
      <c r="L105" s="177">
        <v>3</v>
      </c>
      <c r="M105" s="268">
        <f t="shared" si="3"/>
        <v>13</v>
      </c>
      <c r="N105" s="177"/>
      <c r="O105" s="177"/>
      <c r="P105" s="84"/>
      <c r="Q105" s="177" t="s">
        <v>730</v>
      </c>
      <c r="R105" s="177" t="s">
        <v>685</v>
      </c>
      <c r="S105" s="177" t="s">
        <v>757</v>
      </c>
      <c r="T105" s="178">
        <v>0.35</v>
      </c>
      <c r="U105" s="178"/>
      <c r="V105" s="87">
        <v>0.15</v>
      </c>
      <c r="W105" s="86">
        <f t="shared" si="4"/>
        <v>13</v>
      </c>
      <c r="X105" s="88">
        <f>IF(M105&gt;=16,MAX(N105:R105),IF(M105&lt;16,MAX(N105:V105)))</f>
        <v>0.35</v>
      </c>
      <c r="Y105" s="86">
        <f t="shared" si="5"/>
        <v>17</v>
      </c>
      <c r="Z105" s="85"/>
      <c r="AA105" s="267" t="s">
        <v>1381</v>
      </c>
      <c r="AB105" s="175"/>
      <c r="AC105" s="176"/>
      <c r="AD105" s="176"/>
      <c r="AE105" s="272"/>
      <c r="AF105" s="272"/>
      <c r="AG105" s="272"/>
      <c r="AH105" s="272"/>
      <c r="AI105" s="272"/>
      <c r="AJ105" s="272"/>
      <c r="AK105" s="272"/>
      <c r="AL105" s="273"/>
      <c r="AM105" s="272"/>
      <c r="AN105" s="273"/>
      <c r="AO105" s="272"/>
      <c r="AP105" s="273"/>
      <c r="AQ105" s="272"/>
      <c r="AR105" s="273"/>
      <c r="AS105" s="272"/>
      <c r="AT105" s="102"/>
      <c r="AU105" s="101"/>
    </row>
    <row r="106" spans="1:47" ht="329">
      <c r="A106" s="457"/>
      <c r="B106" s="456"/>
      <c r="C106" s="489"/>
      <c r="D106" s="262" t="s">
        <v>1388</v>
      </c>
      <c r="E106" s="352" t="s">
        <v>363</v>
      </c>
      <c r="F106" s="263" t="s">
        <v>624</v>
      </c>
      <c r="G106" s="290" t="s">
        <v>728</v>
      </c>
      <c r="H106" s="341" t="s">
        <v>729</v>
      </c>
      <c r="I106" s="335" t="str">
        <f>IF(OR(E106="SE",E106="SA"),VLOOKUP(H106,'Tabla de Peligros y Riesgo'!$C$2:$E$226,2,FALSE),VLOOKUP(H106,'LISTA DE ASPECTOS - IMPACTOS'!$D$3:$F$72,2,FALSE))</f>
        <v>Alteración de la calidad de suelo/agua</v>
      </c>
      <c r="J106" s="336" t="str">
        <f>IF(OR(E106="SE",E106="SA"),VLOOKUP(H106,'Tabla de Peligros y Riesgo'!$C$2:$E$226,3,FALSE),VLOOKUP(H106,'LISTA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6" s="342" t="s">
        <v>680</v>
      </c>
      <c r="L106" s="177">
        <v>3</v>
      </c>
      <c r="M106" s="268">
        <f t="shared" si="3"/>
        <v>13</v>
      </c>
      <c r="N106" s="177"/>
      <c r="O106" s="177"/>
      <c r="P106" s="84"/>
      <c r="Q106" s="177" t="s">
        <v>730</v>
      </c>
      <c r="R106" s="177" t="s">
        <v>685</v>
      </c>
      <c r="S106" s="177" t="s">
        <v>731</v>
      </c>
      <c r="T106" s="178">
        <v>0.35</v>
      </c>
      <c r="U106" s="178"/>
      <c r="V106" s="87"/>
      <c r="W106" s="86">
        <f t="shared" si="4"/>
        <v>13</v>
      </c>
      <c r="X106" s="88"/>
      <c r="Y106" s="86">
        <f t="shared" si="5"/>
        <v>17</v>
      </c>
      <c r="Z106" s="85"/>
      <c r="AA106" s="267" t="s">
        <v>1381</v>
      </c>
      <c r="AB106" s="175"/>
      <c r="AC106" s="176"/>
      <c r="AD106" s="176"/>
      <c r="AE106" s="272"/>
      <c r="AF106" s="272"/>
      <c r="AG106" s="272"/>
      <c r="AH106" s="272"/>
      <c r="AI106" s="272"/>
      <c r="AJ106" s="272"/>
      <c r="AK106" s="272"/>
      <c r="AL106" s="273"/>
      <c r="AM106" s="272"/>
      <c r="AN106" s="273"/>
      <c r="AO106" s="272"/>
      <c r="AP106" s="273"/>
      <c r="AQ106" s="272"/>
      <c r="AR106" s="273"/>
      <c r="AS106" s="272"/>
      <c r="AT106" s="102"/>
      <c r="AU106" s="101"/>
    </row>
    <row r="107" spans="1:47" ht="116">
      <c r="A107" s="457"/>
      <c r="B107" s="456"/>
      <c r="C107" s="489"/>
      <c r="D107" s="262" t="s">
        <v>1388</v>
      </c>
      <c r="E107" s="352" t="s">
        <v>362</v>
      </c>
      <c r="F107" s="263" t="s">
        <v>624</v>
      </c>
      <c r="G107" s="290" t="s">
        <v>735</v>
      </c>
      <c r="H107" s="341" t="s">
        <v>736</v>
      </c>
      <c r="I107" s="335" t="str">
        <f>IF(OR(E107="SE",E107="SA"),VLOOKUP(H107,'Tabla de Peligros y Riesgo'!$C$2:$E$226,2,FALSE),VLOOKUP(H107,'LISTA DE ASPECTOS - IMPACTOS'!$D$3:$F$72,2,FALSE))</f>
        <v>Cortes</v>
      </c>
      <c r="J107" s="336" t="str">
        <f>IF(OR(E107="SE",E107="SA"),VLOOKUP(H107,'Tabla de Peligros y Riesgo'!$C$2:$E$226,3,FALSE),VLOOKUP(H107,'LISTA DE ASPECTOS - IMPACTOS'!$D$3:$F$72,3,FALSE))</f>
        <v>Herida punzocortante</v>
      </c>
      <c r="K107" s="342" t="s">
        <v>715</v>
      </c>
      <c r="L107" s="177">
        <v>3</v>
      </c>
      <c r="M107" s="268">
        <f t="shared" si="3"/>
        <v>9</v>
      </c>
      <c r="N107" s="85"/>
      <c r="O107" s="85"/>
      <c r="P107" s="84"/>
      <c r="Q107" s="287" t="s">
        <v>737</v>
      </c>
      <c r="R107" s="177" t="s">
        <v>678</v>
      </c>
      <c r="S107" s="177" t="s">
        <v>738</v>
      </c>
      <c r="T107" s="178"/>
      <c r="U107" s="178" t="s">
        <v>1400</v>
      </c>
      <c r="V107" s="87"/>
      <c r="W107" s="86">
        <f t="shared" si="4"/>
        <v>9</v>
      </c>
      <c r="X107" s="88"/>
      <c r="Y107" s="86">
        <f t="shared" si="5"/>
        <v>20</v>
      </c>
      <c r="Z107" s="85"/>
      <c r="AA107" s="267" t="s">
        <v>1381</v>
      </c>
      <c r="AB107" s="175"/>
      <c r="AC107" s="176"/>
      <c r="AD107" s="176"/>
      <c r="AE107" s="272"/>
      <c r="AF107" s="272"/>
      <c r="AG107" s="272"/>
      <c r="AH107" s="272"/>
      <c r="AI107" s="272"/>
      <c r="AJ107" s="272"/>
      <c r="AK107" s="272"/>
      <c r="AL107" s="273"/>
      <c r="AM107" s="272"/>
      <c r="AN107" s="273"/>
      <c r="AO107" s="272"/>
      <c r="AP107" s="273"/>
      <c r="AQ107" s="272"/>
      <c r="AR107" s="273"/>
      <c r="AS107" s="272"/>
      <c r="AT107" s="102"/>
      <c r="AU107" s="101"/>
    </row>
    <row r="108" spans="1:47" ht="141">
      <c r="A108" s="457"/>
      <c r="B108" s="456"/>
      <c r="C108" s="489"/>
      <c r="D108" s="262" t="s">
        <v>1388</v>
      </c>
      <c r="E108" s="352" t="s">
        <v>361</v>
      </c>
      <c r="F108" s="263" t="s">
        <v>624</v>
      </c>
      <c r="G108" s="290" t="s">
        <v>717</v>
      </c>
      <c r="H108" s="341" t="s">
        <v>718</v>
      </c>
      <c r="I108" s="335" t="str">
        <f>IF(OR(E108="SE",E108="SA"),VLOOKUP(H108,'Tabla de Peligros y Riesgo'!$C$2:$E$226,2,FALSE),VLOOKUP(H108,'LISTA DE ASPECTOS - IMPACTOS'!$D$3:$F$72,2,FALSE))</f>
        <v>Perdida de la audición</v>
      </c>
      <c r="J108" s="336" t="str">
        <f>IF(OR(E108="SE",E108="SA"),VLOOKUP(H108,'Tabla de Peligros y Riesgo'!$C$2:$E$226,3,FALSE),VLOOKUP(H108,'LISTA DE ASPECTOS - IMPACTOS'!$D$3:$F$72,3,FALSE))</f>
        <v>Hipoacusia</v>
      </c>
      <c r="K108" s="342" t="s">
        <v>680</v>
      </c>
      <c r="L108" s="177">
        <v>3</v>
      </c>
      <c r="M108" s="268">
        <f t="shared" si="3"/>
        <v>13</v>
      </c>
      <c r="N108" s="85"/>
      <c r="O108" s="85"/>
      <c r="P108" s="84"/>
      <c r="Q108" s="287" t="s">
        <v>719</v>
      </c>
      <c r="R108" s="177" t="s">
        <v>678</v>
      </c>
      <c r="S108" s="177" t="s">
        <v>758</v>
      </c>
      <c r="T108" s="178"/>
      <c r="U108" s="178" t="s">
        <v>1400</v>
      </c>
      <c r="V108" s="87"/>
      <c r="W108" s="86">
        <f t="shared" si="4"/>
        <v>13</v>
      </c>
      <c r="X108" s="88"/>
      <c r="Y108" s="86">
        <f t="shared" si="5"/>
        <v>20</v>
      </c>
      <c r="Z108" s="85"/>
      <c r="AA108" s="267" t="s">
        <v>1381</v>
      </c>
      <c r="AB108" s="175"/>
      <c r="AC108" s="176"/>
      <c r="AD108" s="176"/>
      <c r="AE108" s="272"/>
      <c r="AF108" s="272"/>
      <c r="AG108" s="272"/>
      <c r="AH108" s="272"/>
      <c r="AI108" s="272"/>
      <c r="AJ108" s="272"/>
      <c r="AK108" s="272"/>
      <c r="AL108" s="273"/>
      <c r="AM108" s="272"/>
      <c r="AN108" s="273"/>
      <c r="AO108" s="272"/>
      <c r="AP108" s="273"/>
      <c r="AQ108" s="272"/>
      <c r="AR108" s="273"/>
      <c r="AS108" s="272"/>
      <c r="AT108" s="102"/>
      <c r="AU108" s="101"/>
    </row>
    <row r="109" spans="1:47" ht="101.5">
      <c r="A109" s="457"/>
      <c r="B109" s="456"/>
      <c r="C109" s="493"/>
      <c r="D109" s="262" t="s">
        <v>1388</v>
      </c>
      <c r="E109" s="352" t="s">
        <v>362</v>
      </c>
      <c r="F109" s="263" t="s">
        <v>624</v>
      </c>
      <c r="G109" s="290" t="s">
        <v>704</v>
      </c>
      <c r="H109" s="341" t="s">
        <v>507</v>
      </c>
      <c r="I109" s="335" t="str">
        <f>IF(OR(E109="SE",E109="SA"),VLOOKUP(H109,'Tabla de Peligros y Riesgo'!$C$2:$E$226,2,FALSE),VLOOKUP(H109,'LISTA DE ASPECTOS - IMPACTOS'!$D$3:$F$72,2,FALSE))</f>
        <v xml:space="preserve">Golpes </v>
      </c>
      <c r="J109" s="336" t="s">
        <v>705</v>
      </c>
      <c r="K109" s="342" t="s">
        <v>680</v>
      </c>
      <c r="L109" s="177">
        <v>3</v>
      </c>
      <c r="M109" s="268">
        <f t="shared" si="3"/>
        <v>13</v>
      </c>
      <c r="N109" s="177"/>
      <c r="O109" s="177"/>
      <c r="P109" s="84"/>
      <c r="Q109" s="287"/>
      <c r="R109" s="177"/>
      <c r="S109" s="177" t="s">
        <v>714</v>
      </c>
      <c r="T109" s="178"/>
      <c r="U109" s="178" t="s">
        <v>1400</v>
      </c>
      <c r="V109" s="87">
        <v>0.15</v>
      </c>
      <c r="W109" s="86">
        <f t="shared" si="4"/>
        <v>13</v>
      </c>
      <c r="X109" s="88">
        <f>IF(M109&gt;=16,MAX(N109:R109),IF(M109&lt;16,MAX(N109:V109)))</f>
        <v>0.15</v>
      </c>
      <c r="Y109" s="86">
        <f t="shared" si="5"/>
        <v>17</v>
      </c>
      <c r="Z109" s="85"/>
      <c r="AA109" s="267" t="s">
        <v>1381</v>
      </c>
      <c r="AB109" s="175"/>
      <c r="AC109" s="176"/>
      <c r="AD109" s="176"/>
      <c r="AE109" s="272"/>
      <c r="AF109" s="272"/>
      <c r="AG109" s="272"/>
      <c r="AH109" s="272"/>
      <c r="AI109" s="272"/>
      <c r="AJ109" s="272"/>
      <c r="AK109" s="272"/>
      <c r="AL109" s="273"/>
      <c r="AM109" s="272"/>
      <c r="AN109" s="273"/>
      <c r="AO109" s="272"/>
      <c r="AP109" s="273"/>
      <c r="AQ109" s="272"/>
      <c r="AR109" s="273"/>
      <c r="AS109" s="272"/>
      <c r="AT109" s="102"/>
      <c r="AU109" s="101"/>
    </row>
    <row r="110" spans="1:47" ht="87.5">
      <c r="A110" s="457"/>
      <c r="B110" s="456"/>
      <c r="C110" s="488" t="s">
        <v>34</v>
      </c>
      <c r="D110" s="262" t="s">
        <v>1388</v>
      </c>
      <c r="E110" s="352" t="s">
        <v>362</v>
      </c>
      <c r="F110" s="263" t="s">
        <v>624</v>
      </c>
      <c r="G110" s="290" t="s">
        <v>701</v>
      </c>
      <c r="H110" s="341" t="s">
        <v>524</v>
      </c>
      <c r="I110" s="335" t="str">
        <f>IF(OR(E110="SE",E110="SA"),VLOOKUP(H110,'Tabla de Peligros y Riesgo'!$C$2:$E$226,2,FALSE),VLOOKUP(H110,'LISTA DE ASPECTOS - IMPACTOS'!$D$3:$F$72,2,FALSE))</f>
        <v>Caída al mismo nivel</v>
      </c>
      <c r="J110" s="336" t="s">
        <v>702</v>
      </c>
      <c r="K110" s="342" t="s">
        <v>680</v>
      </c>
      <c r="L110" s="177">
        <v>4</v>
      </c>
      <c r="M110" s="268">
        <f t="shared" si="3"/>
        <v>18</v>
      </c>
      <c r="N110" s="85"/>
      <c r="O110" s="85"/>
      <c r="P110" s="84"/>
      <c r="Q110" s="287"/>
      <c r="R110" s="177"/>
      <c r="S110" s="177" t="s">
        <v>703</v>
      </c>
      <c r="T110" s="178"/>
      <c r="U110" s="178" t="s">
        <v>1400</v>
      </c>
      <c r="V110" s="87"/>
      <c r="W110" s="86">
        <f t="shared" si="4"/>
        <v>18</v>
      </c>
      <c r="X110" s="88"/>
      <c r="Y110" s="86">
        <f t="shared" si="5"/>
        <v>21</v>
      </c>
      <c r="Z110" s="85"/>
      <c r="AA110" s="267" t="s">
        <v>1381</v>
      </c>
      <c r="AB110" s="175"/>
      <c r="AC110" s="176"/>
      <c r="AD110" s="176"/>
      <c r="AE110" s="272"/>
      <c r="AF110" s="272"/>
      <c r="AG110" s="272"/>
      <c r="AH110" s="272"/>
      <c r="AI110" s="272"/>
      <c r="AJ110" s="272"/>
      <c r="AK110" s="272"/>
      <c r="AL110" s="273"/>
      <c r="AM110" s="272"/>
      <c r="AN110" s="273"/>
      <c r="AO110" s="272"/>
      <c r="AP110" s="273"/>
      <c r="AQ110" s="272"/>
      <c r="AR110" s="273"/>
      <c r="AS110" s="272"/>
      <c r="AT110" s="102"/>
      <c r="AU110" s="101"/>
    </row>
    <row r="111" spans="1:47" ht="117.5">
      <c r="A111" s="457"/>
      <c r="B111" s="456"/>
      <c r="C111" s="493"/>
      <c r="D111" s="262" t="s">
        <v>1388</v>
      </c>
      <c r="E111" s="352" t="s">
        <v>362</v>
      </c>
      <c r="F111" s="263" t="s">
        <v>624</v>
      </c>
      <c r="G111" s="290" t="s">
        <v>704</v>
      </c>
      <c r="H111" s="341" t="s">
        <v>707</v>
      </c>
      <c r="I111" s="335" t="str">
        <f>IF(OR(E111="SE",E111="SA"),VLOOKUP(H111,'Tabla de Peligros y Riesgo'!$C$2:$E$226,2,FALSE),VLOOKUP(H111,'LISTA DE ASPECTOS - IMPACTOS'!$D$3:$F$72,2,FALSE))</f>
        <v>Atrapamiento</v>
      </c>
      <c r="J111" s="336" t="s">
        <v>705</v>
      </c>
      <c r="K111" s="342" t="s">
        <v>680</v>
      </c>
      <c r="L111" s="177">
        <v>3</v>
      </c>
      <c r="M111" s="268">
        <f t="shared" si="3"/>
        <v>13</v>
      </c>
      <c r="N111" s="177"/>
      <c r="O111" s="177"/>
      <c r="P111" s="84"/>
      <c r="Q111" s="287"/>
      <c r="R111" s="177"/>
      <c r="S111" s="177" t="s">
        <v>714</v>
      </c>
      <c r="T111" s="178"/>
      <c r="U111" s="178" t="s">
        <v>1400</v>
      </c>
      <c r="V111" s="87"/>
      <c r="W111" s="86">
        <f t="shared" si="4"/>
        <v>13</v>
      </c>
      <c r="X111" s="88"/>
      <c r="Y111" s="86">
        <f t="shared" si="5"/>
        <v>17</v>
      </c>
      <c r="Z111" s="85"/>
      <c r="AA111" s="267" t="s">
        <v>1381</v>
      </c>
      <c r="AB111" s="175"/>
      <c r="AC111" s="176"/>
      <c r="AD111" s="176"/>
      <c r="AE111" s="272"/>
      <c r="AF111" s="272"/>
      <c r="AG111" s="272"/>
      <c r="AH111" s="272"/>
      <c r="AI111" s="272"/>
      <c r="AJ111" s="272"/>
      <c r="AK111" s="272"/>
      <c r="AL111" s="273"/>
      <c r="AM111" s="272"/>
      <c r="AN111" s="273"/>
      <c r="AO111" s="272"/>
      <c r="AP111" s="273"/>
      <c r="AQ111" s="272"/>
      <c r="AR111" s="273"/>
      <c r="AS111" s="272"/>
      <c r="AT111" s="102"/>
      <c r="AU111" s="101"/>
    </row>
    <row r="112" spans="1:47" ht="87.5">
      <c r="A112" s="457"/>
      <c r="B112" s="456"/>
      <c r="C112" s="488" t="s">
        <v>28</v>
      </c>
      <c r="D112" s="262" t="s">
        <v>1388</v>
      </c>
      <c r="E112" s="352" t="s">
        <v>362</v>
      </c>
      <c r="F112" s="263" t="s">
        <v>624</v>
      </c>
      <c r="G112" s="290" t="s">
        <v>701</v>
      </c>
      <c r="H112" s="341" t="s">
        <v>476</v>
      </c>
      <c r="I112" s="335" t="str">
        <f>IF(OR(E112="SE",E112="SA"),VLOOKUP(H112,'Tabla de Peligros y Riesgo'!$C$2:$E$226,2,FALSE),VLOOKUP(H112,'LISTA DE ASPECTOS - IMPACTOS'!$D$3:$F$72,2,FALSE))</f>
        <v>Caída al mismo nivel</v>
      </c>
      <c r="J112" s="336" t="s">
        <v>702</v>
      </c>
      <c r="K112" s="342" t="s">
        <v>680</v>
      </c>
      <c r="L112" s="177">
        <v>4</v>
      </c>
      <c r="M112" s="268">
        <f t="shared" si="3"/>
        <v>18</v>
      </c>
      <c r="N112" s="85"/>
      <c r="O112" s="85"/>
      <c r="P112" s="84"/>
      <c r="Q112" s="287"/>
      <c r="R112" s="177"/>
      <c r="S112" s="177" t="s">
        <v>703</v>
      </c>
      <c r="T112" s="178"/>
      <c r="U112" s="178" t="s">
        <v>1400</v>
      </c>
      <c r="V112" s="87"/>
      <c r="W112" s="86">
        <f t="shared" si="4"/>
        <v>18</v>
      </c>
      <c r="X112" s="88"/>
      <c r="Y112" s="86">
        <f t="shared" si="5"/>
        <v>21</v>
      </c>
      <c r="Z112" s="85"/>
      <c r="AA112" s="267" t="s">
        <v>1381</v>
      </c>
      <c r="AB112" s="175"/>
      <c r="AC112" s="176"/>
      <c r="AD112" s="176"/>
      <c r="AE112" s="272"/>
      <c r="AF112" s="272"/>
      <c r="AG112" s="272"/>
      <c r="AH112" s="272"/>
      <c r="AI112" s="272"/>
      <c r="AJ112" s="272"/>
      <c r="AK112" s="272"/>
      <c r="AL112" s="273"/>
      <c r="AM112" s="272"/>
      <c r="AN112" s="273"/>
      <c r="AO112" s="272"/>
      <c r="AP112" s="273"/>
      <c r="AQ112" s="272"/>
      <c r="AR112" s="273"/>
      <c r="AS112" s="272"/>
      <c r="AT112" s="102"/>
      <c r="AU112" s="101"/>
    </row>
    <row r="113" spans="1:52" ht="117.5">
      <c r="A113" s="457"/>
      <c r="B113" s="456"/>
      <c r="C113" s="489"/>
      <c r="D113" s="262" t="s">
        <v>1388</v>
      </c>
      <c r="E113" s="352" t="s">
        <v>362</v>
      </c>
      <c r="F113" s="263" t="s">
        <v>624</v>
      </c>
      <c r="G113" s="290" t="s">
        <v>704</v>
      </c>
      <c r="H113" s="341" t="s">
        <v>707</v>
      </c>
      <c r="I113" s="335" t="str">
        <f>IF(OR(E113="SE",E113="SA"),VLOOKUP(H113,'Tabla de Peligros y Riesgo'!$C$2:$E$226,2,FALSE),VLOOKUP(H113,'LISTA DE ASPECTOS - IMPACTOS'!$D$3:$F$72,2,FALSE))</f>
        <v>Atrapamiento</v>
      </c>
      <c r="J113" s="336" t="s">
        <v>705</v>
      </c>
      <c r="K113" s="342" t="s">
        <v>680</v>
      </c>
      <c r="L113" s="177">
        <v>3</v>
      </c>
      <c r="M113" s="268">
        <f t="shared" si="3"/>
        <v>13</v>
      </c>
      <c r="N113" s="177"/>
      <c r="O113" s="177"/>
      <c r="P113" s="84"/>
      <c r="Q113" s="287"/>
      <c r="R113" s="177"/>
      <c r="S113" s="177" t="s">
        <v>714</v>
      </c>
      <c r="T113" s="178"/>
      <c r="U113" s="178" t="s">
        <v>1400</v>
      </c>
      <c r="V113" s="87"/>
      <c r="W113" s="86">
        <f t="shared" si="4"/>
        <v>13</v>
      </c>
      <c r="X113" s="88"/>
      <c r="Y113" s="86">
        <f t="shared" si="5"/>
        <v>17</v>
      </c>
      <c r="Z113" s="85"/>
      <c r="AA113" s="267" t="s">
        <v>1381</v>
      </c>
      <c r="AB113" s="175"/>
      <c r="AC113" s="176"/>
      <c r="AD113" s="176"/>
      <c r="AE113" s="272"/>
      <c r="AF113" s="272"/>
      <c r="AG113" s="272"/>
      <c r="AH113" s="272"/>
      <c r="AI113" s="272"/>
      <c r="AJ113" s="272"/>
      <c r="AK113" s="272"/>
      <c r="AL113" s="273"/>
      <c r="AM113" s="272"/>
      <c r="AN113" s="273"/>
      <c r="AO113" s="272"/>
      <c r="AP113" s="273"/>
      <c r="AQ113" s="272"/>
      <c r="AR113" s="273"/>
      <c r="AS113" s="272"/>
      <c r="AT113" s="102"/>
      <c r="AU113" s="101"/>
    </row>
    <row r="114" spans="1:52" ht="188">
      <c r="A114" s="457"/>
      <c r="B114" s="492"/>
      <c r="C114" s="493"/>
      <c r="D114" s="262" t="s">
        <v>1388</v>
      </c>
      <c r="E114" s="352" t="s">
        <v>363</v>
      </c>
      <c r="F114" s="263" t="s">
        <v>624</v>
      </c>
      <c r="G114" s="290" t="s">
        <v>739</v>
      </c>
      <c r="H114" s="341" t="s">
        <v>740</v>
      </c>
      <c r="I114" s="335" t="str">
        <f>IF(OR(E114="SE",E114="SA"),VLOOKUP(H114,'Tabla de Peligros y Riesgo'!$C$2:$E$226,2,FALSE),VLOOKUP(H114,'LISTA DE ASPECTOS - IMPACTOS'!$D$3:$F$72,2,FALSE))</f>
        <v>Alteración de la calidad de suelo/agua</v>
      </c>
      <c r="J114" s="336" t="str">
        <f>IF(OR(E114="SE",E114="SA"),VLOOKUP(H114,'Tabla de Peligros y Riesgo'!$C$2:$E$226,3,FALSE),VLOOKUP(H114,'LISTA DE ASPECTOS - IMPACTOS'!$D$3:$F$72,3,FALSE))</f>
        <v>Potencial incumplimiento de Estándares de Calidad Ambiental (ECA) para aire.
Potencial afectación a la vida y salud humana.</v>
      </c>
      <c r="K114" s="342" t="s">
        <v>715</v>
      </c>
      <c r="L114" s="177">
        <v>4</v>
      </c>
      <c r="M114" s="268">
        <f t="shared" si="3"/>
        <v>14</v>
      </c>
      <c r="N114" s="85"/>
      <c r="O114" s="85"/>
      <c r="P114" s="84"/>
      <c r="Q114" s="287"/>
      <c r="R114" s="177"/>
      <c r="S114" s="177" t="s">
        <v>741</v>
      </c>
      <c r="T114" s="178"/>
      <c r="U114" s="178"/>
      <c r="V114" s="87"/>
      <c r="W114" s="86">
        <f t="shared" si="4"/>
        <v>14</v>
      </c>
      <c r="X114" s="88"/>
      <c r="Y114" s="86">
        <f t="shared" si="5"/>
        <v>18</v>
      </c>
      <c r="Z114" s="85"/>
      <c r="AA114" s="267" t="s">
        <v>1381</v>
      </c>
      <c r="AB114" s="536"/>
      <c r="AC114" s="537"/>
      <c r="AD114" s="537"/>
      <c r="AE114" s="272"/>
      <c r="AF114" s="272"/>
      <c r="AG114" s="272"/>
      <c r="AH114" s="272"/>
      <c r="AI114" s="272"/>
      <c r="AJ114" s="272"/>
      <c r="AK114" s="272"/>
      <c r="AL114" s="273"/>
      <c r="AM114" s="272"/>
      <c r="AN114" s="273"/>
      <c r="AO114" s="272"/>
      <c r="AP114" s="273"/>
      <c r="AQ114" s="272"/>
      <c r="AR114" s="273"/>
      <c r="AS114" s="272"/>
      <c r="AT114" s="102"/>
      <c r="AU114" s="101"/>
    </row>
    <row r="115" spans="1:52" ht="87">
      <c r="A115" s="538" t="s">
        <v>35</v>
      </c>
      <c r="B115" s="444" t="s">
        <v>36</v>
      </c>
      <c r="C115" s="488" t="s">
        <v>18</v>
      </c>
      <c r="D115" s="262" t="s">
        <v>1388</v>
      </c>
      <c r="E115" s="352" t="s">
        <v>362</v>
      </c>
      <c r="F115" s="263" t="s">
        <v>624</v>
      </c>
      <c r="G115" s="290" t="s">
        <v>679</v>
      </c>
      <c r="H115" s="335" t="s">
        <v>470</v>
      </c>
      <c r="I115" s="335" t="str">
        <f>IF(OR(E115="SE",E115="SA"),VLOOKUP(H115,'Tabla de Peligros y Riesgo'!$C$2:$E$226,2,FALSE),VLOOKUP(H115,'LISTA DE ASPECTOS - IMPACTOS'!$D$3:$F$72,2,FALSE))</f>
        <v>Riesgo Psicosocial</v>
      </c>
      <c r="J115" s="336" t="str">
        <f>IF(OR(E115="SE",E115="SA"),VLOOKUP(H115,'Tabla de Peligros y Riesgo'!$C$2:$E$226,3,FALSE),VLOOKUP(H115,'LISTA DE ASPECTOS - IMPACTOS'!$D$3:$F$72,3,FALSE))</f>
        <v>Estrés / Depresión</v>
      </c>
      <c r="K115" s="337" t="s">
        <v>680</v>
      </c>
      <c r="L115" s="277">
        <v>4</v>
      </c>
      <c r="M115" s="268">
        <f t="shared" si="3"/>
        <v>18</v>
      </c>
      <c r="N115" s="85"/>
      <c r="O115" s="85"/>
      <c r="P115" s="292"/>
      <c r="Q115" s="359"/>
      <c r="R115" s="177"/>
      <c r="S115" s="177" t="s">
        <v>681</v>
      </c>
      <c r="T115" s="293"/>
      <c r="U115" s="178" t="s">
        <v>1400</v>
      </c>
      <c r="V115" s="278">
        <v>0.15</v>
      </c>
      <c r="W115" s="86">
        <f t="shared" si="4"/>
        <v>18</v>
      </c>
      <c r="X115" s="88">
        <f>IF(M115&gt;=16,MAX(N115:R115),IF(M115&lt;16,MAX(N115:V115)))</f>
        <v>0</v>
      </c>
      <c r="Y115" s="86">
        <f t="shared" si="5"/>
        <v>21</v>
      </c>
      <c r="Z115" s="85"/>
      <c r="AA115" s="267" t="s">
        <v>1381</v>
      </c>
      <c r="AB115" s="176"/>
      <c r="AC115" s="176"/>
      <c r="AD115" s="176"/>
      <c r="AE115" s="272"/>
      <c r="AF115" s="272"/>
      <c r="AG115" s="272"/>
      <c r="AH115" s="272"/>
      <c r="AI115" s="272"/>
      <c r="AJ115" s="272"/>
      <c r="AK115" s="272"/>
      <c r="AL115" s="273"/>
      <c r="AM115" s="272"/>
      <c r="AN115" s="273"/>
      <c r="AO115" s="272"/>
      <c r="AP115" s="273"/>
      <c r="AQ115" s="272"/>
      <c r="AR115" s="273"/>
      <c r="AS115" s="272"/>
      <c r="AT115" s="102"/>
      <c r="AU115" s="101"/>
    </row>
    <row r="116" spans="1:52" s="100" customFormat="1" ht="72.5">
      <c r="A116" s="487"/>
      <c r="B116" s="445"/>
      <c r="C116" s="489"/>
      <c r="D116" s="262" t="s">
        <v>1388</v>
      </c>
      <c r="E116" s="352" t="s">
        <v>363</v>
      </c>
      <c r="F116" s="263" t="s">
        <v>624</v>
      </c>
      <c r="G116" s="290" t="s">
        <v>686</v>
      </c>
      <c r="H116" s="335" t="s">
        <v>687</v>
      </c>
      <c r="I116" s="350" t="s">
        <v>688</v>
      </c>
      <c r="J116" s="351" t="s">
        <v>689</v>
      </c>
      <c r="K116" s="337" t="s">
        <v>690</v>
      </c>
      <c r="L116" s="277">
        <v>5</v>
      </c>
      <c r="M116" s="268">
        <f t="shared" si="3"/>
        <v>15</v>
      </c>
      <c r="N116" s="269"/>
      <c r="O116" s="274"/>
      <c r="P116" s="275"/>
      <c r="Q116" s="359"/>
      <c r="R116" s="177"/>
      <c r="S116" s="177" t="s">
        <v>691</v>
      </c>
      <c r="T116" s="275"/>
      <c r="U116" s="178"/>
      <c r="V116" s="278"/>
      <c r="W116" s="86">
        <f t="shared" si="4"/>
        <v>15</v>
      </c>
      <c r="X116" s="195"/>
      <c r="Y116" s="86">
        <f t="shared" si="5"/>
        <v>19</v>
      </c>
      <c r="Z116" s="279"/>
      <c r="AA116" s="267" t="s">
        <v>1381</v>
      </c>
      <c r="AD116" s="99"/>
      <c r="AE116" s="272"/>
      <c r="AF116" s="272"/>
      <c r="AG116" s="272"/>
      <c r="AH116" s="272"/>
      <c r="AI116" s="272"/>
      <c r="AJ116" s="272"/>
      <c r="AK116" s="272"/>
      <c r="AL116" s="273"/>
      <c r="AM116" s="272"/>
      <c r="AN116" s="273"/>
      <c r="AO116" s="272"/>
      <c r="AP116" s="273"/>
      <c r="AQ116" s="272"/>
      <c r="AR116" s="273"/>
      <c r="AS116" s="272"/>
      <c r="AT116" s="102"/>
      <c r="AU116" s="101"/>
      <c r="AV116" s="90"/>
      <c r="AW116" s="90"/>
      <c r="AX116" s="90"/>
      <c r="AY116" s="90"/>
      <c r="AZ116" s="90"/>
    </row>
    <row r="117" spans="1:52" s="100" customFormat="1" ht="87">
      <c r="A117" s="487"/>
      <c r="B117" s="445"/>
      <c r="C117" s="493"/>
      <c r="D117" s="262" t="s">
        <v>1388</v>
      </c>
      <c r="E117" s="352" t="s">
        <v>362</v>
      </c>
      <c r="F117" s="263" t="s">
        <v>624</v>
      </c>
      <c r="G117" s="290" t="s">
        <v>692</v>
      </c>
      <c r="H117" s="335" t="s">
        <v>521</v>
      </c>
      <c r="I117" s="335" t="str">
        <f>IF(OR(E117="SE",E117="SA"),VLOOKUP(H117,'Tabla de Peligros y Riesgo'!$C$2:$E$226,2,FALSE),VLOOKUP(H117,'LISTA DE ASPECTOS - IMPACTOS'!$D$3:$F$72,2,FALSE))</f>
        <v>Riesgo Psicosocial</v>
      </c>
      <c r="J117" s="336" t="str">
        <f>IF(OR(E117="SE",E117="SA"),VLOOKUP(H117,'Tabla de Peligros y Riesgo'!$C$2:$E$226,3,FALSE),VLOOKUP(H117,'LISTA DE ASPECTOS - IMPACTOS'!$D$3:$F$72,3,FALSE))</f>
        <v>Estrés / Depresión</v>
      </c>
      <c r="K117" s="337" t="s">
        <v>680</v>
      </c>
      <c r="L117" s="277">
        <v>4</v>
      </c>
      <c r="M117" s="268">
        <f t="shared" si="3"/>
        <v>18</v>
      </c>
      <c r="N117" s="269"/>
      <c r="O117" s="274"/>
      <c r="P117" s="275"/>
      <c r="Q117" s="276"/>
      <c r="R117" s="177"/>
      <c r="S117" s="177" t="s">
        <v>742</v>
      </c>
      <c r="T117" s="269"/>
      <c r="U117" s="178" t="s">
        <v>1400</v>
      </c>
      <c r="V117" s="278"/>
      <c r="W117" s="86">
        <f t="shared" si="4"/>
        <v>18</v>
      </c>
      <c r="X117" s="195"/>
      <c r="Y117" s="86">
        <f t="shared" si="5"/>
        <v>21</v>
      </c>
      <c r="Z117" s="279"/>
      <c r="AA117" s="267" t="s">
        <v>1381</v>
      </c>
      <c r="AD117" s="99"/>
      <c r="AE117" s="272"/>
      <c r="AF117" s="272"/>
      <c r="AG117" s="272"/>
      <c r="AH117" s="272"/>
      <c r="AI117" s="272"/>
      <c r="AJ117" s="272"/>
      <c r="AK117" s="272"/>
      <c r="AL117" s="273"/>
      <c r="AM117" s="272"/>
      <c r="AN117" s="273"/>
      <c r="AO117" s="272"/>
      <c r="AP117" s="273"/>
      <c r="AQ117" s="272"/>
      <c r="AR117" s="273"/>
      <c r="AS117" s="272"/>
      <c r="AT117" s="102"/>
      <c r="AU117" s="101"/>
      <c r="AV117" s="90"/>
      <c r="AW117" s="90"/>
      <c r="AX117" s="90"/>
      <c r="AY117" s="90"/>
      <c r="AZ117" s="90"/>
    </row>
    <row r="118" spans="1:52" s="100" customFormat="1" ht="211.5">
      <c r="A118" s="487"/>
      <c r="B118" s="445"/>
      <c r="C118" s="488" t="s">
        <v>20</v>
      </c>
      <c r="D118" s="262" t="s">
        <v>1388</v>
      </c>
      <c r="E118" s="352" t="s">
        <v>361</v>
      </c>
      <c r="F118" s="263" t="s">
        <v>624</v>
      </c>
      <c r="G118" s="290" t="s">
        <v>694</v>
      </c>
      <c r="H118" s="335" t="s">
        <v>695</v>
      </c>
      <c r="I118" s="335" t="str">
        <f>IF(OR(E118="SE",E118="SA"),VLOOKUP(H118,'Tabla de Peligros y Riesgo'!$C$2:$E$226,2,FALSE),VLOOKUP(H118,'LISTA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18" s="336" t="s">
        <v>696</v>
      </c>
      <c r="K118" s="342" t="s">
        <v>680</v>
      </c>
      <c r="L118" s="177">
        <v>4</v>
      </c>
      <c r="M118" s="268">
        <f t="shared" si="3"/>
        <v>18</v>
      </c>
      <c r="N118" s="280"/>
      <c r="O118" s="280"/>
      <c r="P118" s="282"/>
      <c r="Q118" s="283" t="s">
        <v>697</v>
      </c>
      <c r="R118" s="177" t="s">
        <v>678</v>
      </c>
      <c r="S118" s="177" t="s">
        <v>698</v>
      </c>
      <c r="T118" s="284"/>
      <c r="U118" s="178" t="s">
        <v>1401</v>
      </c>
      <c r="V118" s="278"/>
      <c r="W118" s="86">
        <f t="shared" si="4"/>
        <v>18</v>
      </c>
      <c r="X118" s="88"/>
      <c r="Y118" s="86">
        <f t="shared" si="5"/>
        <v>23</v>
      </c>
      <c r="Z118" s="85"/>
      <c r="AA118" s="267" t="s">
        <v>1381</v>
      </c>
      <c r="AD118" s="99"/>
      <c r="AE118" s="272"/>
      <c r="AF118" s="272"/>
      <c r="AG118" s="272"/>
      <c r="AH118" s="272"/>
      <c r="AI118" s="272"/>
      <c r="AJ118" s="272"/>
      <c r="AK118" s="272"/>
      <c r="AL118" s="273"/>
      <c r="AM118" s="272"/>
      <c r="AN118" s="273"/>
      <c r="AO118" s="272"/>
      <c r="AP118" s="273"/>
      <c r="AQ118" s="272"/>
      <c r="AR118" s="273"/>
      <c r="AS118" s="272"/>
      <c r="AT118" s="102"/>
      <c r="AU118" s="101"/>
      <c r="AV118" s="90"/>
      <c r="AW118" s="90"/>
      <c r="AX118" s="90"/>
      <c r="AY118" s="90"/>
      <c r="AZ118" s="90"/>
    </row>
    <row r="119" spans="1:52" s="100" customFormat="1" ht="117.5">
      <c r="A119" s="487"/>
      <c r="B119" s="445"/>
      <c r="C119" s="493"/>
      <c r="D119" s="262" t="s">
        <v>1388</v>
      </c>
      <c r="E119" s="352" t="s">
        <v>363</v>
      </c>
      <c r="F119" s="263" t="s">
        <v>624</v>
      </c>
      <c r="G119" s="290" t="s">
        <v>744</v>
      </c>
      <c r="H119" s="335" t="s">
        <v>745</v>
      </c>
      <c r="I119" s="335" t="str">
        <f>IF(OR(E119="SE",E119="SA"),VLOOKUP(H119,'Tabla de Peligros y Riesgo'!$C$2:$E$226,2,FALSE),VLOOKUP(H119,'LISTA DE ASPECTOS - IMPACTOS'!$D$3:$F$72,2,FALSE))</f>
        <v>Alteración de la calidad de suelo/agua</v>
      </c>
      <c r="J119" s="336" t="str">
        <f>IF(OR(E119="SE",E119="SA"),VLOOKUP(H119,'Tabla de Peligros y Riesgo'!$C$2:$E$226,3,FALSE),VLOOKUP(H119,'LISTA DE ASPECTOS - IMPACTOS'!$D$3:$F$72,3,FALSE))</f>
        <v>Potencial afectación a la calidad ambiental del suelo, agua, aire, flora y fauna</v>
      </c>
      <c r="K119" s="337" t="s">
        <v>690</v>
      </c>
      <c r="L119" s="277">
        <v>5</v>
      </c>
      <c r="M119" s="268">
        <f t="shared" si="3"/>
        <v>15</v>
      </c>
      <c r="N119" s="280"/>
      <c r="O119" s="281"/>
      <c r="P119" s="282"/>
      <c r="Q119" s="283"/>
      <c r="R119" s="177"/>
      <c r="S119" s="177" t="s">
        <v>759</v>
      </c>
      <c r="T119" s="284"/>
      <c r="U119" s="178"/>
      <c r="V119" s="278"/>
      <c r="W119" s="86">
        <f t="shared" si="4"/>
        <v>15</v>
      </c>
      <c r="X119" s="285"/>
      <c r="Y119" s="86">
        <f t="shared" si="5"/>
        <v>19</v>
      </c>
      <c r="Z119" s="267"/>
      <c r="AA119" s="267" t="s">
        <v>1381</v>
      </c>
      <c r="AD119" s="99"/>
      <c r="AE119" s="272"/>
      <c r="AF119" s="272"/>
      <c r="AG119" s="272"/>
      <c r="AH119" s="272"/>
      <c r="AI119" s="272"/>
      <c r="AJ119" s="272"/>
      <c r="AK119" s="272"/>
      <c r="AL119" s="273"/>
      <c r="AM119" s="272"/>
      <c r="AN119" s="273"/>
      <c r="AO119" s="272"/>
      <c r="AP119" s="273"/>
      <c r="AQ119" s="272"/>
      <c r="AR119" s="273"/>
      <c r="AS119" s="272"/>
      <c r="AT119" s="102"/>
      <c r="AU119" s="101"/>
      <c r="AV119" s="90"/>
      <c r="AW119" s="90"/>
      <c r="AX119" s="90"/>
      <c r="AY119" s="90"/>
      <c r="AZ119" s="90"/>
    </row>
    <row r="120" spans="1:52" ht="87">
      <c r="A120" s="487"/>
      <c r="B120" s="445"/>
      <c r="C120" s="488" t="s">
        <v>22</v>
      </c>
      <c r="D120" s="262" t="s">
        <v>1388</v>
      </c>
      <c r="E120" s="352" t="s">
        <v>361</v>
      </c>
      <c r="F120" s="263" t="s">
        <v>624</v>
      </c>
      <c r="G120" s="290" t="s">
        <v>721</v>
      </c>
      <c r="H120" s="341" t="s">
        <v>749</v>
      </c>
      <c r="I120" s="335" t="str">
        <f>IF(OR(E120="SE",E120="SA"),VLOOKUP(H120,'Tabla de Peligros y Riesgo'!$C$2:$E$226,2,FALSE),VLOOKUP(H120,'LISTA DE ASPECTOS - IMPACTOS'!$D$3:$F$72,2,FALSE))</f>
        <v>Inhalación de gases Toxicos</v>
      </c>
      <c r="J120" s="336" t="str">
        <f>IF(OR(E120="SE",E120="SA"),VLOOKUP(H120,'Tabla de Peligros y Riesgo'!$C$2:$E$226,3,FALSE),VLOOKUP(H120,'LISTA DE ASPECTOS - IMPACTOS'!$D$3:$F$72,3,FALSE))</f>
        <v>Intoxicación</v>
      </c>
      <c r="K120" s="342" t="s">
        <v>715</v>
      </c>
      <c r="L120" s="177">
        <v>3</v>
      </c>
      <c r="M120" s="268">
        <f t="shared" si="3"/>
        <v>9</v>
      </c>
      <c r="N120" s="85"/>
      <c r="O120" s="85"/>
      <c r="P120" s="84"/>
      <c r="Q120" s="287" t="s">
        <v>750</v>
      </c>
      <c r="R120" s="177" t="s">
        <v>685</v>
      </c>
      <c r="S120" s="177" t="s">
        <v>751</v>
      </c>
      <c r="T120" s="178"/>
      <c r="U120" s="178" t="s">
        <v>1400</v>
      </c>
      <c r="V120" s="87"/>
      <c r="W120" s="86">
        <f t="shared" si="4"/>
        <v>9</v>
      </c>
      <c r="X120" s="88">
        <f>IF(M120&gt;=16,MAX(N120:R120),IF(M120&lt;16,MAX(N120:V120)))</f>
        <v>0</v>
      </c>
      <c r="Y120" s="86">
        <f t="shared" si="5"/>
        <v>17</v>
      </c>
      <c r="Z120" s="85"/>
      <c r="AA120" s="267" t="s">
        <v>1381</v>
      </c>
      <c r="AB120" s="175"/>
      <c r="AC120" s="176"/>
      <c r="AD120" s="176"/>
      <c r="AE120" s="272"/>
      <c r="AF120" s="272"/>
      <c r="AG120" s="272"/>
      <c r="AH120" s="272"/>
      <c r="AI120" s="272"/>
      <c r="AJ120" s="272"/>
      <c r="AK120" s="272"/>
      <c r="AL120" s="273"/>
      <c r="AM120" s="272"/>
      <c r="AN120" s="273"/>
      <c r="AO120" s="272"/>
      <c r="AP120" s="273"/>
      <c r="AQ120" s="272"/>
      <c r="AR120" s="273"/>
      <c r="AS120" s="272"/>
      <c r="AT120" s="102"/>
      <c r="AU120" s="101"/>
    </row>
    <row r="121" spans="1:52" ht="87">
      <c r="A121" s="487"/>
      <c r="B121" s="445"/>
      <c r="C121" s="489"/>
      <c r="D121" s="262" t="s">
        <v>1388</v>
      </c>
      <c r="E121" s="352" t="s">
        <v>362</v>
      </c>
      <c r="F121" s="263" t="s">
        <v>624</v>
      </c>
      <c r="G121" s="290" t="s">
        <v>752</v>
      </c>
      <c r="H121" s="341" t="s">
        <v>452</v>
      </c>
      <c r="I121" s="335" t="str">
        <f>IF(OR(E121="SE",E121="SA"),VLOOKUP(H121,'Tabla de Peligros y Riesgo'!$C$2:$E$226,2,FALSE),VLOOKUP(H121,'LISTA DE ASPECTOS - IMPACTOS'!$D$3:$F$72,2,FALSE))</f>
        <v>Caída de roca</v>
      </c>
      <c r="J121" s="336" t="str">
        <f>IF(OR(E121="SE",E121="SA"),VLOOKUP(H121,'Tabla de Peligros y Riesgo'!$C$2:$E$226,3,FALSE),VLOOKUP(H121,'LISTA DE ASPECTOS - IMPACTOS'!$D$3:$F$72,3,FALSE))</f>
        <v>Contusión/Fractura/Muerte</v>
      </c>
      <c r="K121" s="342" t="s">
        <v>715</v>
      </c>
      <c r="L121" s="177">
        <v>2</v>
      </c>
      <c r="M121" s="268">
        <f t="shared" si="3"/>
        <v>5</v>
      </c>
      <c r="N121" s="85"/>
      <c r="O121" s="85"/>
      <c r="P121" s="292"/>
      <c r="Q121" s="287" t="s">
        <v>753</v>
      </c>
      <c r="R121" s="177" t="s">
        <v>685</v>
      </c>
      <c r="S121" s="177" t="s">
        <v>754</v>
      </c>
      <c r="T121" s="293"/>
      <c r="U121" s="178" t="s">
        <v>1400</v>
      </c>
      <c r="V121" s="278"/>
      <c r="W121" s="86">
        <f t="shared" si="4"/>
        <v>5</v>
      </c>
      <c r="X121" s="88"/>
      <c r="Y121" s="86">
        <f t="shared" si="5"/>
        <v>12</v>
      </c>
      <c r="Z121" s="85"/>
      <c r="AA121" s="267" t="s">
        <v>1381</v>
      </c>
      <c r="AB121" s="176"/>
      <c r="AC121" s="176"/>
      <c r="AD121" s="176"/>
      <c r="AE121" s="272"/>
      <c r="AF121" s="272"/>
      <c r="AG121" s="272"/>
      <c r="AH121" s="272"/>
      <c r="AI121" s="272"/>
      <c r="AJ121" s="272"/>
      <c r="AK121" s="272"/>
      <c r="AL121" s="273"/>
      <c r="AM121" s="272"/>
      <c r="AN121" s="273"/>
      <c r="AO121" s="272"/>
      <c r="AP121" s="273"/>
      <c r="AQ121" s="272"/>
      <c r="AR121" s="273"/>
      <c r="AS121" s="272"/>
      <c r="AT121" s="102"/>
      <c r="AU121" s="101"/>
    </row>
    <row r="122" spans="1:52" s="100" customFormat="1" ht="72.75" customHeight="1">
      <c r="A122" s="487"/>
      <c r="B122" s="445"/>
      <c r="C122" s="489"/>
      <c r="D122" s="262" t="s">
        <v>1388</v>
      </c>
      <c r="E122" s="352" t="s">
        <v>362</v>
      </c>
      <c r="F122" s="263" t="s">
        <v>624</v>
      </c>
      <c r="G122" s="290" t="s">
        <v>701</v>
      </c>
      <c r="H122" s="341" t="s">
        <v>577</v>
      </c>
      <c r="I122" s="335" t="str">
        <f>IF(OR(E122="SE",E122="SA"),VLOOKUP(H122,'Tabla de Peligros y Riesgo'!$C$2:$E$226,2,FALSE),VLOOKUP(H122,'LISTA DE ASPECTOS - IMPACTOS'!$D$3:$F$72,2,FALSE))</f>
        <v>Caída al mismo nivel</v>
      </c>
      <c r="J122" s="336" t="s">
        <v>702</v>
      </c>
      <c r="K122" s="342" t="s">
        <v>680</v>
      </c>
      <c r="L122" s="177">
        <v>4</v>
      </c>
      <c r="M122" s="268">
        <f t="shared" si="3"/>
        <v>18</v>
      </c>
      <c r="N122" s="85"/>
      <c r="O122" s="85"/>
      <c r="P122" s="287" t="s">
        <v>734</v>
      </c>
      <c r="Q122" s="287"/>
      <c r="R122" s="177"/>
      <c r="S122" s="177" t="s">
        <v>760</v>
      </c>
      <c r="T122" s="284"/>
      <c r="U122" s="178" t="s">
        <v>1400</v>
      </c>
      <c r="V122" s="278"/>
      <c r="W122" s="86">
        <f t="shared" si="4"/>
        <v>18</v>
      </c>
      <c r="X122" s="88"/>
      <c r="Y122" s="86">
        <f t="shared" si="5"/>
        <v>21</v>
      </c>
      <c r="Z122" s="85"/>
      <c r="AA122" s="267" t="s">
        <v>1381</v>
      </c>
      <c r="AD122" s="99"/>
      <c r="AE122" s="272"/>
      <c r="AF122" s="272"/>
      <c r="AG122" s="272"/>
      <c r="AH122" s="272"/>
      <c r="AI122" s="272"/>
      <c r="AJ122" s="272"/>
      <c r="AK122" s="272"/>
      <c r="AL122" s="273"/>
      <c r="AM122" s="272"/>
      <c r="AN122" s="273"/>
      <c r="AO122" s="272"/>
      <c r="AP122" s="273"/>
      <c r="AQ122" s="272"/>
      <c r="AR122" s="273"/>
      <c r="AS122" s="272"/>
      <c r="AT122" s="102"/>
      <c r="AU122" s="101"/>
      <c r="AV122" s="90"/>
      <c r="AW122" s="90"/>
      <c r="AX122" s="90"/>
      <c r="AY122" s="90"/>
      <c r="AZ122" s="90"/>
    </row>
    <row r="123" spans="1:52" ht="117.5">
      <c r="A123" s="487"/>
      <c r="B123" s="445"/>
      <c r="C123" s="493"/>
      <c r="D123" s="262" t="s">
        <v>1388</v>
      </c>
      <c r="E123" s="352" t="s">
        <v>362</v>
      </c>
      <c r="F123" s="263" t="s">
        <v>624</v>
      </c>
      <c r="G123" s="290" t="s">
        <v>704</v>
      </c>
      <c r="H123" s="341" t="s">
        <v>707</v>
      </c>
      <c r="I123" s="335" t="str">
        <f>IF(OR(E123="SE",E123="SA"),VLOOKUP(H123,'Tabla de Peligros y Riesgo'!$C$2:$E$226,2,FALSE),VLOOKUP(H123,'LISTA DE ASPECTOS - IMPACTOS'!$D$3:$F$72,2,FALSE))</f>
        <v>Atrapamiento</v>
      </c>
      <c r="J123" s="336" t="s">
        <v>705</v>
      </c>
      <c r="K123" s="342" t="s">
        <v>680</v>
      </c>
      <c r="L123" s="177">
        <v>3</v>
      </c>
      <c r="M123" s="268">
        <f t="shared" si="3"/>
        <v>13</v>
      </c>
      <c r="N123" s="177"/>
      <c r="O123" s="177"/>
      <c r="P123" s="84"/>
      <c r="Q123" s="287"/>
      <c r="R123" s="177"/>
      <c r="S123" s="177" t="s">
        <v>714</v>
      </c>
      <c r="T123" s="178"/>
      <c r="U123" s="178" t="s">
        <v>1400</v>
      </c>
      <c r="V123" s="87"/>
      <c r="W123" s="86">
        <f t="shared" si="4"/>
        <v>13</v>
      </c>
      <c r="X123" s="88"/>
      <c r="Y123" s="86">
        <f t="shared" si="5"/>
        <v>17</v>
      </c>
      <c r="Z123" s="85"/>
      <c r="AA123" s="267" t="s">
        <v>1381</v>
      </c>
      <c r="AB123" s="175"/>
      <c r="AC123" s="176"/>
      <c r="AD123" s="176"/>
      <c r="AE123" s="272"/>
      <c r="AF123" s="272"/>
      <c r="AG123" s="272"/>
      <c r="AH123" s="272"/>
      <c r="AI123" s="272"/>
      <c r="AJ123" s="272"/>
      <c r="AK123" s="272"/>
      <c r="AL123" s="273"/>
      <c r="AM123" s="272"/>
      <c r="AN123" s="273"/>
      <c r="AO123" s="272"/>
      <c r="AP123" s="273"/>
      <c r="AQ123" s="272"/>
      <c r="AR123" s="273"/>
      <c r="AS123" s="272"/>
      <c r="AT123" s="102"/>
      <c r="AU123" s="101"/>
    </row>
    <row r="124" spans="1:52" s="100" customFormat="1" ht="87.5">
      <c r="A124" s="487"/>
      <c r="B124" s="445"/>
      <c r="C124" s="488" t="s">
        <v>37</v>
      </c>
      <c r="D124" s="262" t="s">
        <v>1388</v>
      </c>
      <c r="E124" s="352" t="s">
        <v>362</v>
      </c>
      <c r="F124" s="263" t="s">
        <v>624</v>
      </c>
      <c r="G124" s="290" t="s">
        <v>701</v>
      </c>
      <c r="H124" s="341" t="s">
        <v>524</v>
      </c>
      <c r="I124" s="335" t="str">
        <f>IF(OR(E124="SE",E124="SA"),VLOOKUP(H124,'Tabla de Peligros y Riesgo'!$C$2:$E$226,2,FALSE),VLOOKUP(H124,'LISTA DE ASPECTOS - IMPACTOS'!$D$3:$F$72,2,FALSE))</f>
        <v>Caída al mismo nivel</v>
      </c>
      <c r="J124" s="336" t="s">
        <v>702</v>
      </c>
      <c r="K124" s="342" t="s">
        <v>680</v>
      </c>
      <c r="L124" s="177">
        <v>4</v>
      </c>
      <c r="M124" s="268">
        <f t="shared" si="3"/>
        <v>18</v>
      </c>
      <c r="N124" s="85"/>
      <c r="O124" s="85"/>
      <c r="P124" s="84"/>
      <c r="Q124" s="287"/>
      <c r="R124" s="177"/>
      <c r="S124" s="177" t="s">
        <v>760</v>
      </c>
      <c r="T124" s="178"/>
      <c r="U124" s="178" t="s">
        <v>1400</v>
      </c>
      <c r="V124" s="87"/>
      <c r="W124" s="86">
        <f t="shared" si="4"/>
        <v>18</v>
      </c>
      <c r="X124" s="88"/>
      <c r="Y124" s="86">
        <f t="shared" si="5"/>
        <v>21</v>
      </c>
      <c r="Z124" s="85"/>
      <c r="AA124" s="267" t="s">
        <v>1381</v>
      </c>
      <c r="AD124" s="99"/>
      <c r="AE124" s="272"/>
      <c r="AF124" s="272"/>
      <c r="AG124" s="272"/>
      <c r="AH124" s="272"/>
      <c r="AI124" s="272"/>
      <c r="AJ124" s="272"/>
      <c r="AK124" s="272"/>
      <c r="AL124" s="273"/>
      <c r="AM124" s="272"/>
      <c r="AN124" s="273"/>
      <c r="AO124" s="272"/>
      <c r="AP124" s="273"/>
      <c r="AQ124" s="272"/>
      <c r="AR124" s="273"/>
      <c r="AS124" s="272"/>
      <c r="AT124" s="102"/>
      <c r="AU124" s="101"/>
      <c r="AV124" s="90"/>
      <c r="AW124" s="90"/>
      <c r="AX124" s="90"/>
      <c r="AY124" s="90"/>
      <c r="AZ124" s="90"/>
    </row>
    <row r="125" spans="1:52" ht="113.25" customHeight="1">
      <c r="A125" s="487"/>
      <c r="B125" s="445"/>
      <c r="C125" s="493"/>
      <c r="D125" s="262" t="s">
        <v>1388</v>
      </c>
      <c r="E125" s="352" t="s">
        <v>362</v>
      </c>
      <c r="F125" s="263" t="s">
        <v>624</v>
      </c>
      <c r="G125" s="290" t="s">
        <v>704</v>
      </c>
      <c r="H125" s="341" t="s">
        <v>707</v>
      </c>
      <c r="I125" s="335" t="str">
        <f>IF(OR(E125="SE",E125="SA"),VLOOKUP(H125,'Tabla de Peligros y Riesgo'!$C$2:$E$226,2,FALSE),VLOOKUP(H125,'LISTA DE ASPECTOS - IMPACTOS'!$D$3:$F$72,2,FALSE))</f>
        <v>Atrapamiento</v>
      </c>
      <c r="J125" s="336" t="s">
        <v>705</v>
      </c>
      <c r="K125" s="342" t="s">
        <v>680</v>
      </c>
      <c r="L125" s="177">
        <v>3</v>
      </c>
      <c r="M125" s="268">
        <f t="shared" si="3"/>
        <v>13</v>
      </c>
      <c r="N125" s="177"/>
      <c r="O125" s="177"/>
      <c r="P125" s="84"/>
      <c r="Q125" s="287"/>
      <c r="R125" s="177"/>
      <c r="S125" s="177" t="s">
        <v>714</v>
      </c>
      <c r="T125" s="178"/>
      <c r="U125" s="178" t="s">
        <v>1400</v>
      </c>
      <c r="V125" s="289"/>
      <c r="W125" s="86">
        <f t="shared" si="4"/>
        <v>13</v>
      </c>
      <c r="X125" s="88">
        <f>IF(M125&gt;=16,MAX(N125:R125),IF(M125&lt;16,MAX(N125:T125)))</f>
        <v>0</v>
      </c>
      <c r="Y125" s="86">
        <f t="shared" si="5"/>
        <v>17</v>
      </c>
      <c r="Z125" s="85"/>
      <c r="AA125" s="267" t="s">
        <v>1381</v>
      </c>
      <c r="AB125" s="175"/>
      <c r="AC125" s="176"/>
      <c r="AD125" s="176"/>
      <c r="AE125" s="272"/>
      <c r="AF125" s="272"/>
      <c r="AG125" s="272"/>
      <c r="AH125" s="272"/>
      <c r="AI125" s="272"/>
      <c r="AJ125" s="272"/>
      <c r="AK125" s="272"/>
      <c r="AL125" s="273"/>
      <c r="AM125" s="272"/>
      <c r="AN125" s="273"/>
      <c r="AO125" s="272"/>
      <c r="AP125" s="273"/>
      <c r="AQ125" s="272"/>
      <c r="AR125" s="273"/>
      <c r="AS125" s="272"/>
      <c r="AT125" s="102"/>
      <c r="AU125" s="101"/>
    </row>
    <row r="126" spans="1:52" ht="87.5">
      <c r="A126" s="487"/>
      <c r="B126" s="445"/>
      <c r="C126" s="488" t="s">
        <v>38</v>
      </c>
      <c r="D126" s="262" t="s">
        <v>1388</v>
      </c>
      <c r="E126" s="352" t="s">
        <v>362</v>
      </c>
      <c r="F126" s="263" t="s">
        <v>624</v>
      </c>
      <c r="G126" s="290" t="s">
        <v>701</v>
      </c>
      <c r="H126" s="341" t="s">
        <v>524</v>
      </c>
      <c r="I126" s="335" t="str">
        <f>IF(OR(E126="SE",E126="SA"),VLOOKUP(H126,'Tabla de Peligros y Riesgo'!$C$2:$E$226,2,FALSE),VLOOKUP(H126,'LISTA DE ASPECTOS - IMPACTOS'!$D$3:$F$72,2,FALSE))</f>
        <v>Caída al mismo nivel</v>
      </c>
      <c r="J126" s="336" t="s">
        <v>702</v>
      </c>
      <c r="K126" s="342" t="s">
        <v>680</v>
      </c>
      <c r="L126" s="177">
        <v>4</v>
      </c>
      <c r="M126" s="268">
        <f t="shared" si="3"/>
        <v>18</v>
      </c>
      <c r="N126" s="85"/>
      <c r="O126" s="85"/>
      <c r="P126" s="84"/>
      <c r="Q126" s="287"/>
      <c r="R126" s="177"/>
      <c r="S126" s="177" t="s">
        <v>760</v>
      </c>
      <c r="T126" s="178"/>
      <c r="U126" s="178" t="s">
        <v>1400</v>
      </c>
      <c r="V126" s="87"/>
      <c r="W126" s="86">
        <f t="shared" si="4"/>
        <v>18</v>
      </c>
      <c r="X126" s="88"/>
      <c r="Y126" s="86">
        <f t="shared" si="5"/>
        <v>21</v>
      </c>
      <c r="Z126" s="85"/>
      <c r="AA126" s="267" t="s">
        <v>1381</v>
      </c>
      <c r="AB126" s="175"/>
      <c r="AC126" s="176"/>
      <c r="AD126" s="176"/>
      <c r="AE126" s="272"/>
      <c r="AF126" s="272"/>
      <c r="AG126" s="272"/>
      <c r="AH126" s="272"/>
      <c r="AI126" s="272"/>
      <c r="AJ126" s="272"/>
      <c r="AK126" s="272"/>
      <c r="AL126" s="273"/>
      <c r="AM126" s="272"/>
      <c r="AN126" s="273"/>
      <c r="AO126" s="272"/>
      <c r="AP126" s="273"/>
      <c r="AQ126" s="272"/>
      <c r="AR126" s="273"/>
      <c r="AS126" s="272"/>
      <c r="AT126" s="102"/>
      <c r="AU126" s="101"/>
    </row>
    <row r="127" spans="1:52" ht="329">
      <c r="A127" s="487"/>
      <c r="B127" s="445"/>
      <c r="C127" s="489"/>
      <c r="D127" s="262" t="s">
        <v>1388</v>
      </c>
      <c r="E127" s="352" t="s">
        <v>363</v>
      </c>
      <c r="F127" s="263" t="s">
        <v>624</v>
      </c>
      <c r="G127" s="290" t="s">
        <v>761</v>
      </c>
      <c r="H127" s="341" t="s">
        <v>756</v>
      </c>
      <c r="I127" s="335" t="str">
        <f>IF(OR(E127="SE",E127="SA"),VLOOKUP(H127,'Tabla de Peligros y Riesgo'!$C$2:$E$226,2,FALSE),VLOOKUP(H127,'LISTA DE ASPECTOS - IMPACTOS'!$D$3:$F$72,2,FALSE))</f>
        <v>Alteración de la calidad de suelo/agua</v>
      </c>
      <c r="J127" s="336" t="str">
        <f>IF(OR(E127="SE",E127="SA"),VLOOKUP(H127,'Tabla de Peligros y Riesgo'!$C$2:$E$226,3,FALSE),VLOOKUP(H127,'LISTA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7" s="342" t="s">
        <v>690</v>
      </c>
      <c r="L127" s="177">
        <v>4</v>
      </c>
      <c r="M127" s="268">
        <f t="shared" si="3"/>
        <v>10</v>
      </c>
      <c r="N127" s="85"/>
      <c r="O127" s="85"/>
      <c r="P127" s="84"/>
      <c r="Q127" s="177"/>
      <c r="R127" s="177"/>
      <c r="S127" s="177" t="s">
        <v>733</v>
      </c>
      <c r="T127" s="178">
        <v>0.35</v>
      </c>
      <c r="U127" s="178"/>
      <c r="V127" s="87">
        <v>0.15</v>
      </c>
      <c r="W127" s="86">
        <f t="shared" si="4"/>
        <v>10</v>
      </c>
      <c r="X127" s="88">
        <f>IF(M127&gt;=16,MAX(N127:R127),IF(M127&lt;16,MAX(N127:V127)))</f>
        <v>0.35</v>
      </c>
      <c r="Y127" s="86">
        <f t="shared" si="5"/>
        <v>18</v>
      </c>
      <c r="Z127" s="85"/>
      <c r="AA127" s="267" t="s">
        <v>1381</v>
      </c>
      <c r="AB127" s="175"/>
      <c r="AC127" s="176"/>
      <c r="AD127" s="176"/>
      <c r="AE127" s="272"/>
      <c r="AF127" s="272"/>
      <c r="AG127" s="272"/>
      <c r="AH127" s="272"/>
      <c r="AI127" s="272"/>
      <c r="AJ127" s="272"/>
      <c r="AK127" s="272"/>
      <c r="AL127" s="273"/>
      <c r="AM127" s="272"/>
      <c r="AN127" s="273"/>
      <c r="AO127" s="272"/>
      <c r="AP127" s="273"/>
      <c r="AQ127" s="272"/>
      <c r="AR127" s="273"/>
      <c r="AS127" s="272"/>
      <c r="AT127" s="102"/>
      <c r="AU127" s="101"/>
    </row>
    <row r="128" spans="1:52" ht="329">
      <c r="A128" s="487"/>
      <c r="B128" s="445"/>
      <c r="C128" s="489"/>
      <c r="D128" s="262" t="s">
        <v>1388</v>
      </c>
      <c r="E128" s="352" t="s">
        <v>363</v>
      </c>
      <c r="F128" s="263" t="s">
        <v>624</v>
      </c>
      <c r="G128" s="290" t="s">
        <v>728</v>
      </c>
      <c r="H128" s="341" t="s">
        <v>756</v>
      </c>
      <c r="I128" s="335" t="str">
        <f>IF(OR(E128="SE",E128="SA"),VLOOKUP(H128,'Tabla de Peligros y Riesgo'!$C$2:$E$226,2,FALSE),VLOOKUP(H128,'LISTA DE ASPECTOS - IMPACTOS'!$D$3:$F$72,2,FALSE))</f>
        <v>Alteración de la calidad de suelo/agua</v>
      </c>
      <c r="J128" s="336" t="str">
        <f>IF(OR(E128="SE",E128="SA"),VLOOKUP(H128,'Tabla de Peligros y Riesgo'!$C$2:$E$226,3,FALSE),VLOOKUP(H128,'LISTA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8" s="342" t="s">
        <v>680</v>
      </c>
      <c r="L128" s="177">
        <v>3</v>
      </c>
      <c r="M128" s="268">
        <f t="shared" si="3"/>
        <v>13</v>
      </c>
      <c r="N128" s="177"/>
      <c r="O128" s="177"/>
      <c r="P128" s="84"/>
      <c r="Q128" s="177" t="s">
        <v>730</v>
      </c>
      <c r="R128" s="177" t="s">
        <v>685</v>
      </c>
      <c r="S128" s="177" t="s">
        <v>757</v>
      </c>
      <c r="T128" s="178">
        <v>0.35</v>
      </c>
      <c r="U128" s="178"/>
      <c r="V128" s="87">
        <v>0.15</v>
      </c>
      <c r="W128" s="86">
        <f t="shared" si="4"/>
        <v>13</v>
      </c>
      <c r="X128" s="88">
        <f>IF(M128&gt;=16,MAX(N128:R128),IF(M128&lt;16,MAX(N128:V128)))</f>
        <v>0.35</v>
      </c>
      <c r="Y128" s="86">
        <f t="shared" si="5"/>
        <v>17</v>
      </c>
      <c r="Z128" s="85"/>
      <c r="AA128" s="267" t="s">
        <v>1381</v>
      </c>
      <c r="AB128" s="175"/>
      <c r="AC128" s="176"/>
      <c r="AD128" s="176"/>
      <c r="AE128" s="272"/>
      <c r="AF128" s="272"/>
      <c r="AG128" s="272"/>
      <c r="AH128" s="272"/>
      <c r="AI128" s="272"/>
      <c r="AJ128" s="272"/>
      <c r="AK128" s="272"/>
      <c r="AL128" s="273"/>
      <c r="AM128" s="272"/>
      <c r="AN128" s="273"/>
      <c r="AO128" s="272"/>
      <c r="AP128" s="273"/>
      <c r="AQ128" s="272"/>
      <c r="AR128" s="273"/>
      <c r="AS128" s="272"/>
      <c r="AT128" s="102"/>
      <c r="AU128" s="101"/>
    </row>
    <row r="129" spans="1:52" ht="329">
      <c r="A129" s="487"/>
      <c r="B129" s="445"/>
      <c r="C129" s="489"/>
      <c r="D129" s="262" t="s">
        <v>1388</v>
      </c>
      <c r="E129" s="352" t="s">
        <v>363</v>
      </c>
      <c r="F129" s="263" t="s">
        <v>624</v>
      </c>
      <c r="G129" s="290" t="s">
        <v>728</v>
      </c>
      <c r="H129" s="341" t="s">
        <v>729</v>
      </c>
      <c r="I129" s="335" t="str">
        <f>IF(OR(E129="SE",E129="SA"),VLOOKUP(H129,'Tabla de Peligros y Riesgo'!$C$2:$E$226,2,FALSE),VLOOKUP(H129,'LISTA DE ASPECTOS - IMPACTOS'!$D$3:$F$72,2,FALSE))</f>
        <v>Alteración de la calidad de suelo/agua</v>
      </c>
      <c r="J129" s="336" t="str">
        <f>IF(OR(E129="SE",E129="SA"),VLOOKUP(H129,'Tabla de Peligros y Riesgo'!$C$2:$E$226,3,FALSE),VLOOKUP(H129,'LISTA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9" s="342" t="s">
        <v>680</v>
      </c>
      <c r="L129" s="177">
        <v>3</v>
      </c>
      <c r="M129" s="268">
        <f t="shared" si="3"/>
        <v>13</v>
      </c>
      <c r="N129" s="177"/>
      <c r="O129" s="177"/>
      <c r="P129" s="84"/>
      <c r="Q129" s="177" t="s">
        <v>730</v>
      </c>
      <c r="R129" s="177" t="s">
        <v>685</v>
      </c>
      <c r="S129" s="177" t="s">
        <v>731</v>
      </c>
      <c r="T129" s="178">
        <v>0.35</v>
      </c>
      <c r="U129" s="178"/>
      <c r="V129" s="87"/>
      <c r="W129" s="86">
        <f t="shared" si="4"/>
        <v>13</v>
      </c>
      <c r="X129" s="88"/>
      <c r="Y129" s="86">
        <f t="shared" si="5"/>
        <v>17</v>
      </c>
      <c r="Z129" s="85"/>
      <c r="AA129" s="267" t="s">
        <v>1381</v>
      </c>
      <c r="AB129" s="175"/>
      <c r="AC129" s="176"/>
      <c r="AD129" s="176"/>
      <c r="AE129" s="272"/>
      <c r="AF129" s="272"/>
      <c r="AG129" s="272"/>
      <c r="AH129" s="272"/>
      <c r="AI129" s="272"/>
      <c r="AJ129" s="272"/>
      <c r="AK129" s="272"/>
      <c r="AL129" s="273"/>
      <c r="AM129" s="272"/>
      <c r="AN129" s="273"/>
      <c r="AO129" s="272"/>
      <c r="AP129" s="273"/>
      <c r="AQ129" s="272"/>
      <c r="AR129" s="273"/>
      <c r="AS129" s="272"/>
      <c r="AT129" s="102"/>
      <c r="AU129" s="101"/>
    </row>
    <row r="130" spans="1:52" ht="188">
      <c r="A130" s="487"/>
      <c r="B130" s="445"/>
      <c r="C130" s="493"/>
      <c r="D130" s="262" t="s">
        <v>1388</v>
      </c>
      <c r="E130" s="352" t="s">
        <v>363</v>
      </c>
      <c r="F130" s="263" t="s">
        <v>624</v>
      </c>
      <c r="G130" s="290" t="s">
        <v>739</v>
      </c>
      <c r="H130" s="341" t="s">
        <v>740</v>
      </c>
      <c r="I130" s="335" t="str">
        <f>IF(OR(E130="SE",E130="SA"),VLOOKUP(H130,'Tabla de Peligros y Riesgo'!$C$2:$E$226,2,FALSE),VLOOKUP(H130,'LISTA DE ASPECTOS - IMPACTOS'!$D$3:$F$72,2,FALSE))</f>
        <v>Alteración de la calidad de suelo/agua</v>
      </c>
      <c r="J130" s="336" t="str">
        <f>IF(OR(E130="SE",E130="SA"),VLOOKUP(H130,'Tabla de Peligros y Riesgo'!$C$2:$E$226,3,FALSE),VLOOKUP(H130,'LISTA DE ASPECTOS - IMPACTOS'!$D$3:$F$72,3,FALSE))</f>
        <v>Potencial incumplimiento de Estándares de Calidad Ambiental (ECA) para aire.
Potencial afectación a la vida y salud humana.</v>
      </c>
      <c r="K130" s="342" t="s">
        <v>715</v>
      </c>
      <c r="L130" s="177">
        <v>4</v>
      </c>
      <c r="M130" s="268">
        <f t="shared" si="3"/>
        <v>14</v>
      </c>
      <c r="N130" s="85"/>
      <c r="O130" s="85"/>
      <c r="P130" s="84"/>
      <c r="Q130" s="287"/>
      <c r="R130" s="177"/>
      <c r="S130" s="177" t="s">
        <v>741</v>
      </c>
      <c r="T130" s="178"/>
      <c r="U130" s="178"/>
      <c r="V130" s="87"/>
      <c r="W130" s="86">
        <f t="shared" si="4"/>
        <v>14</v>
      </c>
      <c r="X130" s="88"/>
      <c r="Y130" s="86">
        <f t="shared" si="5"/>
        <v>18</v>
      </c>
      <c r="Z130" s="85"/>
      <c r="AA130" s="267" t="s">
        <v>1381</v>
      </c>
      <c r="AB130" s="175"/>
      <c r="AC130" s="176"/>
      <c r="AD130" s="176"/>
      <c r="AE130" s="272"/>
      <c r="AF130" s="272"/>
      <c r="AG130" s="272"/>
      <c r="AH130" s="272"/>
      <c r="AI130" s="272"/>
      <c r="AJ130" s="272"/>
      <c r="AK130" s="272"/>
      <c r="AL130" s="273"/>
      <c r="AM130" s="272"/>
      <c r="AN130" s="273"/>
      <c r="AO130" s="272"/>
      <c r="AP130" s="273"/>
      <c r="AQ130" s="272"/>
      <c r="AR130" s="273"/>
      <c r="AS130" s="272"/>
      <c r="AT130" s="102"/>
      <c r="AU130" s="101"/>
    </row>
    <row r="131" spans="1:52" ht="87">
      <c r="A131" s="487"/>
      <c r="B131" s="445"/>
      <c r="C131" s="488" t="s">
        <v>39</v>
      </c>
      <c r="D131" s="262" t="s">
        <v>1388</v>
      </c>
      <c r="E131" s="352" t="s">
        <v>361</v>
      </c>
      <c r="F131" s="263" t="s">
        <v>624</v>
      </c>
      <c r="G131" s="290" t="s">
        <v>441</v>
      </c>
      <c r="H131" s="341" t="s">
        <v>519</v>
      </c>
      <c r="I131" s="335" t="str">
        <f>IF(OR(E131="SE",E131="SA"),VLOOKUP(H131,'Tabla de Peligros y Riesgo'!$C$2:$E$226,2,FALSE),VLOOKUP(H131,'LISTA DE ASPECTOS - IMPACTOS'!$D$3:$F$72,2,FALSE))</f>
        <v>Riesgos Disergonómico</v>
      </c>
      <c r="J131" s="336" t="str">
        <f>IF(OR(E131="SE",E131="SA"),VLOOKUP(H131,'Tabla de Peligros y Riesgo'!$C$2:$E$226,3,FALSE),VLOOKUP(H131,'LISTA DE ASPECTOS - IMPACTOS'!$D$3:$F$72,3,FALSE))</f>
        <v>Lumbalgia/Dorsalgia/ Hiperlordosis/ Tendinitis de Hombro</v>
      </c>
      <c r="K131" s="342" t="s">
        <v>715</v>
      </c>
      <c r="L131" s="177">
        <v>4</v>
      </c>
      <c r="M131" s="268">
        <f t="shared" si="3"/>
        <v>14</v>
      </c>
      <c r="N131" s="177"/>
      <c r="O131" s="177"/>
      <c r="P131" s="84"/>
      <c r="Q131" s="287"/>
      <c r="R131" s="177"/>
      <c r="S131" s="177" t="s">
        <v>716</v>
      </c>
      <c r="T131" s="178"/>
      <c r="U131" s="178" t="s">
        <v>1400</v>
      </c>
      <c r="V131" s="289"/>
      <c r="W131" s="86">
        <f t="shared" si="4"/>
        <v>14</v>
      </c>
      <c r="X131" s="88"/>
      <c r="Y131" s="86">
        <f t="shared" si="5"/>
        <v>18</v>
      </c>
      <c r="Z131" s="85"/>
      <c r="AA131" s="267" t="s">
        <v>1381</v>
      </c>
      <c r="AB131" s="175"/>
      <c r="AC131" s="176"/>
      <c r="AD131" s="176"/>
      <c r="AE131" s="272"/>
      <c r="AF131" s="272"/>
      <c r="AG131" s="272"/>
      <c r="AH131" s="272"/>
      <c r="AI131" s="272"/>
      <c r="AJ131" s="272"/>
      <c r="AK131" s="272"/>
      <c r="AL131" s="273"/>
      <c r="AM131" s="272"/>
      <c r="AN131" s="273"/>
      <c r="AO131" s="272"/>
      <c r="AP131" s="273"/>
      <c r="AQ131" s="272"/>
      <c r="AR131" s="273"/>
      <c r="AS131" s="272"/>
      <c r="AT131" s="102"/>
      <c r="AU131" s="101"/>
    </row>
    <row r="132" spans="1:52" ht="329">
      <c r="A132" s="487"/>
      <c r="B132" s="445"/>
      <c r="C132" s="489"/>
      <c r="D132" s="262" t="s">
        <v>1388</v>
      </c>
      <c r="E132" s="352" t="s">
        <v>363</v>
      </c>
      <c r="F132" s="263" t="s">
        <v>624</v>
      </c>
      <c r="G132" s="290" t="s">
        <v>728</v>
      </c>
      <c r="H132" s="341" t="s">
        <v>729</v>
      </c>
      <c r="I132" s="335" t="str">
        <f>IF(OR(E132="SE",E132="SA"),VLOOKUP(H132,'Tabla de Peligros y Riesgo'!$C$2:$E$226,2,FALSE),VLOOKUP(H132,'LISTA DE ASPECTOS - IMPACTOS'!$D$3:$F$72,2,FALSE))</f>
        <v>Alteración de la calidad de suelo/agua</v>
      </c>
      <c r="J132" s="336" t="str">
        <f>IF(OR(E132="SE",E132="SA"),VLOOKUP(H132,'Tabla de Peligros y Riesgo'!$C$2:$E$226,3,FALSE),VLOOKUP(H132,'LISTA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2" s="342" t="s">
        <v>680</v>
      </c>
      <c r="L132" s="177">
        <v>3</v>
      </c>
      <c r="M132" s="268">
        <f t="shared" si="3"/>
        <v>13</v>
      </c>
      <c r="N132" s="177"/>
      <c r="O132" s="177"/>
      <c r="P132" s="84"/>
      <c r="Q132" s="177" t="s">
        <v>730</v>
      </c>
      <c r="R132" s="177" t="s">
        <v>685</v>
      </c>
      <c r="S132" s="177" t="s">
        <v>731</v>
      </c>
      <c r="T132" s="178"/>
      <c r="U132" s="178"/>
      <c r="V132" s="87">
        <v>0.15</v>
      </c>
      <c r="W132" s="86">
        <f t="shared" si="4"/>
        <v>13</v>
      </c>
      <c r="X132" s="88">
        <f>IF(M132&gt;=16,MAX(N132:R132),IF(M132&lt;16,MAX(N132:V132)))</f>
        <v>0.15</v>
      </c>
      <c r="Y132" s="86">
        <f t="shared" si="5"/>
        <v>17</v>
      </c>
      <c r="Z132" s="85"/>
      <c r="AA132" s="267" t="s">
        <v>1381</v>
      </c>
      <c r="AB132" s="175"/>
      <c r="AC132" s="176"/>
      <c r="AD132" s="176"/>
      <c r="AE132" s="272"/>
      <c r="AF132" s="272"/>
      <c r="AG132" s="272"/>
      <c r="AH132" s="272"/>
      <c r="AI132" s="272"/>
      <c r="AJ132" s="272"/>
      <c r="AK132" s="272"/>
      <c r="AL132" s="273"/>
      <c r="AM132" s="272"/>
      <c r="AN132" s="273"/>
      <c r="AO132" s="272"/>
      <c r="AP132" s="273"/>
      <c r="AQ132" s="272"/>
      <c r="AR132" s="273"/>
      <c r="AS132" s="272"/>
      <c r="AT132" s="102"/>
      <c r="AU132" s="101"/>
    </row>
    <row r="133" spans="1:52" ht="188">
      <c r="A133" s="487"/>
      <c r="B133" s="445"/>
      <c r="C133" s="489"/>
      <c r="D133" s="262" t="s">
        <v>1388</v>
      </c>
      <c r="E133" s="352" t="s">
        <v>363</v>
      </c>
      <c r="F133" s="263" t="s">
        <v>624</v>
      </c>
      <c r="G133" s="290" t="s">
        <v>739</v>
      </c>
      <c r="H133" s="341" t="s">
        <v>740</v>
      </c>
      <c r="I133" s="335" t="str">
        <f>IF(OR(E133="SE",E133="SA"),VLOOKUP(H133,'Tabla de Peligros y Riesgo'!$C$2:$E$226,2,FALSE),VLOOKUP(H133,'LISTA DE ASPECTOS - IMPACTOS'!$D$3:$F$72,2,FALSE))</f>
        <v>Alteración de la calidad de suelo/agua</v>
      </c>
      <c r="J133" s="336" t="str">
        <f>IF(OR(E133="SE",E133="SA"),VLOOKUP(H133,'Tabla de Peligros y Riesgo'!$C$2:$E$226,3,FALSE),VLOOKUP(H133,'LISTA DE ASPECTOS - IMPACTOS'!$D$3:$F$72,3,FALSE))</f>
        <v>Potencial incumplimiento de Estándares de Calidad Ambiental (ECA) para aire.
Potencial afectación a la vida y salud humana.</v>
      </c>
      <c r="K133" s="342" t="s">
        <v>715</v>
      </c>
      <c r="L133" s="177">
        <v>4</v>
      </c>
      <c r="M133" s="268">
        <f t="shared" si="3"/>
        <v>14</v>
      </c>
      <c r="N133" s="85"/>
      <c r="O133" s="85"/>
      <c r="P133" s="84"/>
      <c r="Q133" s="287"/>
      <c r="R133" s="177"/>
      <c r="S133" s="177" t="s">
        <v>741</v>
      </c>
      <c r="T133" s="178"/>
      <c r="U133" s="178"/>
      <c r="V133" s="87"/>
      <c r="W133" s="86">
        <f t="shared" si="4"/>
        <v>14</v>
      </c>
      <c r="X133" s="88"/>
      <c r="Y133" s="86">
        <f t="shared" si="5"/>
        <v>18</v>
      </c>
      <c r="Z133" s="85"/>
      <c r="AA133" s="267" t="s">
        <v>1381</v>
      </c>
      <c r="AB133" s="175"/>
      <c r="AC133" s="176"/>
      <c r="AD133" s="176"/>
      <c r="AE133" s="272"/>
      <c r="AF133" s="272"/>
      <c r="AG133" s="272"/>
      <c r="AH133" s="272"/>
      <c r="AI133" s="272"/>
      <c r="AJ133" s="272"/>
      <c r="AK133" s="272"/>
      <c r="AL133" s="273"/>
      <c r="AM133" s="272"/>
      <c r="AN133" s="273"/>
      <c r="AO133" s="272"/>
      <c r="AP133" s="273"/>
      <c r="AQ133" s="272"/>
      <c r="AR133" s="273"/>
      <c r="AS133" s="272"/>
      <c r="AT133" s="102"/>
      <c r="AU133" s="101"/>
    </row>
    <row r="134" spans="1:52" ht="117.5">
      <c r="A134" s="487"/>
      <c r="B134" s="445"/>
      <c r="C134" s="493"/>
      <c r="D134" s="262" t="s">
        <v>1388</v>
      </c>
      <c r="E134" s="352" t="s">
        <v>362</v>
      </c>
      <c r="F134" s="263" t="s">
        <v>624</v>
      </c>
      <c r="G134" s="290" t="s">
        <v>704</v>
      </c>
      <c r="H134" s="341" t="s">
        <v>707</v>
      </c>
      <c r="I134" s="335" t="str">
        <f>IF(OR(E134="SE",E134="SA"),VLOOKUP(H134,'Tabla de Peligros y Riesgo'!$C$2:$E$226,2,FALSE),VLOOKUP(H134,'LISTA DE ASPECTOS - IMPACTOS'!$D$3:$F$72,2,FALSE))</f>
        <v>Atrapamiento</v>
      </c>
      <c r="J134" s="336" t="s">
        <v>705</v>
      </c>
      <c r="K134" s="342" t="s">
        <v>680</v>
      </c>
      <c r="L134" s="177">
        <v>3</v>
      </c>
      <c r="M134" s="268">
        <f t="shared" si="3"/>
        <v>13</v>
      </c>
      <c r="N134" s="177"/>
      <c r="O134" s="177"/>
      <c r="P134" s="84"/>
      <c r="Q134" s="287"/>
      <c r="R134" s="177"/>
      <c r="S134" s="177" t="s">
        <v>714</v>
      </c>
      <c r="T134" s="178"/>
      <c r="U134" s="178" t="s">
        <v>1400</v>
      </c>
      <c r="V134" s="87"/>
      <c r="W134" s="86">
        <f t="shared" si="4"/>
        <v>13</v>
      </c>
      <c r="X134" s="88"/>
      <c r="Y134" s="86">
        <f t="shared" si="5"/>
        <v>17</v>
      </c>
      <c r="Z134" s="85"/>
      <c r="AA134" s="267" t="s">
        <v>1381</v>
      </c>
      <c r="AB134" s="175"/>
      <c r="AC134" s="176"/>
      <c r="AD134" s="176"/>
      <c r="AE134" s="272"/>
      <c r="AF134" s="272"/>
      <c r="AG134" s="272"/>
      <c r="AH134" s="272"/>
      <c r="AI134" s="272"/>
      <c r="AJ134" s="272"/>
      <c r="AK134" s="272"/>
      <c r="AL134" s="273"/>
      <c r="AM134" s="272"/>
      <c r="AN134" s="273"/>
      <c r="AO134" s="272"/>
      <c r="AP134" s="273"/>
      <c r="AQ134" s="272"/>
      <c r="AR134" s="273"/>
      <c r="AS134" s="272"/>
      <c r="AT134" s="102"/>
      <c r="AU134" s="101"/>
    </row>
    <row r="135" spans="1:52" ht="87.5">
      <c r="A135" s="487"/>
      <c r="B135" s="445"/>
      <c r="C135" s="488" t="s">
        <v>40</v>
      </c>
      <c r="D135" s="262" t="s">
        <v>1388</v>
      </c>
      <c r="E135" s="352" t="s">
        <v>362</v>
      </c>
      <c r="F135" s="263" t="s">
        <v>624</v>
      </c>
      <c r="G135" s="290" t="s">
        <v>701</v>
      </c>
      <c r="H135" s="341" t="s">
        <v>524</v>
      </c>
      <c r="I135" s="335" t="str">
        <f>IF(OR(E135="SE",E135="SA"),VLOOKUP(H135,'Tabla de Peligros y Riesgo'!$C$2:$E$226,2,FALSE),VLOOKUP(H135,'LISTA DE ASPECTOS - IMPACTOS'!$D$3:$F$72,2,FALSE))</f>
        <v>Caída al mismo nivel</v>
      </c>
      <c r="J135" s="336" t="s">
        <v>702</v>
      </c>
      <c r="K135" s="342" t="s">
        <v>680</v>
      </c>
      <c r="L135" s="177">
        <v>4</v>
      </c>
      <c r="M135" s="268">
        <f t="shared" si="3"/>
        <v>18</v>
      </c>
      <c r="N135" s="85"/>
      <c r="O135" s="85"/>
      <c r="P135" s="84"/>
      <c r="Q135" s="287"/>
      <c r="R135" s="177"/>
      <c r="S135" s="177" t="s">
        <v>760</v>
      </c>
      <c r="T135" s="178"/>
      <c r="U135" s="178" t="s">
        <v>1400</v>
      </c>
      <c r="V135" s="87">
        <v>0.15</v>
      </c>
      <c r="W135" s="86">
        <f t="shared" si="4"/>
        <v>18</v>
      </c>
      <c r="X135" s="88">
        <f>IF(M135&gt;=16,MAX(N135:R135),IF(M135&lt;16,MAX(N135:V135)))</f>
        <v>0</v>
      </c>
      <c r="Y135" s="86">
        <f t="shared" si="5"/>
        <v>21</v>
      </c>
      <c r="Z135" s="85"/>
      <c r="AA135" s="267" t="s">
        <v>1381</v>
      </c>
      <c r="AB135" s="175"/>
      <c r="AC135" s="176"/>
      <c r="AD135" s="176"/>
      <c r="AE135" s="272"/>
      <c r="AF135" s="272"/>
      <c r="AG135" s="272"/>
      <c r="AH135" s="272"/>
      <c r="AI135" s="272"/>
      <c r="AJ135" s="272"/>
      <c r="AK135" s="272"/>
      <c r="AL135" s="273"/>
      <c r="AM135" s="272"/>
      <c r="AN135" s="273"/>
      <c r="AO135" s="272"/>
      <c r="AP135" s="273"/>
      <c r="AQ135" s="272"/>
      <c r="AR135" s="273"/>
      <c r="AS135" s="272"/>
      <c r="AT135" s="102"/>
      <c r="AU135" s="101"/>
    </row>
    <row r="136" spans="1:52" ht="117.5">
      <c r="A136" s="487"/>
      <c r="B136" s="445"/>
      <c r="C136" s="493"/>
      <c r="D136" s="262" t="s">
        <v>1388</v>
      </c>
      <c r="E136" s="352" t="s">
        <v>362</v>
      </c>
      <c r="F136" s="263" t="s">
        <v>624</v>
      </c>
      <c r="G136" s="290" t="s">
        <v>704</v>
      </c>
      <c r="H136" s="341" t="s">
        <v>707</v>
      </c>
      <c r="I136" s="335" t="str">
        <f>IF(OR(E136="SE",E136="SA"),VLOOKUP(H136,'Tabla de Peligros y Riesgo'!$C$2:$E$226,2,FALSE),VLOOKUP(H136,'LISTA DE ASPECTOS - IMPACTOS'!$D$3:$F$72,2,FALSE))</f>
        <v>Atrapamiento</v>
      </c>
      <c r="J136" s="336" t="s">
        <v>705</v>
      </c>
      <c r="K136" s="342" t="s">
        <v>680</v>
      </c>
      <c r="L136" s="177">
        <v>3</v>
      </c>
      <c r="M136" s="268">
        <f t="shared" si="3"/>
        <v>13</v>
      </c>
      <c r="N136" s="177"/>
      <c r="O136" s="177"/>
      <c r="P136" s="84"/>
      <c r="Q136" s="287"/>
      <c r="R136" s="177"/>
      <c r="S136" s="177" t="s">
        <v>714</v>
      </c>
      <c r="T136" s="178"/>
      <c r="U136" s="178" t="s">
        <v>1400</v>
      </c>
      <c r="V136" s="87"/>
      <c r="W136" s="86">
        <f t="shared" si="4"/>
        <v>13</v>
      </c>
      <c r="X136" s="88"/>
      <c r="Y136" s="86">
        <f t="shared" si="5"/>
        <v>17</v>
      </c>
      <c r="Z136" s="85"/>
      <c r="AA136" s="267" t="s">
        <v>1381</v>
      </c>
      <c r="AB136" s="175"/>
      <c r="AC136" s="176"/>
      <c r="AD136" s="176"/>
      <c r="AE136" s="272"/>
      <c r="AF136" s="272"/>
      <c r="AG136" s="272"/>
      <c r="AH136" s="272"/>
      <c r="AI136" s="272"/>
      <c r="AJ136" s="272"/>
      <c r="AK136" s="272"/>
      <c r="AL136" s="273"/>
      <c r="AM136" s="272"/>
      <c r="AN136" s="273"/>
      <c r="AO136" s="272"/>
      <c r="AP136" s="273"/>
      <c r="AQ136" s="272"/>
      <c r="AR136" s="273"/>
      <c r="AS136" s="272"/>
      <c r="AT136" s="102"/>
      <c r="AU136" s="101"/>
    </row>
    <row r="137" spans="1:52" ht="87.5">
      <c r="A137" s="487"/>
      <c r="B137" s="445"/>
      <c r="C137" s="488" t="s">
        <v>28</v>
      </c>
      <c r="D137" s="262" t="s">
        <v>1388</v>
      </c>
      <c r="E137" s="352" t="s">
        <v>362</v>
      </c>
      <c r="F137" s="263" t="s">
        <v>624</v>
      </c>
      <c r="G137" s="290" t="s">
        <v>701</v>
      </c>
      <c r="H137" s="341" t="s">
        <v>476</v>
      </c>
      <c r="I137" s="335" t="str">
        <f>IF(OR(E137="SE",E137="SA"),VLOOKUP(H137,'Tabla de Peligros y Riesgo'!$C$2:$E$226,2,FALSE),VLOOKUP(H137,'LISTA DE ASPECTOS - IMPACTOS'!$D$3:$F$72,2,FALSE))</f>
        <v>Caída al mismo nivel</v>
      </c>
      <c r="J137" s="336" t="s">
        <v>702</v>
      </c>
      <c r="K137" s="342" t="s">
        <v>680</v>
      </c>
      <c r="L137" s="177">
        <v>4</v>
      </c>
      <c r="M137" s="268">
        <f t="shared" si="3"/>
        <v>18</v>
      </c>
      <c r="N137" s="85"/>
      <c r="O137" s="85"/>
      <c r="P137" s="84"/>
      <c r="Q137" s="287"/>
      <c r="R137" s="177"/>
      <c r="S137" s="177" t="s">
        <v>760</v>
      </c>
      <c r="T137" s="178"/>
      <c r="U137" s="178" t="s">
        <v>1400</v>
      </c>
      <c r="V137" s="87">
        <v>0.15</v>
      </c>
      <c r="W137" s="86">
        <f t="shared" si="4"/>
        <v>18</v>
      </c>
      <c r="X137" s="88">
        <f>IF(M137&gt;=16,MAX(N137:R137),IF(M137&lt;16,MAX(N137:V137)))</f>
        <v>0</v>
      </c>
      <c r="Y137" s="86">
        <f t="shared" si="5"/>
        <v>21</v>
      </c>
      <c r="Z137" s="85"/>
      <c r="AA137" s="267" t="s">
        <v>1381</v>
      </c>
      <c r="AB137" s="175"/>
      <c r="AC137" s="176"/>
      <c r="AD137" s="176"/>
      <c r="AE137" s="272"/>
      <c r="AF137" s="272"/>
      <c r="AG137" s="272"/>
      <c r="AH137" s="272"/>
      <c r="AI137" s="272"/>
      <c r="AJ137" s="272"/>
      <c r="AK137" s="272"/>
      <c r="AL137" s="273"/>
      <c r="AM137" s="272"/>
      <c r="AN137" s="273"/>
      <c r="AO137" s="272"/>
      <c r="AP137" s="273"/>
      <c r="AQ137" s="272"/>
      <c r="AR137" s="273"/>
      <c r="AS137" s="272"/>
      <c r="AT137" s="102"/>
      <c r="AU137" s="101"/>
    </row>
    <row r="138" spans="1:52" ht="117.5">
      <c r="A138" s="487"/>
      <c r="B138" s="445"/>
      <c r="C138" s="489"/>
      <c r="D138" s="262" t="s">
        <v>1388</v>
      </c>
      <c r="E138" s="352" t="s">
        <v>362</v>
      </c>
      <c r="F138" s="263" t="s">
        <v>624</v>
      </c>
      <c r="G138" s="290" t="s">
        <v>704</v>
      </c>
      <c r="H138" s="341" t="s">
        <v>707</v>
      </c>
      <c r="I138" s="335" t="str">
        <f>IF(OR(E138="SE",E138="SA"),VLOOKUP(H138,'Tabla de Peligros y Riesgo'!$C$2:$E$226,2,FALSE),VLOOKUP(H138,'LISTA DE ASPECTOS - IMPACTOS'!$D$3:$F$72,2,FALSE))</f>
        <v>Atrapamiento</v>
      </c>
      <c r="J138" s="336" t="s">
        <v>705</v>
      </c>
      <c r="K138" s="342" t="s">
        <v>680</v>
      </c>
      <c r="L138" s="177">
        <v>3</v>
      </c>
      <c r="M138" s="268">
        <f t="shared" si="3"/>
        <v>13</v>
      </c>
      <c r="N138" s="177"/>
      <c r="O138" s="177"/>
      <c r="P138" s="84"/>
      <c r="Q138" s="287"/>
      <c r="R138" s="177"/>
      <c r="S138" s="177" t="s">
        <v>714</v>
      </c>
      <c r="T138" s="178"/>
      <c r="U138" s="178" t="s">
        <v>1400</v>
      </c>
      <c r="V138" s="87"/>
      <c r="W138" s="86">
        <f t="shared" si="4"/>
        <v>13</v>
      </c>
      <c r="X138" s="88"/>
      <c r="Y138" s="86">
        <f t="shared" si="5"/>
        <v>17</v>
      </c>
      <c r="Z138" s="85"/>
      <c r="AA138" s="267" t="s">
        <v>1381</v>
      </c>
      <c r="AB138" s="175"/>
      <c r="AC138" s="176"/>
      <c r="AD138" s="176"/>
      <c r="AE138" s="272"/>
      <c r="AF138" s="272"/>
      <c r="AG138" s="272"/>
      <c r="AH138" s="272"/>
      <c r="AI138" s="272"/>
      <c r="AJ138" s="272"/>
      <c r="AK138" s="272"/>
      <c r="AL138" s="273"/>
      <c r="AM138" s="272"/>
      <c r="AN138" s="273"/>
      <c r="AO138" s="272"/>
      <c r="AP138" s="273"/>
      <c r="AQ138" s="272"/>
      <c r="AR138" s="273"/>
      <c r="AS138" s="272"/>
      <c r="AT138" s="102"/>
      <c r="AU138" s="101"/>
    </row>
    <row r="139" spans="1:52" ht="188">
      <c r="A139" s="487"/>
      <c r="B139" s="447"/>
      <c r="C139" s="493"/>
      <c r="D139" s="262" t="s">
        <v>1388</v>
      </c>
      <c r="E139" s="352" t="s">
        <v>363</v>
      </c>
      <c r="F139" s="263" t="s">
        <v>624</v>
      </c>
      <c r="G139" s="290" t="s">
        <v>739</v>
      </c>
      <c r="H139" s="341" t="s">
        <v>740</v>
      </c>
      <c r="I139" s="335" t="str">
        <f>IF(OR(E139="SE",E139="SA"),VLOOKUP(H139,'Tabla de Peligros y Riesgo'!$C$2:$E$226,2,FALSE),VLOOKUP(H139,'LISTA DE ASPECTOS - IMPACTOS'!$D$3:$F$72,2,FALSE))</f>
        <v>Alteración de la calidad de suelo/agua</v>
      </c>
      <c r="J139" s="336" t="str">
        <f>IF(OR(E139="SE",E139="SA"),VLOOKUP(H139,'Tabla de Peligros y Riesgo'!$C$2:$E$226,3,FALSE),VLOOKUP(H139,'LISTA DE ASPECTOS - IMPACTOS'!$D$3:$F$72,3,FALSE))</f>
        <v>Potencial incumplimiento de Estándares de Calidad Ambiental (ECA) para aire.
Potencial afectación a la vida y salud humana.</v>
      </c>
      <c r="K139" s="342" t="s">
        <v>715</v>
      </c>
      <c r="L139" s="177">
        <v>4</v>
      </c>
      <c r="M139" s="268">
        <f t="shared" si="3"/>
        <v>14</v>
      </c>
      <c r="N139" s="85"/>
      <c r="O139" s="85"/>
      <c r="P139" s="291"/>
      <c r="Q139" s="287"/>
      <c r="R139" s="177"/>
      <c r="S139" s="177" t="s">
        <v>741</v>
      </c>
      <c r="T139" s="178">
        <v>0.35</v>
      </c>
      <c r="U139" s="178"/>
      <c r="V139" s="87"/>
      <c r="W139" s="86">
        <f t="shared" si="4"/>
        <v>14</v>
      </c>
      <c r="X139" s="88"/>
      <c r="Y139" s="86">
        <f t="shared" si="5"/>
        <v>18</v>
      </c>
      <c r="Z139" s="85"/>
      <c r="AA139" s="267" t="s">
        <v>1381</v>
      </c>
      <c r="AB139" s="536"/>
      <c r="AC139" s="537"/>
      <c r="AD139" s="537"/>
      <c r="AE139" s="272"/>
      <c r="AF139" s="272"/>
      <c r="AG139" s="272"/>
      <c r="AH139" s="272"/>
      <c r="AI139" s="272"/>
      <c r="AJ139" s="272"/>
      <c r="AK139" s="272"/>
      <c r="AL139" s="273"/>
      <c r="AM139" s="272"/>
      <c r="AN139" s="273"/>
      <c r="AO139" s="272"/>
      <c r="AP139" s="273"/>
      <c r="AQ139" s="272"/>
      <c r="AR139" s="273"/>
      <c r="AS139" s="272"/>
      <c r="AT139" s="102"/>
      <c r="AU139" s="101"/>
    </row>
    <row r="140" spans="1:52" ht="87">
      <c r="A140" s="487"/>
      <c r="B140" s="444" t="s">
        <v>41</v>
      </c>
      <c r="C140" s="488" t="s">
        <v>18</v>
      </c>
      <c r="D140" s="262" t="s">
        <v>1388</v>
      </c>
      <c r="E140" s="352" t="s">
        <v>362</v>
      </c>
      <c r="F140" s="263" t="s">
        <v>624</v>
      </c>
      <c r="G140" s="290" t="s">
        <v>679</v>
      </c>
      <c r="H140" s="335" t="s">
        <v>470</v>
      </c>
      <c r="I140" s="335" t="str">
        <f>IF(OR(E140="SE",E140="SA"),VLOOKUP(H140,'Tabla de Peligros y Riesgo'!$C$2:$E$226,2,FALSE),VLOOKUP(H140,'LISTA DE ASPECTOS - IMPACTOS'!$D$3:$F$72,2,FALSE))</f>
        <v>Riesgo Psicosocial</v>
      </c>
      <c r="J140" s="336" t="str">
        <f>IF(OR(E140="SE",E140="SA"),VLOOKUP(H140,'Tabla de Peligros y Riesgo'!$C$2:$E$226,3,FALSE),VLOOKUP(H140,'LISTA DE ASPECTOS - IMPACTOS'!$D$3:$F$72,3,FALSE))</f>
        <v>Estrés / Depresión</v>
      </c>
      <c r="K140" s="337" t="s">
        <v>680</v>
      </c>
      <c r="L140" s="277">
        <v>4</v>
      </c>
      <c r="M140" s="268">
        <f t="shared" si="3"/>
        <v>18</v>
      </c>
      <c r="N140" s="85"/>
      <c r="O140" s="85"/>
      <c r="P140" s="292"/>
      <c r="Q140" s="359"/>
      <c r="R140" s="177"/>
      <c r="S140" s="177" t="s">
        <v>681</v>
      </c>
      <c r="T140" s="178"/>
      <c r="U140" s="178" t="s">
        <v>1400</v>
      </c>
      <c r="V140" s="278"/>
      <c r="W140" s="86">
        <f t="shared" si="4"/>
        <v>18</v>
      </c>
      <c r="X140" s="88"/>
      <c r="Y140" s="86">
        <f t="shared" si="5"/>
        <v>21</v>
      </c>
      <c r="Z140" s="85"/>
      <c r="AA140" s="267" t="s">
        <v>1381</v>
      </c>
      <c r="AB140" s="176"/>
      <c r="AC140" s="176"/>
      <c r="AD140" s="176"/>
      <c r="AE140" s="272"/>
      <c r="AF140" s="272"/>
      <c r="AG140" s="272"/>
      <c r="AH140" s="272"/>
      <c r="AI140" s="272"/>
      <c r="AJ140" s="272"/>
      <c r="AK140" s="272"/>
      <c r="AL140" s="273"/>
      <c r="AM140" s="272"/>
      <c r="AN140" s="273"/>
      <c r="AO140" s="272"/>
      <c r="AP140" s="273"/>
      <c r="AQ140" s="272"/>
      <c r="AR140" s="273"/>
      <c r="AS140" s="272"/>
      <c r="AT140" s="102"/>
      <c r="AU140" s="101"/>
    </row>
    <row r="141" spans="1:52" s="100" customFormat="1" ht="72.5">
      <c r="A141" s="487"/>
      <c r="B141" s="445"/>
      <c r="C141" s="489"/>
      <c r="D141" s="262" t="s">
        <v>1388</v>
      </c>
      <c r="E141" s="352" t="s">
        <v>363</v>
      </c>
      <c r="F141" s="263" t="s">
        <v>624</v>
      </c>
      <c r="G141" s="290" t="s">
        <v>686</v>
      </c>
      <c r="H141" s="335" t="s">
        <v>687</v>
      </c>
      <c r="I141" s="350" t="s">
        <v>688</v>
      </c>
      <c r="J141" s="351" t="s">
        <v>689</v>
      </c>
      <c r="K141" s="337" t="s">
        <v>690</v>
      </c>
      <c r="L141" s="277">
        <v>5</v>
      </c>
      <c r="M141" s="268">
        <f t="shared" si="3"/>
        <v>15</v>
      </c>
      <c r="N141" s="269"/>
      <c r="O141" s="274"/>
      <c r="P141" s="275"/>
      <c r="Q141" s="359"/>
      <c r="R141" s="177"/>
      <c r="S141" s="177" t="s">
        <v>691</v>
      </c>
      <c r="T141" s="178"/>
      <c r="U141" s="178"/>
      <c r="V141" s="278"/>
      <c r="W141" s="86">
        <f t="shared" si="4"/>
        <v>15</v>
      </c>
      <c r="X141" s="195"/>
      <c r="Y141" s="86">
        <f t="shared" si="5"/>
        <v>19</v>
      </c>
      <c r="Z141" s="279"/>
      <c r="AA141" s="267" t="s">
        <v>1381</v>
      </c>
      <c r="AD141" s="99"/>
      <c r="AE141" s="272"/>
      <c r="AF141" s="272"/>
      <c r="AG141" s="272"/>
      <c r="AH141" s="272"/>
      <c r="AI141" s="272"/>
      <c r="AJ141" s="272"/>
      <c r="AK141" s="272"/>
      <c r="AL141" s="273"/>
      <c r="AM141" s="272"/>
      <c r="AN141" s="273"/>
      <c r="AO141" s="272"/>
      <c r="AP141" s="273"/>
      <c r="AQ141" s="272"/>
      <c r="AR141" s="273"/>
      <c r="AS141" s="272"/>
      <c r="AT141" s="102"/>
      <c r="AU141" s="101"/>
      <c r="AV141" s="90"/>
      <c r="AW141" s="90"/>
      <c r="AX141" s="90"/>
      <c r="AY141" s="90"/>
      <c r="AZ141" s="90"/>
    </row>
    <row r="142" spans="1:52" s="100" customFormat="1" ht="87">
      <c r="A142" s="487"/>
      <c r="B142" s="445"/>
      <c r="C142" s="493"/>
      <c r="D142" s="262" t="s">
        <v>1388</v>
      </c>
      <c r="E142" s="352" t="s">
        <v>362</v>
      </c>
      <c r="F142" s="263" t="s">
        <v>624</v>
      </c>
      <c r="G142" s="290" t="s">
        <v>692</v>
      </c>
      <c r="H142" s="335" t="s">
        <v>521</v>
      </c>
      <c r="I142" s="335" t="str">
        <f>IF(OR(E142="SE",E142="SA"),VLOOKUP(H142,'Tabla de Peligros y Riesgo'!$C$2:$E$226,2,FALSE),VLOOKUP(H142,'LISTA DE ASPECTOS - IMPACTOS'!$D$3:$F$72,2,FALSE))</f>
        <v>Riesgo Psicosocial</v>
      </c>
      <c r="J142" s="336" t="str">
        <f>IF(OR(E142="SE",E142="SA"),VLOOKUP(H142,'Tabla de Peligros y Riesgo'!$C$2:$E$226,3,FALSE),VLOOKUP(H142,'LISTA DE ASPECTOS - IMPACTOS'!$D$3:$F$72,3,FALSE))</f>
        <v>Estrés / Depresión</v>
      </c>
      <c r="K142" s="337" t="s">
        <v>680</v>
      </c>
      <c r="L142" s="277">
        <v>4</v>
      </c>
      <c r="M142" s="268">
        <f t="shared" si="3"/>
        <v>18</v>
      </c>
      <c r="N142" s="269"/>
      <c r="O142" s="274"/>
      <c r="P142" s="275"/>
      <c r="Q142" s="276"/>
      <c r="R142" s="177"/>
      <c r="S142" s="177" t="s">
        <v>742</v>
      </c>
      <c r="T142" s="178"/>
      <c r="U142" s="178" t="s">
        <v>1400</v>
      </c>
      <c r="V142" s="278"/>
      <c r="W142" s="86">
        <f t="shared" si="4"/>
        <v>18</v>
      </c>
      <c r="X142" s="195"/>
      <c r="Y142" s="86">
        <f t="shared" si="5"/>
        <v>21</v>
      </c>
      <c r="Z142" s="279"/>
      <c r="AA142" s="267" t="s">
        <v>1381</v>
      </c>
      <c r="AD142" s="99"/>
      <c r="AE142" s="272"/>
      <c r="AF142" s="272"/>
      <c r="AG142" s="272"/>
      <c r="AH142" s="272"/>
      <c r="AI142" s="272"/>
      <c r="AJ142" s="272"/>
      <c r="AK142" s="272"/>
      <c r="AL142" s="273"/>
      <c r="AM142" s="272"/>
      <c r="AN142" s="273"/>
      <c r="AO142" s="272"/>
      <c r="AP142" s="273"/>
      <c r="AQ142" s="272"/>
      <c r="AR142" s="273"/>
      <c r="AS142" s="272"/>
      <c r="AT142" s="102"/>
      <c r="AU142" s="101"/>
      <c r="AV142" s="90"/>
      <c r="AW142" s="90"/>
      <c r="AX142" s="90"/>
      <c r="AY142" s="90"/>
      <c r="AZ142" s="90"/>
    </row>
    <row r="143" spans="1:52" s="100" customFormat="1" ht="211.5">
      <c r="A143" s="487"/>
      <c r="B143" s="445"/>
      <c r="C143" s="488" t="s">
        <v>20</v>
      </c>
      <c r="D143" s="262" t="s">
        <v>1388</v>
      </c>
      <c r="E143" s="352" t="s">
        <v>361</v>
      </c>
      <c r="F143" s="263" t="s">
        <v>624</v>
      </c>
      <c r="G143" s="290" t="s">
        <v>694</v>
      </c>
      <c r="H143" s="335" t="s">
        <v>695</v>
      </c>
      <c r="I143" s="335" t="str">
        <f>IF(OR(E143="SE",E143="SA"),VLOOKUP(H143,'Tabla de Peligros y Riesgo'!$C$2:$E$226,2,FALSE),VLOOKUP(H143,'LISTA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43" s="336" t="s">
        <v>696</v>
      </c>
      <c r="K143" s="342" t="s">
        <v>680</v>
      </c>
      <c r="L143" s="177">
        <v>4</v>
      </c>
      <c r="M143" s="268">
        <f t="shared" si="3"/>
        <v>18</v>
      </c>
      <c r="N143" s="280"/>
      <c r="O143" s="280"/>
      <c r="P143" s="282"/>
      <c r="Q143" s="283" t="s">
        <v>697</v>
      </c>
      <c r="R143" s="177" t="s">
        <v>678</v>
      </c>
      <c r="S143" s="177" t="s">
        <v>698</v>
      </c>
      <c r="T143" s="178"/>
      <c r="U143" s="178" t="s">
        <v>1401</v>
      </c>
      <c r="V143" s="278"/>
      <c r="W143" s="86">
        <f t="shared" si="4"/>
        <v>18</v>
      </c>
      <c r="X143" s="88"/>
      <c r="Y143" s="86">
        <f t="shared" si="5"/>
        <v>23</v>
      </c>
      <c r="Z143" s="85"/>
      <c r="AA143" s="267" t="s">
        <v>1381</v>
      </c>
      <c r="AD143" s="99"/>
      <c r="AE143" s="272"/>
      <c r="AF143" s="272"/>
      <c r="AG143" s="272"/>
      <c r="AH143" s="272"/>
      <c r="AI143" s="272"/>
      <c r="AJ143" s="272"/>
      <c r="AK143" s="272"/>
      <c r="AL143" s="273"/>
      <c r="AM143" s="272"/>
      <c r="AN143" s="273"/>
      <c r="AO143" s="272"/>
      <c r="AP143" s="273"/>
      <c r="AQ143" s="272"/>
      <c r="AR143" s="273"/>
      <c r="AS143" s="272"/>
      <c r="AT143" s="102"/>
      <c r="AU143" s="101"/>
      <c r="AV143" s="90"/>
      <c r="AW143" s="90"/>
      <c r="AX143" s="90"/>
      <c r="AY143" s="90"/>
      <c r="AZ143" s="90"/>
    </row>
    <row r="144" spans="1:52" s="100" customFormat="1" ht="117.5">
      <c r="A144" s="487"/>
      <c r="B144" s="445"/>
      <c r="C144" s="493"/>
      <c r="D144" s="262" t="s">
        <v>1388</v>
      </c>
      <c r="E144" s="352" t="s">
        <v>363</v>
      </c>
      <c r="F144" s="263" t="s">
        <v>624</v>
      </c>
      <c r="G144" s="290" t="s">
        <v>744</v>
      </c>
      <c r="H144" s="335" t="s">
        <v>745</v>
      </c>
      <c r="I144" s="335" t="str">
        <f>IF(OR(E144="SE",E144="SA"),VLOOKUP(H144,'Tabla de Peligros y Riesgo'!$C$2:$E$226,2,FALSE),VLOOKUP(H144,'LISTA DE ASPECTOS - IMPACTOS'!$D$3:$F$72,2,FALSE))</f>
        <v>Alteración de la calidad de suelo/agua</v>
      </c>
      <c r="J144" s="336" t="str">
        <f>IF(OR(E144="SE",E144="SA"),VLOOKUP(H144,'Tabla de Peligros y Riesgo'!$C$2:$E$226,3,FALSE),VLOOKUP(H144,'LISTA DE ASPECTOS - IMPACTOS'!$D$3:$F$72,3,FALSE))</f>
        <v>Potencial afectación a la calidad ambiental del suelo, agua, aire, flora y fauna</v>
      </c>
      <c r="K144" s="337" t="s">
        <v>690</v>
      </c>
      <c r="L144" s="277">
        <v>5</v>
      </c>
      <c r="M144" s="268">
        <f t="shared" si="3"/>
        <v>15</v>
      </c>
      <c r="N144" s="280"/>
      <c r="O144" s="281"/>
      <c r="P144" s="282"/>
      <c r="Q144" s="283"/>
      <c r="R144" s="177"/>
      <c r="S144" s="177" t="s">
        <v>759</v>
      </c>
      <c r="T144" s="178"/>
      <c r="U144" s="178"/>
      <c r="V144" s="278"/>
      <c r="W144" s="86">
        <f t="shared" si="4"/>
        <v>15</v>
      </c>
      <c r="X144" s="285"/>
      <c r="Y144" s="86">
        <f t="shared" si="5"/>
        <v>19</v>
      </c>
      <c r="Z144" s="267"/>
      <c r="AA144" s="267" t="s">
        <v>1381</v>
      </c>
      <c r="AD144" s="99"/>
      <c r="AE144" s="272"/>
      <c r="AF144" s="272"/>
      <c r="AG144" s="272"/>
      <c r="AH144" s="272"/>
      <c r="AI144" s="272"/>
      <c r="AJ144" s="272"/>
      <c r="AK144" s="272"/>
      <c r="AL144" s="273"/>
      <c r="AM144" s="272"/>
      <c r="AN144" s="273"/>
      <c r="AO144" s="272"/>
      <c r="AP144" s="273"/>
      <c r="AQ144" s="272"/>
      <c r="AR144" s="273"/>
      <c r="AS144" s="272"/>
      <c r="AT144" s="102"/>
      <c r="AU144" s="101"/>
      <c r="AV144" s="90"/>
      <c r="AW144" s="90"/>
      <c r="AX144" s="90"/>
      <c r="AY144" s="90"/>
      <c r="AZ144" s="90"/>
    </row>
    <row r="145" spans="1:52" ht="87">
      <c r="A145" s="487"/>
      <c r="B145" s="445"/>
      <c r="C145" s="488" t="s">
        <v>22</v>
      </c>
      <c r="D145" s="262" t="s">
        <v>1388</v>
      </c>
      <c r="E145" s="352" t="s">
        <v>361</v>
      </c>
      <c r="F145" s="263" t="s">
        <v>624</v>
      </c>
      <c r="G145" s="290" t="s">
        <v>721</v>
      </c>
      <c r="H145" s="341" t="s">
        <v>749</v>
      </c>
      <c r="I145" s="335" t="str">
        <f>IF(OR(E145="SE",E145="SA"),VLOOKUP(H145,'Tabla de Peligros y Riesgo'!$C$2:$E$226,2,FALSE),VLOOKUP(H145,'LISTA DE ASPECTOS - IMPACTOS'!$D$3:$F$72,2,FALSE))</f>
        <v>Inhalación de gases Toxicos</v>
      </c>
      <c r="J145" s="336" t="str">
        <f>IF(OR(E145="SE",E145="SA"),VLOOKUP(H145,'Tabla de Peligros y Riesgo'!$C$2:$E$226,3,FALSE),VLOOKUP(H145,'LISTA DE ASPECTOS - IMPACTOS'!$D$3:$F$72,3,FALSE))</f>
        <v>Intoxicación</v>
      </c>
      <c r="K145" s="342" t="s">
        <v>715</v>
      </c>
      <c r="L145" s="177">
        <v>3</v>
      </c>
      <c r="M145" s="268">
        <f t="shared" si="3"/>
        <v>9</v>
      </c>
      <c r="N145" s="85"/>
      <c r="O145" s="85"/>
      <c r="P145" s="84"/>
      <c r="Q145" s="287" t="s">
        <v>750</v>
      </c>
      <c r="R145" s="177" t="s">
        <v>685</v>
      </c>
      <c r="S145" s="177" t="s">
        <v>751</v>
      </c>
      <c r="T145" s="178"/>
      <c r="U145" s="178" t="s">
        <v>1400</v>
      </c>
      <c r="V145" s="87">
        <v>0.15</v>
      </c>
      <c r="W145" s="86">
        <f t="shared" si="4"/>
        <v>9</v>
      </c>
      <c r="X145" s="88">
        <f>IF(M145&gt;=16,MAX(N145:R145),IF(M145&lt;16,MAX(N145:V145)))</f>
        <v>0.15</v>
      </c>
      <c r="Y145" s="86">
        <f t="shared" si="5"/>
        <v>17</v>
      </c>
      <c r="Z145" s="85"/>
      <c r="AA145" s="267" t="s">
        <v>1381</v>
      </c>
      <c r="AB145" s="175"/>
      <c r="AC145" s="176"/>
      <c r="AD145" s="176"/>
      <c r="AE145" s="272"/>
      <c r="AF145" s="272"/>
      <c r="AG145" s="272"/>
      <c r="AH145" s="272"/>
      <c r="AI145" s="272"/>
      <c r="AJ145" s="272"/>
      <c r="AK145" s="272"/>
      <c r="AL145" s="273"/>
      <c r="AM145" s="272"/>
      <c r="AN145" s="273"/>
      <c r="AO145" s="272"/>
      <c r="AP145" s="273"/>
      <c r="AQ145" s="272"/>
      <c r="AR145" s="273"/>
      <c r="AS145" s="272"/>
      <c r="AT145" s="102"/>
      <c r="AU145" s="101"/>
    </row>
    <row r="146" spans="1:52" ht="87">
      <c r="A146" s="487"/>
      <c r="B146" s="445"/>
      <c r="C146" s="489"/>
      <c r="D146" s="262" t="s">
        <v>1388</v>
      </c>
      <c r="E146" s="352" t="s">
        <v>362</v>
      </c>
      <c r="F146" s="263" t="s">
        <v>624</v>
      </c>
      <c r="G146" s="290" t="s">
        <v>752</v>
      </c>
      <c r="H146" s="341" t="s">
        <v>452</v>
      </c>
      <c r="I146" s="335" t="str">
        <f>IF(OR(E146="SE",E146="SA"),VLOOKUP(H146,'Tabla de Peligros y Riesgo'!$C$2:$E$226,2,FALSE),VLOOKUP(H146,'LISTA DE ASPECTOS - IMPACTOS'!$D$3:$F$72,2,FALSE))</f>
        <v>Caída de roca</v>
      </c>
      <c r="J146" s="336" t="str">
        <f>IF(OR(E146="SE",E146="SA"),VLOOKUP(H146,'Tabla de Peligros y Riesgo'!$C$2:$E$226,3,FALSE),VLOOKUP(H146,'LISTA DE ASPECTOS - IMPACTOS'!$D$3:$F$72,3,FALSE))</f>
        <v>Contusión/Fractura/Muerte</v>
      </c>
      <c r="K146" s="342" t="s">
        <v>715</v>
      </c>
      <c r="L146" s="177">
        <v>2</v>
      </c>
      <c r="M146" s="268">
        <f t="shared" si="3"/>
        <v>5</v>
      </c>
      <c r="N146" s="85"/>
      <c r="O146" s="85"/>
      <c r="P146" s="292"/>
      <c r="Q146" s="287" t="s">
        <v>753</v>
      </c>
      <c r="R146" s="177" t="s">
        <v>685</v>
      </c>
      <c r="S146" s="177" t="s">
        <v>754</v>
      </c>
      <c r="T146" s="178"/>
      <c r="U146" s="178" t="s">
        <v>1400</v>
      </c>
      <c r="V146" s="278"/>
      <c r="W146" s="86">
        <f t="shared" si="4"/>
        <v>5</v>
      </c>
      <c r="X146" s="88"/>
      <c r="Y146" s="86">
        <f t="shared" si="5"/>
        <v>12</v>
      </c>
      <c r="Z146" s="85"/>
      <c r="AA146" s="267" t="s">
        <v>1381</v>
      </c>
      <c r="AB146" s="176"/>
      <c r="AC146" s="176"/>
      <c r="AD146" s="176"/>
      <c r="AE146" s="272"/>
      <c r="AF146" s="272"/>
      <c r="AG146" s="272"/>
      <c r="AH146" s="272"/>
      <c r="AI146" s="272"/>
      <c r="AJ146" s="272"/>
      <c r="AK146" s="272"/>
      <c r="AL146" s="273"/>
      <c r="AM146" s="272"/>
      <c r="AN146" s="273"/>
      <c r="AO146" s="272"/>
      <c r="AP146" s="273"/>
      <c r="AQ146" s="272"/>
      <c r="AR146" s="273"/>
      <c r="AS146" s="272"/>
      <c r="AT146" s="102"/>
      <c r="AU146" s="101"/>
    </row>
    <row r="147" spans="1:52" s="100" customFormat="1" ht="72" customHeight="1">
      <c r="A147" s="487"/>
      <c r="B147" s="445"/>
      <c r="C147" s="489"/>
      <c r="D147" s="262" t="s">
        <v>1388</v>
      </c>
      <c r="E147" s="352" t="s">
        <v>362</v>
      </c>
      <c r="F147" s="263" t="s">
        <v>624</v>
      </c>
      <c r="G147" s="290" t="s">
        <v>701</v>
      </c>
      <c r="H147" s="341" t="s">
        <v>577</v>
      </c>
      <c r="I147" s="335" t="str">
        <f>IF(OR(E147="SE",E147="SA"),VLOOKUP(H147,'Tabla de Peligros y Riesgo'!$C$2:$E$226,2,FALSE),VLOOKUP(H147,'LISTA DE ASPECTOS - IMPACTOS'!$D$3:$F$72,2,FALSE))</f>
        <v>Caída al mismo nivel</v>
      </c>
      <c r="J147" s="336" t="s">
        <v>702</v>
      </c>
      <c r="K147" s="342" t="s">
        <v>680</v>
      </c>
      <c r="L147" s="177">
        <v>4</v>
      </c>
      <c r="M147" s="268">
        <f t="shared" ref="M147:M187" si="6">IF(CONCATENATE(L147,K147)="1A",1,IF(CONCATENATE(L147,K147)="1B",2,IF(CONCATENATE(L147,K147)="2A",3,IF(CONCATENATE(L147,K147)="1C",4,IF(CONCATENATE(L147,K147)="2B",5,IF(CONCATENATE(L147,K147)="3A",6,IF(CONCATENATE(L147,K147)="1D",7,IF(CONCATENATE(L147,K147)="2C",8,IF(CONCATENATE(L147,K147)="3B",9,IF(CONCATENATE(L147,K147)="4A",10,IF(CONCATENATE(L147,K147)="1E",11,IF(CONCATENATE(L147,K147)="2D",12,IF(CONCATENATE(L147,K147)="3C",13,IF(CONCATENATE(L147,K147)="4B",14,IF(CONCATENATE(L147,K147)="5A",15,IF(CONCATENATE(L147,K147)="2E",16,IF(CONCATENATE(L147,K147)="3D",17,IF(CONCATENATE(L147,K147)="4C",18,IF(CONCATENATE(L147,K147)="5B",19,IF(CONCATENATE(L147,K147)="3E",20,IF(CONCATENATE(L147,K147)="4D",21,IF(CONCATENATE(L147,K147)="5C",22,IF(CONCATENATE(L147,K147)="4E",23,IF(CONCATENATE(L147,K147)="5D",24,IF(CONCATENATE(L147,K147)="5E",25,"")))))))))))))))))))))))))</f>
        <v>18</v>
      </c>
      <c r="N147" s="85"/>
      <c r="O147" s="85"/>
      <c r="P147" s="287" t="s">
        <v>734</v>
      </c>
      <c r="Q147" s="287"/>
      <c r="R147" s="177"/>
      <c r="S147" s="177" t="s">
        <v>760</v>
      </c>
      <c r="T147" s="178"/>
      <c r="U147" s="178" t="s">
        <v>1400</v>
      </c>
      <c r="V147" s="278"/>
      <c r="W147" s="86">
        <f t="shared" ref="W147:W187" si="7">M147</f>
        <v>18</v>
      </c>
      <c r="X147" s="88"/>
      <c r="Y147" s="86">
        <f t="shared" ref="Y147:Y187" si="8">_xlfn.IFS(AND(W147=1,N147&lt;&gt;0),25,AND(W147=1,O147&lt;&gt;0),21,AND(W147=1,R147="ALTO"),16,AND(W147=1,R147="BAJO"),11,AND(W147=1,S147&lt;&gt;0),2,AND(W147=2,N147&lt;&gt;0),25,AND(W147=2,O147&lt;&gt;0),21,AND(W147=2,R147="ALTO"),16,AND(W147=2,R147="BAJO"),11,AND(W147=2,S147&lt;&gt;0),4,AND(W147=3,N147&lt;&gt;0),25,AND(W147=3,O147&lt;&gt;0),21,AND(W147=3,R147="ALTO"),16,AND(W147=3,R147="BAJO"),12,AND(W147=3,S147&lt;&gt;0),5,AND(W147=4,N147&lt;&gt;0),25,AND(W147=4,O147&lt;&gt;0),13,AND(W147=4,R147="ALTO"),16,AND(W147=4,R147="BAJO"),14,AND(W147=4,S147&lt;&gt;0),7,AND(W147=5,N147&lt;&gt;0),25,AND(W147=5,O147&lt;&gt;0),21,AND(W147=5,R147="ALTO"),16,AND(W147=5,R147="BAJO"),12,AND(W147=5,S147&lt;&gt;0),8,AND(W147=6,N147&lt;&gt;0),25,AND(W147=6,O147&lt;&gt;0),21,AND(W147=6,R147="ALTO"),20,AND(W147=6,R147="BAJO"),17,AND(W147=6,S147&lt;&gt;0),6,AND(W147=7,N147&lt;&gt;0),25,AND(W147=7,O147&lt;&gt;0),23,AND(W147=7,R147="ALTO"),16,AND(W147=7,R147="BAJO"),11,AND(W147=7,S147&lt;&gt;0),7,AND(W147=8,N147&lt;&gt;0),25,AND(W147=8,O147&lt;&gt;0),21,AND(W147=8,R147="ALTO"),16,AND(W147=8,R147="BAJO"),12,AND(W147=8,S147&lt;&gt;0),8,AND(W147=9,N147&lt;&gt;0),25,AND(W147=9,O147&lt;&gt;0),21,AND(W147=9,R147="ALTO"),20,AND(W147=9,R147="BAJO"),17,AND(W147=9,S147&lt;&gt;0),13,AND(W147=10,N147&lt;&gt;0),25,AND(W147=10,O147&lt;&gt;0),22,AND(W147=10,R147="ALTO"),21,AND(W147=10,R147="BAJO"),18,AND(W147=10,S147&lt;&gt;0),18,AND(W147=11,N147&lt;&gt;0),25,AND(W147=11,O147&lt;&gt;0),23,AND(W147=11,R147="ALTO"),20,AND(W147=11,R147="BAJO"),16,AND(W147=11,S147&lt;&gt;0),11,AND(W147=12,N147&lt;&gt;0),25,AND(W147=12,O147&lt;&gt;0),23,AND(W147=12,R147="ALTO"),20,AND(W147=12,R147="BAJO"),16,AND(W147=12,S147&lt;&gt;0),12,AND(W147=13,N147&lt;&gt;0),25,AND(W147=13,O147&lt;&gt;0),21,AND(W147=13,R147="ALTO"),20,AND(W147=13,R147="BAJO"),17,AND(W147=13,S147&lt;&gt;0),17,AND(W147=14,N147&lt;&gt;0),25,AND(W147=14,O147&lt;&gt;0),24,AND(W147=14,R147="ALTO"),23,AND(W147=14,R147="BAJO"),21,AND(W147=14,S147&lt;&gt;0),18,AND(W147=15,N147&lt;&gt;0),25,AND(W147=15,O147&lt;&gt;0),24,AND(W147=15,R147="ALTO"),22,AND(W147=15,R147="BAJO"),19,AND(W147=15,S147&lt;&gt;0),19,AND(W147=16,N147&lt;&gt;0),25,AND(W147=16,O147&lt;&gt;0),23,AND(W147=16,R147="ALTO"),23,AND(W147=16,R147="BAJO"),23,AND(W147=16,S147&lt;&gt;0),20,AND(W147=17,N147&lt;&gt;0),25,AND(W147=17,O147&lt;&gt;0),24,AND(W147=17,R147="ALTO"),23,AND(W147=17,R147="BAJO"),21,AND(W147=17,S147&lt;&gt;0),20,AND(W147=18,N147&lt;&gt;0),25,AND(W147=18,O147&lt;&gt;0),24,AND(W147=18,R147="ALTO"),23,AND(W147=18,R147="BAJO"),22,AND(W147=18,S147&lt;&gt;0),21,AND(W147=19,N147&lt;&gt;0),25,AND(W147=19,O147&lt;&gt;0),25,AND(W147=19,R147="ALTO"),24,AND(W147=19,R147="BAJO"),22,AND(W147=19,S147&lt;&gt;0),22,AND(W147&lt;&gt;0,U147&lt;&gt;0),W147,TRUE,"FALSO")</f>
        <v>21</v>
      </c>
      <c r="Z147" s="85"/>
      <c r="AA147" s="267" t="s">
        <v>1381</v>
      </c>
      <c r="AD147" s="99"/>
      <c r="AE147" s="272"/>
      <c r="AF147" s="272"/>
      <c r="AG147" s="272"/>
      <c r="AH147" s="272"/>
      <c r="AI147" s="272"/>
      <c r="AJ147" s="272"/>
      <c r="AK147" s="272"/>
      <c r="AL147" s="273"/>
      <c r="AM147" s="272"/>
      <c r="AN147" s="273"/>
      <c r="AO147" s="272"/>
      <c r="AP147" s="273"/>
      <c r="AQ147" s="272"/>
      <c r="AR147" s="273"/>
      <c r="AS147" s="272"/>
      <c r="AT147" s="102"/>
      <c r="AU147" s="101"/>
      <c r="AV147" s="90"/>
      <c r="AW147" s="90"/>
      <c r="AX147" s="90"/>
      <c r="AY147" s="90"/>
      <c r="AZ147" s="90"/>
    </row>
    <row r="148" spans="1:52" ht="117.5">
      <c r="A148" s="487"/>
      <c r="B148" s="445"/>
      <c r="C148" s="493"/>
      <c r="D148" s="262" t="s">
        <v>1388</v>
      </c>
      <c r="E148" s="352" t="s">
        <v>362</v>
      </c>
      <c r="F148" s="263" t="s">
        <v>624</v>
      </c>
      <c r="G148" s="290" t="s">
        <v>704</v>
      </c>
      <c r="H148" s="341" t="s">
        <v>707</v>
      </c>
      <c r="I148" s="335" t="str">
        <f>IF(OR(E148="SE",E148="SA"),VLOOKUP(H148,'Tabla de Peligros y Riesgo'!$C$2:$E$226,2,FALSE),VLOOKUP(H148,'LISTA DE ASPECTOS - IMPACTOS'!$D$3:$F$72,2,FALSE))</f>
        <v>Atrapamiento</v>
      </c>
      <c r="J148" s="336" t="s">
        <v>705</v>
      </c>
      <c r="K148" s="342" t="s">
        <v>680</v>
      </c>
      <c r="L148" s="177">
        <v>3</v>
      </c>
      <c r="M148" s="268">
        <f t="shared" si="6"/>
        <v>13</v>
      </c>
      <c r="N148" s="177"/>
      <c r="O148" s="177"/>
      <c r="P148" s="84"/>
      <c r="Q148" s="287"/>
      <c r="R148" s="177"/>
      <c r="S148" s="177" t="s">
        <v>714</v>
      </c>
      <c r="T148" s="178"/>
      <c r="U148" s="178" t="s">
        <v>1400</v>
      </c>
      <c r="V148" s="87"/>
      <c r="W148" s="86">
        <f t="shared" si="7"/>
        <v>13</v>
      </c>
      <c r="X148" s="88"/>
      <c r="Y148" s="86">
        <f t="shared" si="8"/>
        <v>17</v>
      </c>
      <c r="Z148" s="85"/>
      <c r="AA148" s="267" t="s">
        <v>1381</v>
      </c>
      <c r="AB148" s="175"/>
      <c r="AC148" s="176"/>
      <c r="AD148" s="176"/>
      <c r="AE148" s="272"/>
      <c r="AF148" s="272"/>
      <c r="AG148" s="272"/>
      <c r="AH148" s="272"/>
      <c r="AI148" s="272"/>
      <c r="AJ148" s="272"/>
      <c r="AK148" s="272"/>
      <c r="AL148" s="273"/>
      <c r="AM148" s="272"/>
      <c r="AN148" s="273"/>
      <c r="AO148" s="272"/>
      <c r="AP148" s="273"/>
      <c r="AQ148" s="272"/>
      <c r="AR148" s="273"/>
      <c r="AS148" s="272"/>
      <c r="AT148" s="102"/>
      <c r="AU148" s="101"/>
    </row>
    <row r="149" spans="1:52" s="100" customFormat="1" ht="87.5">
      <c r="A149" s="487"/>
      <c r="B149" s="445"/>
      <c r="C149" s="488" t="s">
        <v>37</v>
      </c>
      <c r="D149" s="262" t="s">
        <v>1388</v>
      </c>
      <c r="E149" s="352" t="s">
        <v>362</v>
      </c>
      <c r="F149" s="263" t="s">
        <v>624</v>
      </c>
      <c r="G149" s="290" t="s">
        <v>701</v>
      </c>
      <c r="H149" s="341" t="s">
        <v>542</v>
      </c>
      <c r="I149" s="335" t="str">
        <f>IF(OR(E149="SE",E149="SA"),VLOOKUP(H149,'Tabla de Peligros y Riesgo'!$C$2:$E$226,2,FALSE),VLOOKUP(H149,'LISTA DE ASPECTOS - IMPACTOS'!$D$3:$F$72,2,FALSE))</f>
        <v>Caída al mismo nivel</v>
      </c>
      <c r="J149" s="336" t="s">
        <v>702</v>
      </c>
      <c r="K149" s="342" t="s">
        <v>680</v>
      </c>
      <c r="L149" s="177">
        <v>4</v>
      </c>
      <c r="M149" s="268">
        <f t="shared" si="6"/>
        <v>18</v>
      </c>
      <c r="N149" s="85"/>
      <c r="O149" s="85"/>
      <c r="P149" s="84"/>
      <c r="Q149" s="287"/>
      <c r="R149" s="177"/>
      <c r="S149" s="177" t="s">
        <v>760</v>
      </c>
      <c r="T149" s="178"/>
      <c r="U149" s="178" t="s">
        <v>1400</v>
      </c>
      <c r="V149" s="87"/>
      <c r="W149" s="86">
        <f t="shared" si="7"/>
        <v>18</v>
      </c>
      <c r="X149" s="88"/>
      <c r="Y149" s="86">
        <f t="shared" si="8"/>
        <v>21</v>
      </c>
      <c r="Z149" s="85"/>
      <c r="AA149" s="267" t="s">
        <v>1381</v>
      </c>
      <c r="AD149" s="99"/>
      <c r="AE149" s="272"/>
      <c r="AF149" s="272"/>
      <c r="AG149" s="272"/>
      <c r="AH149" s="272"/>
      <c r="AI149" s="272"/>
      <c r="AJ149" s="272"/>
      <c r="AK149" s="272"/>
      <c r="AL149" s="273"/>
      <c r="AM149" s="272"/>
      <c r="AN149" s="273"/>
      <c r="AO149" s="272"/>
      <c r="AP149" s="273"/>
      <c r="AQ149" s="272"/>
      <c r="AR149" s="273"/>
      <c r="AS149" s="272"/>
      <c r="AT149" s="102"/>
      <c r="AU149" s="101"/>
      <c r="AV149" s="90"/>
      <c r="AW149" s="90"/>
      <c r="AX149" s="90"/>
      <c r="AY149" s="90"/>
      <c r="AZ149" s="90"/>
    </row>
    <row r="150" spans="1:52" ht="117.5">
      <c r="A150" s="487"/>
      <c r="B150" s="445"/>
      <c r="C150" s="493"/>
      <c r="D150" s="262" t="s">
        <v>1388</v>
      </c>
      <c r="E150" s="352" t="s">
        <v>362</v>
      </c>
      <c r="F150" s="263" t="s">
        <v>624</v>
      </c>
      <c r="G150" s="290" t="s">
        <v>704</v>
      </c>
      <c r="H150" s="341" t="s">
        <v>707</v>
      </c>
      <c r="I150" s="335" t="str">
        <f>IF(OR(E150="SE",E150="SA"),VLOOKUP(H150,'Tabla de Peligros y Riesgo'!$C$2:$E$226,2,FALSE),VLOOKUP(H150,'LISTA DE ASPECTOS - IMPACTOS'!$D$3:$F$72,2,FALSE))</f>
        <v>Atrapamiento</v>
      </c>
      <c r="J150" s="336" t="s">
        <v>705</v>
      </c>
      <c r="K150" s="342" t="s">
        <v>680</v>
      </c>
      <c r="L150" s="177">
        <v>3</v>
      </c>
      <c r="M150" s="268">
        <f t="shared" si="6"/>
        <v>13</v>
      </c>
      <c r="N150" s="177"/>
      <c r="O150" s="177"/>
      <c r="P150" s="84"/>
      <c r="Q150" s="287"/>
      <c r="R150" s="177"/>
      <c r="S150" s="177" t="s">
        <v>714</v>
      </c>
      <c r="T150" s="178"/>
      <c r="U150" s="178" t="s">
        <v>1400</v>
      </c>
      <c r="V150" s="289"/>
      <c r="W150" s="86">
        <f t="shared" si="7"/>
        <v>13</v>
      </c>
      <c r="X150" s="88">
        <f>IF(M150&gt;=16,MAX(N150:R150),IF(M150&lt;16,MAX(N150:T150)))</f>
        <v>0</v>
      </c>
      <c r="Y150" s="86">
        <f t="shared" si="8"/>
        <v>17</v>
      </c>
      <c r="Z150" s="85"/>
      <c r="AA150" s="267" t="s">
        <v>1381</v>
      </c>
      <c r="AB150" s="175"/>
      <c r="AC150" s="176"/>
      <c r="AD150" s="176"/>
      <c r="AE150" s="272"/>
      <c r="AF150" s="272"/>
      <c r="AG150" s="272"/>
      <c r="AH150" s="272"/>
      <c r="AI150" s="272"/>
      <c r="AJ150" s="272"/>
      <c r="AK150" s="272"/>
      <c r="AL150" s="273"/>
      <c r="AM150" s="272"/>
      <c r="AN150" s="273"/>
      <c r="AO150" s="272"/>
      <c r="AP150" s="273"/>
      <c r="AQ150" s="272"/>
      <c r="AR150" s="273"/>
      <c r="AS150" s="272"/>
      <c r="AT150" s="102"/>
      <c r="AU150" s="101"/>
    </row>
    <row r="151" spans="1:52" ht="141">
      <c r="A151" s="487"/>
      <c r="B151" s="445"/>
      <c r="C151" s="489" t="s">
        <v>42</v>
      </c>
      <c r="D151" s="262" t="s">
        <v>1388</v>
      </c>
      <c r="E151" s="352" t="s">
        <v>361</v>
      </c>
      <c r="F151" s="263" t="s">
        <v>624</v>
      </c>
      <c r="G151" s="290" t="s">
        <v>717</v>
      </c>
      <c r="H151" s="341" t="s">
        <v>718</v>
      </c>
      <c r="I151" s="335" t="str">
        <f>IF(OR(E151="SE",E151="SA"),VLOOKUP(H151,'Tabla de Peligros y Riesgo'!$C$2:$E$226,2,FALSE),VLOOKUP(H151,'LISTA DE ASPECTOS - IMPACTOS'!$D$3:$F$72,2,FALSE))</f>
        <v>Perdida de la audición</v>
      </c>
      <c r="J151" s="336" t="str">
        <f>IF(OR(E151="SE",E151="SA"),VLOOKUP(H151,'Tabla de Peligros y Riesgo'!$C$2:$E$226,3,FALSE),VLOOKUP(H151,'LISTA DE ASPECTOS - IMPACTOS'!$D$3:$F$72,3,FALSE))</f>
        <v>Hipoacusia</v>
      </c>
      <c r="K151" s="342" t="s">
        <v>680</v>
      </c>
      <c r="L151" s="177">
        <v>3</v>
      </c>
      <c r="M151" s="268">
        <f t="shared" si="6"/>
        <v>13</v>
      </c>
      <c r="N151" s="85"/>
      <c r="O151" s="85"/>
      <c r="P151" s="84"/>
      <c r="Q151" s="287" t="s">
        <v>719</v>
      </c>
      <c r="R151" s="177" t="s">
        <v>678</v>
      </c>
      <c r="S151" s="177" t="s">
        <v>758</v>
      </c>
      <c r="T151" s="178"/>
      <c r="U151" s="178" t="s">
        <v>1400</v>
      </c>
      <c r="V151" s="87"/>
      <c r="W151" s="86">
        <f t="shared" si="7"/>
        <v>13</v>
      </c>
      <c r="X151" s="88"/>
      <c r="Y151" s="86">
        <f t="shared" si="8"/>
        <v>20</v>
      </c>
      <c r="Z151" s="85"/>
      <c r="AA151" s="267" t="s">
        <v>1381</v>
      </c>
      <c r="AB151" s="175"/>
      <c r="AC151" s="176"/>
      <c r="AD151" s="176"/>
      <c r="AE151" s="272"/>
      <c r="AF151" s="272"/>
      <c r="AG151" s="272"/>
      <c r="AH151" s="272"/>
      <c r="AI151" s="272"/>
      <c r="AJ151" s="272"/>
      <c r="AK151" s="272"/>
      <c r="AL151" s="273"/>
      <c r="AM151" s="272"/>
      <c r="AN151" s="273"/>
      <c r="AO151" s="272"/>
      <c r="AP151" s="273"/>
      <c r="AQ151" s="272"/>
      <c r="AR151" s="273"/>
      <c r="AS151" s="272"/>
      <c r="AT151" s="102"/>
      <c r="AU151" s="101"/>
    </row>
    <row r="152" spans="1:52" ht="117.5">
      <c r="A152" s="487"/>
      <c r="B152" s="445"/>
      <c r="C152" s="493"/>
      <c r="D152" s="262" t="s">
        <v>1388</v>
      </c>
      <c r="E152" s="352" t="s">
        <v>362</v>
      </c>
      <c r="F152" s="263" t="s">
        <v>624</v>
      </c>
      <c r="G152" s="290" t="s">
        <v>704</v>
      </c>
      <c r="H152" s="341" t="s">
        <v>707</v>
      </c>
      <c r="I152" s="335" t="str">
        <f>IF(OR(E152="SE",E152="SA"),VLOOKUP(H152,'Tabla de Peligros y Riesgo'!$C$2:$E$226,2,FALSE),VLOOKUP(H152,'LISTA DE ASPECTOS - IMPACTOS'!$D$3:$F$72,2,FALSE))</f>
        <v>Atrapamiento</v>
      </c>
      <c r="J152" s="336" t="s">
        <v>705</v>
      </c>
      <c r="K152" s="342" t="s">
        <v>680</v>
      </c>
      <c r="L152" s="177">
        <v>3</v>
      </c>
      <c r="M152" s="268">
        <f t="shared" si="6"/>
        <v>13</v>
      </c>
      <c r="N152" s="177"/>
      <c r="O152" s="177"/>
      <c r="P152" s="84"/>
      <c r="Q152" s="287"/>
      <c r="R152" s="177"/>
      <c r="S152" s="177" t="s">
        <v>714</v>
      </c>
      <c r="T152" s="178"/>
      <c r="U152" s="178" t="s">
        <v>1400</v>
      </c>
      <c r="V152" s="87"/>
      <c r="W152" s="86">
        <f t="shared" si="7"/>
        <v>13</v>
      </c>
      <c r="X152" s="88"/>
      <c r="Y152" s="86">
        <f t="shared" si="8"/>
        <v>17</v>
      </c>
      <c r="Z152" s="85"/>
      <c r="AA152" s="267" t="s">
        <v>1381</v>
      </c>
      <c r="AB152" s="175"/>
      <c r="AC152" s="176"/>
      <c r="AD152" s="176"/>
      <c r="AE152" s="272"/>
      <c r="AF152" s="272"/>
      <c r="AG152" s="272"/>
      <c r="AH152" s="272"/>
      <c r="AI152" s="272"/>
      <c r="AJ152" s="272"/>
      <c r="AK152" s="272"/>
      <c r="AL152" s="273"/>
      <c r="AM152" s="272"/>
      <c r="AN152" s="273"/>
      <c r="AO152" s="272"/>
      <c r="AP152" s="273"/>
      <c r="AQ152" s="272"/>
      <c r="AR152" s="273"/>
      <c r="AS152" s="272"/>
      <c r="AT152" s="102"/>
      <c r="AU152" s="101"/>
    </row>
    <row r="153" spans="1:52" ht="69" customHeight="1">
      <c r="A153" s="487"/>
      <c r="B153" s="445"/>
      <c r="C153" s="488" t="s">
        <v>38</v>
      </c>
      <c r="D153" s="262" t="s">
        <v>1388</v>
      </c>
      <c r="E153" s="352" t="s">
        <v>362</v>
      </c>
      <c r="F153" s="263" t="s">
        <v>624</v>
      </c>
      <c r="G153" s="290" t="s">
        <v>701</v>
      </c>
      <c r="H153" s="341" t="s">
        <v>577</v>
      </c>
      <c r="I153" s="335" t="str">
        <f>IF(OR(E153="SE",E153="SA"),VLOOKUP(H153,'Tabla de Peligros y Riesgo'!$C$2:$E$226,2,FALSE),VLOOKUP(H153,'LISTA DE ASPECTOS - IMPACTOS'!$D$3:$F$72,2,FALSE))</f>
        <v>Caída al mismo nivel</v>
      </c>
      <c r="J153" s="336" t="s">
        <v>702</v>
      </c>
      <c r="K153" s="342" t="s">
        <v>680</v>
      </c>
      <c r="L153" s="177">
        <v>4</v>
      </c>
      <c r="M153" s="268">
        <f t="shared" si="6"/>
        <v>18</v>
      </c>
      <c r="N153" s="85"/>
      <c r="O153" s="85"/>
      <c r="P153" s="287" t="s">
        <v>734</v>
      </c>
      <c r="Q153" s="287"/>
      <c r="R153" s="177"/>
      <c r="S153" s="177" t="s">
        <v>760</v>
      </c>
      <c r="T153" s="178"/>
      <c r="U153" s="178" t="s">
        <v>1400</v>
      </c>
      <c r="V153" s="289"/>
      <c r="W153" s="86">
        <f t="shared" si="7"/>
        <v>18</v>
      </c>
      <c r="X153" s="88"/>
      <c r="Y153" s="86">
        <f t="shared" si="8"/>
        <v>21</v>
      </c>
      <c r="Z153" s="85"/>
      <c r="AA153" s="267" t="s">
        <v>1381</v>
      </c>
      <c r="AB153" s="175"/>
      <c r="AC153" s="176"/>
      <c r="AD153" s="176"/>
      <c r="AE153" s="272"/>
      <c r="AF153" s="272"/>
      <c r="AG153" s="272"/>
      <c r="AH153" s="272"/>
      <c r="AI153" s="272"/>
      <c r="AJ153" s="272"/>
      <c r="AK153" s="272"/>
      <c r="AL153" s="273"/>
      <c r="AM153" s="272"/>
      <c r="AN153" s="273"/>
      <c r="AO153" s="272"/>
      <c r="AP153" s="273"/>
      <c r="AQ153" s="272"/>
      <c r="AR153" s="273"/>
      <c r="AS153" s="272"/>
      <c r="AT153" s="102"/>
      <c r="AU153" s="101"/>
    </row>
    <row r="154" spans="1:52" ht="329">
      <c r="A154" s="487"/>
      <c r="B154" s="445"/>
      <c r="C154" s="489"/>
      <c r="D154" s="262" t="s">
        <v>1388</v>
      </c>
      <c r="E154" s="352" t="s">
        <v>363</v>
      </c>
      <c r="F154" s="263" t="s">
        <v>624</v>
      </c>
      <c r="G154" s="290" t="s">
        <v>761</v>
      </c>
      <c r="H154" s="341" t="s">
        <v>756</v>
      </c>
      <c r="I154" s="335" t="str">
        <f>IF(OR(E154="SE",E154="SA"),VLOOKUP(H154,'Tabla de Peligros y Riesgo'!$C$2:$E$226,2,FALSE),VLOOKUP(H154,'LISTA DE ASPECTOS - IMPACTOS'!$D$3:$F$72,2,FALSE))</f>
        <v>Alteración de la calidad de suelo/agua</v>
      </c>
      <c r="J154" s="336" t="str">
        <f>IF(OR(E154="SE",E154="SA"),VLOOKUP(H154,'Tabla de Peligros y Riesgo'!$C$2:$E$226,3,FALSE),VLOOKUP(H154,'LISTA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4" s="342" t="s">
        <v>690</v>
      </c>
      <c r="L154" s="177">
        <v>4</v>
      </c>
      <c r="M154" s="268">
        <f t="shared" si="6"/>
        <v>10</v>
      </c>
      <c r="N154" s="85"/>
      <c r="O154" s="85"/>
      <c r="P154" s="84"/>
      <c r="Q154" s="177"/>
      <c r="R154" s="177"/>
      <c r="S154" s="177" t="s">
        <v>733</v>
      </c>
      <c r="T154" s="178">
        <v>0.35</v>
      </c>
      <c r="U154" s="178"/>
      <c r="V154" s="87">
        <v>0.15</v>
      </c>
      <c r="W154" s="86">
        <f t="shared" si="7"/>
        <v>10</v>
      </c>
      <c r="X154" s="88">
        <f>IF(M154&gt;=16,MAX(N154:R154),IF(M154&lt;16,MAX(N154:V154)))</f>
        <v>0.35</v>
      </c>
      <c r="Y154" s="86">
        <f t="shared" si="8"/>
        <v>18</v>
      </c>
      <c r="Z154" s="85"/>
      <c r="AA154" s="267" t="s">
        <v>1381</v>
      </c>
      <c r="AB154" s="175"/>
      <c r="AC154" s="176"/>
      <c r="AD154" s="176"/>
      <c r="AE154" s="272"/>
      <c r="AF154" s="272"/>
      <c r="AG154" s="272"/>
      <c r="AH154" s="272"/>
      <c r="AI154" s="272"/>
      <c r="AJ154" s="272"/>
      <c r="AK154" s="272"/>
      <c r="AL154" s="273"/>
      <c r="AM154" s="272"/>
      <c r="AN154" s="273"/>
      <c r="AO154" s="272"/>
      <c r="AP154" s="273"/>
      <c r="AQ154" s="272"/>
      <c r="AR154" s="273"/>
      <c r="AS154" s="272"/>
      <c r="AT154" s="102"/>
      <c r="AU154" s="101"/>
    </row>
    <row r="155" spans="1:52" ht="329">
      <c r="A155" s="487"/>
      <c r="B155" s="445"/>
      <c r="C155" s="489"/>
      <c r="D155" s="262" t="s">
        <v>1388</v>
      </c>
      <c r="E155" s="352" t="s">
        <v>363</v>
      </c>
      <c r="F155" s="263" t="s">
        <v>624</v>
      </c>
      <c r="G155" s="290" t="s">
        <v>728</v>
      </c>
      <c r="H155" s="341" t="s">
        <v>756</v>
      </c>
      <c r="I155" s="335" t="str">
        <f>IF(OR(E155="SE",E155="SA"),VLOOKUP(H155,'Tabla de Peligros y Riesgo'!$C$2:$E$226,2,FALSE),VLOOKUP(H155,'LISTA DE ASPECTOS - IMPACTOS'!$D$3:$F$72,2,FALSE))</f>
        <v>Alteración de la calidad de suelo/agua</v>
      </c>
      <c r="J155" s="336" t="str">
        <f>IF(OR(E155="SE",E155="SA"),VLOOKUP(H155,'Tabla de Peligros y Riesgo'!$C$2:$E$226,3,FALSE),VLOOKUP(H155,'LISTA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5" s="342" t="s">
        <v>680</v>
      </c>
      <c r="L155" s="177">
        <v>3</v>
      </c>
      <c r="M155" s="268">
        <f t="shared" si="6"/>
        <v>13</v>
      </c>
      <c r="N155" s="177"/>
      <c r="O155" s="177"/>
      <c r="P155" s="84"/>
      <c r="Q155" s="177" t="s">
        <v>730</v>
      </c>
      <c r="R155" s="177" t="s">
        <v>685</v>
      </c>
      <c r="S155" s="177" t="s">
        <v>757</v>
      </c>
      <c r="T155" s="178">
        <v>0.35</v>
      </c>
      <c r="U155" s="178"/>
      <c r="V155" s="87">
        <v>0.15</v>
      </c>
      <c r="W155" s="86">
        <f t="shared" si="7"/>
        <v>13</v>
      </c>
      <c r="X155" s="88">
        <f>IF(M155&gt;=16,MAX(N155:R155),IF(M155&lt;16,MAX(N155:V155)))</f>
        <v>0.35</v>
      </c>
      <c r="Y155" s="86">
        <f t="shared" si="8"/>
        <v>17</v>
      </c>
      <c r="Z155" s="85"/>
      <c r="AA155" s="267" t="s">
        <v>1381</v>
      </c>
      <c r="AB155" s="175"/>
      <c r="AC155" s="176"/>
      <c r="AD155" s="176"/>
      <c r="AE155" s="272"/>
      <c r="AF155" s="272"/>
      <c r="AG155" s="272"/>
      <c r="AH155" s="272"/>
      <c r="AI155" s="272"/>
      <c r="AJ155" s="272"/>
      <c r="AK155" s="272"/>
      <c r="AL155" s="273"/>
      <c r="AM155" s="272"/>
      <c r="AN155" s="273"/>
      <c r="AO155" s="272"/>
      <c r="AP155" s="273"/>
      <c r="AQ155" s="272"/>
      <c r="AR155" s="273"/>
      <c r="AS155" s="272"/>
      <c r="AT155" s="102"/>
      <c r="AU155" s="101"/>
    </row>
    <row r="156" spans="1:52" ht="329">
      <c r="A156" s="487"/>
      <c r="B156" s="445"/>
      <c r="C156" s="489"/>
      <c r="D156" s="262" t="s">
        <v>1388</v>
      </c>
      <c r="E156" s="352" t="s">
        <v>363</v>
      </c>
      <c r="F156" s="263" t="s">
        <v>624</v>
      </c>
      <c r="G156" s="290" t="s">
        <v>728</v>
      </c>
      <c r="H156" s="341" t="s">
        <v>729</v>
      </c>
      <c r="I156" s="335" t="str">
        <f>IF(OR(E156="SE",E156="SA"),VLOOKUP(H156,'Tabla de Peligros y Riesgo'!$C$2:$E$226,2,FALSE),VLOOKUP(H156,'LISTA DE ASPECTOS - IMPACTOS'!$D$3:$F$72,2,FALSE))</f>
        <v>Alteración de la calidad de suelo/agua</v>
      </c>
      <c r="J156" s="336" t="str">
        <f>IF(OR(E156="SE",E156="SA"),VLOOKUP(H156,'Tabla de Peligros y Riesgo'!$C$2:$E$226,3,FALSE),VLOOKUP(H156,'LISTA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6" s="342" t="s">
        <v>680</v>
      </c>
      <c r="L156" s="177">
        <v>3</v>
      </c>
      <c r="M156" s="268">
        <f t="shared" si="6"/>
        <v>13</v>
      </c>
      <c r="N156" s="177"/>
      <c r="O156" s="177"/>
      <c r="P156" s="84"/>
      <c r="Q156" s="177" t="s">
        <v>730</v>
      </c>
      <c r="R156" s="177" t="s">
        <v>685</v>
      </c>
      <c r="S156" s="177" t="s">
        <v>731</v>
      </c>
      <c r="T156" s="178">
        <v>0.35</v>
      </c>
      <c r="U156" s="178"/>
      <c r="V156" s="87"/>
      <c r="W156" s="86">
        <f t="shared" si="7"/>
        <v>13</v>
      </c>
      <c r="X156" s="88"/>
      <c r="Y156" s="86">
        <f t="shared" si="8"/>
        <v>17</v>
      </c>
      <c r="Z156" s="85"/>
      <c r="AA156" s="267" t="s">
        <v>1381</v>
      </c>
      <c r="AB156" s="175"/>
      <c r="AC156" s="176"/>
      <c r="AD156" s="176"/>
      <c r="AE156" s="272"/>
      <c r="AF156" s="272"/>
      <c r="AG156" s="272"/>
      <c r="AH156" s="272"/>
      <c r="AI156" s="272"/>
      <c r="AJ156" s="272"/>
      <c r="AK156" s="272"/>
      <c r="AL156" s="273"/>
      <c r="AM156" s="272"/>
      <c r="AN156" s="273"/>
      <c r="AO156" s="272"/>
      <c r="AP156" s="273"/>
      <c r="AQ156" s="272"/>
      <c r="AR156" s="273"/>
      <c r="AS156" s="272"/>
      <c r="AT156" s="102"/>
      <c r="AU156" s="101"/>
    </row>
    <row r="157" spans="1:52" ht="188">
      <c r="A157" s="487"/>
      <c r="B157" s="445"/>
      <c r="C157" s="489"/>
      <c r="D157" s="262" t="s">
        <v>1388</v>
      </c>
      <c r="E157" s="352" t="s">
        <v>363</v>
      </c>
      <c r="F157" s="263" t="s">
        <v>624</v>
      </c>
      <c r="G157" s="290" t="s">
        <v>739</v>
      </c>
      <c r="H157" s="341" t="s">
        <v>740</v>
      </c>
      <c r="I157" s="335" t="str">
        <f>IF(OR(E157="SE",E157="SA"),VLOOKUP(H157,'Tabla de Peligros y Riesgo'!$C$2:$E$226,2,FALSE),VLOOKUP(H157,'LISTA DE ASPECTOS - IMPACTOS'!$D$3:$F$72,2,FALSE))</f>
        <v>Alteración de la calidad de suelo/agua</v>
      </c>
      <c r="J157" s="336" t="str">
        <f>IF(OR(E157="SE",E157="SA"),VLOOKUP(H157,'Tabla de Peligros y Riesgo'!$C$2:$E$226,3,FALSE),VLOOKUP(H157,'LISTA DE ASPECTOS - IMPACTOS'!$D$3:$F$72,3,FALSE))</f>
        <v>Potencial incumplimiento de Estándares de Calidad Ambiental (ECA) para aire.
Potencial afectación a la vida y salud humana.</v>
      </c>
      <c r="K157" s="342" t="s">
        <v>715</v>
      </c>
      <c r="L157" s="177">
        <v>4</v>
      </c>
      <c r="M157" s="268">
        <f t="shared" si="6"/>
        <v>14</v>
      </c>
      <c r="N157" s="85"/>
      <c r="O157" s="85"/>
      <c r="P157" s="84"/>
      <c r="Q157" s="287"/>
      <c r="R157" s="177"/>
      <c r="S157" s="177" t="s">
        <v>741</v>
      </c>
      <c r="T157" s="178"/>
      <c r="U157" s="178"/>
      <c r="V157" s="87"/>
      <c r="W157" s="86">
        <f t="shared" si="7"/>
        <v>14</v>
      </c>
      <c r="X157" s="88"/>
      <c r="Y157" s="86">
        <f t="shared" si="8"/>
        <v>18</v>
      </c>
      <c r="Z157" s="85"/>
      <c r="AA157" s="267" t="s">
        <v>1381</v>
      </c>
      <c r="AB157" s="175"/>
      <c r="AC157" s="176"/>
      <c r="AD157" s="176"/>
      <c r="AE157" s="272"/>
      <c r="AF157" s="272"/>
      <c r="AG157" s="272"/>
      <c r="AH157" s="272"/>
      <c r="AI157" s="272"/>
      <c r="AJ157" s="272"/>
      <c r="AK157" s="272"/>
      <c r="AL157" s="273"/>
      <c r="AM157" s="272"/>
      <c r="AN157" s="273"/>
      <c r="AO157" s="272"/>
      <c r="AP157" s="273"/>
      <c r="AQ157" s="272"/>
      <c r="AR157" s="273"/>
      <c r="AS157" s="272"/>
      <c r="AT157" s="102"/>
      <c r="AU157" s="101"/>
    </row>
    <row r="158" spans="1:52" ht="87">
      <c r="A158" s="487"/>
      <c r="B158" s="445"/>
      <c r="C158" s="488" t="s">
        <v>43</v>
      </c>
      <c r="D158" s="262" t="s">
        <v>1388</v>
      </c>
      <c r="E158" s="352" t="s">
        <v>361</v>
      </c>
      <c r="F158" s="263" t="s">
        <v>624</v>
      </c>
      <c r="G158" s="290" t="s">
        <v>721</v>
      </c>
      <c r="H158" s="341" t="s">
        <v>749</v>
      </c>
      <c r="I158" s="335" t="str">
        <f>IF(OR(E158="SE",E158="SA"),VLOOKUP(H158,'Tabla de Peligros y Riesgo'!$C$2:$E$226,2,FALSE),VLOOKUP(H158,'LISTA DE ASPECTOS - IMPACTOS'!$D$3:$F$72,2,FALSE))</f>
        <v>Inhalación de gases Toxicos</v>
      </c>
      <c r="J158" s="336" t="str">
        <f>IF(OR(E158="SE",E158="SA"),VLOOKUP(H158,'Tabla de Peligros y Riesgo'!$C$2:$E$226,3,FALSE),VLOOKUP(H158,'LISTA DE ASPECTOS - IMPACTOS'!$D$3:$F$72,3,FALSE))</f>
        <v>Intoxicación</v>
      </c>
      <c r="K158" s="342" t="s">
        <v>715</v>
      </c>
      <c r="L158" s="177">
        <v>3</v>
      </c>
      <c r="M158" s="268">
        <f t="shared" si="6"/>
        <v>9</v>
      </c>
      <c r="N158" s="85"/>
      <c r="O158" s="85"/>
      <c r="P158" s="84"/>
      <c r="Q158" s="287" t="s">
        <v>750</v>
      </c>
      <c r="R158" s="177" t="s">
        <v>685</v>
      </c>
      <c r="S158" s="177" t="s">
        <v>751</v>
      </c>
      <c r="T158" s="178"/>
      <c r="U158" s="178" t="s">
        <v>1400</v>
      </c>
      <c r="V158" s="87"/>
      <c r="W158" s="86">
        <f t="shared" si="7"/>
        <v>9</v>
      </c>
      <c r="X158" s="88"/>
      <c r="Y158" s="86">
        <f t="shared" si="8"/>
        <v>17</v>
      </c>
      <c r="Z158" s="85"/>
      <c r="AA158" s="267" t="s">
        <v>1381</v>
      </c>
      <c r="AB158" s="175"/>
      <c r="AC158" s="176"/>
      <c r="AD158" s="176"/>
      <c r="AE158" s="272"/>
      <c r="AF158" s="272"/>
      <c r="AG158" s="272"/>
      <c r="AH158" s="272"/>
      <c r="AI158" s="272"/>
      <c r="AJ158" s="272"/>
      <c r="AK158" s="272"/>
      <c r="AL158" s="273"/>
      <c r="AM158" s="272"/>
      <c r="AN158" s="273"/>
      <c r="AO158" s="272"/>
      <c r="AP158" s="273"/>
      <c r="AQ158" s="272"/>
      <c r="AR158" s="273"/>
      <c r="AS158" s="272"/>
      <c r="AT158" s="102"/>
      <c r="AU158" s="101"/>
    </row>
    <row r="159" spans="1:52" ht="87">
      <c r="A159" s="487"/>
      <c r="B159" s="445"/>
      <c r="C159" s="489"/>
      <c r="D159" s="262" t="s">
        <v>1388</v>
      </c>
      <c r="E159" s="352" t="s">
        <v>361</v>
      </c>
      <c r="F159" s="263" t="s">
        <v>624</v>
      </c>
      <c r="G159" s="290" t="s">
        <v>441</v>
      </c>
      <c r="H159" s="341" t="s">
        <v>519</v>
      </c>
      <c r="I159" s="335" t="str">
        <f>IF(OR(E159="SE",E159="SA"),VLOOKUP(H159,'Tabla de Peligros y Riesgo'!$C$2:$E$226,2,FALSE),VLOOKUP(H159,'LISTA DE ASPECTOS - IMPACTOS'!$D$3:$F$72,2,FALSE))</f>
        <v>Riesgos Disergonómico</v>
      </c>
      <c r="J159" s="336" t="str">
        <f>IF(OR(E159="SE",E159="SA"),VLOOKUP(H159,'Tabla de Peligros y Riesgo'!$C$2:$E$226,3,FALSE),VLOOKUP(H159,'LISTA DE ASPECTOS - IMPACTOS'!$D$3:$F$72,3,FALSE))</f>
        <v>Lumbalgia/Dorsalgia/ Hiperlordosis/ Tendinitis de Hombro</v>
      </c>
      <c r="K159" s="342" t="s">
        <v>715</v>
      </c>
      <c r="L159" s="177">
        <v>4</v>
      </c>
      <c r="M159" s="268">
        <f t="shared" si="6"/>
        <v>14</v>
      </c>
      <c r="N159" s="177"/>
      <c r="O159" s="177"/>
      <c r="P159" s="84"/>
      <c r="Q159" s="287"/>
      <c r="R159" s="177"/>
      <c r="S159" s="177" t="s">
        <v>716</v>
      </c>
      <c r="T159" s="178"/>
      <c r="U159" s="178" t="s">
        <v>1400</v>
      </c>
      <c r="V159" s="87">
        <v>0.15</v>
      </c>
      <c r="W159" s="86">
        <f t="shared" si="7"/>
        <v>14</v>
      </c>
      <c r="X159" s="88">
        <f>IF(M159&gt;=16,MAX(N159:R159),IF(M159&lt;16,MAX(N159:V159)))</f>
        <v>0.15</v>
      </c>
      <c r="Y159" s="86">
        <f t="shared" si="8"/>
        <v>18</v>
      </c>
      <c r="Z159" s="85"/>
      <c r="AA159" s="267" t="s">
        <v>1381</v>
      </c>
      <c r="AB159" s="175"/>
      <c r="AC159" s="176"/>
      <c r="AD159" s="176"/>
      <c r="AE159" s="272"/>
      <c r="AF159" s="272"/>
      <c r="AG159" s="272"/>
      <c r="AH159" s="272"/>
      <c r="AI159" s="272"/>
      <c r="AJ159" s="272"/>
      <c r="AK159" s="272"/>
      <c r="AL159" s="273"/>
      <c r="AM159" s="272"/>
      <c r="AN159" s="273"/>
      <c r="AO159" s="272"/>
      <c r="AP159" s="273"/>
      <c r="AQ159" s="272"/>
      <c r="AR159" s="273"/>
      <c r="AS159" s="272"/>
      <c r="AT159" s="102"/>
      <c r="AU159" s="101"/>
    </row>
    <row r="160" spans="1:52" ht="329">
      <c r="A160" s="487"/>
      <c r="B160" s="445"/>
      <c r="C160" s="489"/>
      <c r="D160" s="262" t="s">
        <v>1388</v>
      </c>
      <c r="E160" s="352" t="s">
        <v>363</v>
      </c>
      <c r="F160" s="263" t="s">
        <v>624</v>
      </c>
      <c r="G160" s="290" t="s">
        <v>761</v>
      </c>
      <c r="H160" s="341" t="s">
        <v>756</v>
      </c>
      <c r="I160" s="335" t="str">
        <f>IF(OR(E160="SE",E160="SA"),VLOOKUP(H160,'Tabla de Peligros y Riesgo'!$C$2:$E$226,2,FALSE),VLOOKUP(H160,'LISTA DE ASPECTOS - IMPACTOS'!$D$3:$F$72,2,FALSE))</f>
        <v>Alteración de la calidad de suelo/agua</v>
      </c>
      <c r="J160" s="336" t="str">
        <f>IF(OR(E160="SE",E160="SA"),VLOOKUP(H160,'Tabla de Peligros y Riesgo'!$C$2:$E$226,3,FALSE),VLOOKUP(H160,'LISTA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0" s="342" t="s">
        <v>690</v>
      </c>
      <c r="L160" s="177">
        <v>4</v>
      </c>
      <c r="M160" s="268">
        <f t="shared" si="6"/>
        <v>10</v>
      </c>
      <c r="N160" s="85"/>
      <c r="O160" s="85"/>
      <c r="P160" s="84"/>
      <c r="Q160" s="177"/>
      <c r="R160" s="177"/>
      <c r="S160" s="177" t="s">
        <v>733</v>
      </c>
      <c r="T160" s="178">
        <v>0.35</v>
      </c>
      <c r="U160" s="178"/>
      <c r="V160" s="87">
        <v>0.15</v>
      </c>
      <c r="W160" s="86">
        <f t="shared" si="7"/>
        <v>10</v>
      </c>
      <c r="X160" s="88">
        <f>IF(M160&gt;=16,MAX(N160:R160),IF(M160&lt;16,MAX(N160:V160)))</f>
        <v>0.35</v>
      </c>
      <c r="Y160" s="86">
        <f t="shared" si="8"/>
        <v>18</v>
      </c>
      <c r="Z160" s="85"/>
      <c r="AA160" s="267" t="s">
        <v>1381</v>
      </c>
      <c r="AB160" s="175"/>
      <c r="AC160" s="176"/>
      <c r="AD160" s="176"/>
      <c r="AE160" s="272"/>
      <c r="AF160" s="272"/>
      <c r="AG160" s="272"/>
      <c r="AH160" s="272"/>
      <c r="AI160" s="272"/>
      <c r="AJ160" s="272"/>
      <c r="AK160" s="272"/>
      <c r="AL160" s="273"/>
      <c r="AM160" s="272"/>
      <c r="AN160" s="273"/>
      <c r="AO160" s="272"/>
      <c r="AP160" s="273"/>
      <c r="AQ160" s="272"/>
      <c r="AR160" s="273"/>
      <c r="AS160" s="272"/>
      <c r="AT160" s="102"/>
      <c r="AU160" s="101"/>
    </row>
    <row r="161" spans="1:52" ht="329">
      <c r="A161" s="487"/>
      <c r="B161" s="445"/>
      <c r="C161" s="489"/>
      <c r="D161" s="262" t="s">
        <v>1388</v>
      </c>
      <c r="E161" s="352" t="s">
        <v>363</v>
      </c>
      <c r="F161" s="263" t="s">
        <v>624</v>
      </c>
      <c r="G161" s="290" t="s">
        <v>728</v>
      </c>
      <c r="H161" s="341" t="s">
        <v>729</v>
      </c>
      <c r="I161" s="335" t="str">
        <f>IF(OR(E161="SE",E161="SA"),VLOOKUP(H161,'Tabla de Peligros y Riesgo'!$C$2:$E$226,2,FALSE),VLOOKUP(H161,'LISTA DE ASPECTOS - IMPACTOS'!$D$3:$F$72,2,FALSE))</f>
        <v>Alteración de la calidad de suelo/agua</v>
      </c>
      <c r="J161" s="336" t="str">
        <f>IF(OR(E161="SE",E161="SA"),VLOOKUP(H161,'Tabla de Peligros y Riesgo'!$C$2:$E$226,3,FALSE),VLOOKUP(H161,'LISTA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1" s="342" t="s">
        <v>680</v>
      </c>
      <c r="L161" s="177">
        <v>3</v>
      </c>
      <c r="M161" s="268">
        <f t="shared" si="6"/>
        <v>13</v>
      </c>
      <c r="N161" s="177"/>
      <c r="O161" s="177"/>
      <c r="P161" s="84"/>
      <c r="Q161" s="177" t="s">
        <v>730</v>
      </c>
      <c r="R161" s="177" t="s">
        <v>685</v>
      </c>
      <c r="S161" s="177" t="s">
        <v>731</v>
      </c>
      <c r="T161" s="178"/>
      <c r="U161" s="178"/>
      <c r="V161" s="87">
        <v>0.15</v>
      </c>
      <c r="W161" s="86">
        <f t="shared" si="7"/>
        <v>13</v>
      </c>
      <c r="X161" s="88">
        <f>IF(M161&gt;=16,MAX(N161:R161),IF(M161&lt;16,MAX(N161:V161)))</f>
        <v>0.15</v>
      </c>
      <c r="Y161" s="86">
        <f t="shared" si="8"/>
        <v>17</v>
      </c>
      <c r="Z161" s="85"/>
      <c r="AA161" s="267" t="s">
        <v>1381</v>
      </c>
      <c r="AB161" s="175"/>
      <c r="AC161" s="176"/>
      <c r="AD161" s="176"/>
      <c r="AE161" s="272"/>
      <c r="AF161" s="272"/>
      <c r="AG161" s="272"/>
      <c r="AH161" s="272"/>
      <c r="AI161" s="272"/>
      <c r="AJ161" s="272"/>
      <c r="AK161" s="272"/>
      <c r="AL161" s="273"/>
      <c r="AM161" s="272"/>
      <c r="AN161" s="273"/>
      <c r="AO161" s="272"/>
      <c r="AP161" s="273"/>
      <c r="AQ161" s="272"/>
      <c r="AR161" s="273"/>
      <c r="AS161" s="272"/>
      <c r="AT161" s="102"/>
      <c r="AU161" s="101"/>
    </row>
    <row r="162" spans="1:52" ht="188">
      <c r="A162" s="487"/>
      <c r="B162" s="445"/>
      <c r="C162" s="489"/>
      <c r="D162" s="262" t="s">
        <v>1388</v>
      </c>
      <c r="E162" s="352" t="s">
        <v>363</v>
      </c>
      <c r="F162" s="263" t="s">
        <v>624</v>
      </c>
      <c r="G162" s="290" t="s">
        <v>739</v>
      </c>
      <c r="H162" s="341" t="s">
        <v>740</v>
      </c>
      <c r="I162" s="335" t="str">
        <f>IF(OR(E162="SE",E162="SA"),VLOOKUP(H162,'Tabla de Peligros y Riesgo'!$C$2:$E$226,2,FALSE),VLOOKUP(H162,'LISTA DE ASPECTOS - IMPACTOS'!$D$3:$F$72,2,FALSE))</f>
        <v>Alteración de la calidad de suelo/agua</v>
      </c>
      <c r="J162" s="336" t="str">
        <f>IF(OR(E162="SE",E162="SA"),VLOOKUP(H162,'Tabla de Peligros y Riesgo'!$C$2:$E$226,3,FALSE),VLOOKUP(H162,'LISTA DE ASPECTOS - IMPACTOS'!$D$3:$F$72,3,FALSE))</f>
        <v>Potencial incumplimiento de Estándares de Calidad Ambiental (ECA) para aire.
Potencial afectación a la vida y salud humana.</v>
      </c>
      <c r="K162" s="342" t="s">
        <v>715</v>
      </c>
      <c r="L162" s="177">
        <v>4</v>
      </c>
      <c r="M162" s="268">
        <f t="shared" si="6"/>
        <v>14</v>
      </c>
      <c r="N162" s="85"/>
      <c r="O162" s="85"/>
      <c r="P162" s="84"/>
      <c r="Q162" s="287"/>
      <c r="R162" s="177"/>
      <c r="S162" s="177" t="s">
        <v>741</v>
      </c>
      <c r="T162" s="178"/>
      <c r="U162" s="178"/>
      <c r="V162" s="87"/>
      <c r="W162" s="86">
        <f t="shared" si="7"/>
        <v>14</v>
      </c>
      <c r="X162" s="88"/>
      <c r="Y162" s="86">
        <f t="shared" si="8"/>
        <v>18</v>
      </c>
      <c r="Z162" s="85"/>
      <c r="AA162" s="267" t="s">
        <v>1381</v>
      </c>
      <c r="AB162" s="175"/>
      <c r="AC162" s="176"/>
      <c r="AD162" s="176"/>
      <c r="AE162" s="272"/>
      <c r="AF162" s="272"/>
      <c r="AG162" s="272"/>
      <c r="AH162" s="272"/>
      <c r="AI162" s="272"/>
      <c r="AJ162" s="272"/>
      <c r="AK162" s="272"/>
      <c r="AL162" s="273"/>
      <c r="AM162" s="272"/>
      <c r="AN162" s="273"/>
      <c r="AO162" s="272"/>
      <c r="AP162" s="273"/>
      <c r="AQ162" s="272"/>
      <c r="AR162" s="273"/>
      <c r="AS162" s="272"/>
      <c r="AT162" s="102"/>
      <c r="AU162" s="101"/>
    </row>
    <row r="163" spans="1:52" ht="117.5">
      <c r="A163" s="487"/>
      <c r="B163" s="445"/>
      <c r="C163" s="489"/>
      <c r="D163" s="262" t="s">
        <v>1388</v>
      </c>
      <c r="E163" s="352" t="s">
        <v>362</v>
      </c>
      <c r="F163" s="263" t="s">
        <v>624</v>
      </c>
      <c r="G163" s="290" t="s">
        <v>704</v>
      </c>
      <c r="H163" s="341" t="s">
        <v>707</v>
      </c>
      <c r="I163" s="335" t="str">
        <f>IF(OR(E163="SE",E163="SA"),VLOOKUP(H163,'Tabla de Peligros y Riesgo'!$C$2:$E$226,2,FALSE),VLOOKUP(H163,'LISTA DE ASPECTOS - IMPACTOS'!$D$3:$F$72,2,FALSE))</f>
        <v>Atrapamiento</v>
      </c>
      <c r="J163" s="336" t="s">
        <v>705</v>
      </c>
      <c r="K163" s="342" t="s">
        <v>680</v>
      </c>
      <c r="L163" s="177">
        <v>3</v>
      </c>
      <c r="M163" s="268">
        <f t="shared" si="6"/>
        <v>13</v>
      </c>
      <c r="N163" s="85"/>
      <c r="O163" s="85"/>
      <c r="P163" s="84"/>
      <c r="Q163" s="287"/>
      <c r="R163" s="177"/>
      <c r="S163" s="177" t="s">
        <v>762</v>
      </c>
      <c r="T163" s="178"/>
      <c r="U163" s="178" t="s">
        <v>1400</v>
      </c>
      <c r="V163" s="87"/>
      <c r="W163" s="86">
        <f t="shared" si="7"/>
        <v>13</v>
      </c>
      <c r="X163" s="88"/>
      <c r="Y163" s="86">
        <f t="shared" si="8"/>
        <v>17</v>
      </c>
      <c r="Z163" s="85"/>
      <c r="AA163" s="267" t="s">
        <v>1381</v>
      </c>
      <c r="AB163" s="175"/>
      <c r="AC163" s="176"/>
      <c r="AD163" s="176"/>
      <c r="AE163" s="272"/>
      <c r="AF163" s="272"/>
      <c r="AG163" s="272"/>
      <c r="AH163" s="272"/>
      <c r="AI163" s="272"/>
      <c r="AJ163" s="272"/>
      <c r="AK163" s="272"/>
      <c r="AL163" s="273"/>
      <c r="AM163" s="272"/>
      <c r="AN163" s="273"/>
      <c r="AO163" s="272"/>
      <c r="AP163" s="273"/>
      <c r="AQ163" s="272"/>
      <c r="AR163" s="273"/>
      <c r="AS163" s="272"/>
      <c r="AT163" s="102"/>
      <c r="AU163" s="101"/>
    </row>
    <row r="164" spans="1:52" ht="102">
      <c r="A164" s="487"/>
      <c r="B164" s="445"/>
      <c r="C164" s="493"/>
      <c r="D164" s="262" t="s">
        <v>1388</v>
      </c>
      <c r="E164" s="352" t="s">
        <v>361</v>
      </c>
      <c r="F164" s="263" t="s">
        <v>624</v>
      </c>
      <c r="G164" s="290" t="s">
        <v>763</v>
      </c>
      <c r="H164" s="341" t="s">
        <v>518</v>
      </c>
      <c r="I164" s="335" t="str">
        <f>IF(OR(E164="SE",E164="SA"),VLOOKUP(H164,'Tabla de Peligros y Riesgo'!$C$2:$E$226,2,FALSE),VLOOKUP(H164,'LISTA DE ASPECTOS - IMPACTOS'!$D$3:$F$72,2,FALSE))</f>
        <v>Riesgos Disergonómico</v>
      </c>
      <c r="J164" s="336" t="str">
        <f>IF(OR(E164="SE",E164="SA"),VLOOKUP(H164,'Tabla de Peligros y Riesgo'!$C$2:$E$226,3,FALSE),VLOOKUP(H164,'LISTA DE ASPECTOS - IMPACTOS'!$D$3:$F$72,3,FALSE))</f>
        <v>Fatiga Muscular/ Dolor / Lesión</v>
      </c>
      <c r="K164" s="342" t="s">
        <v>715</v>
      </c>
      <c r="L164" s="177">
        <v>4</v>
      </c>
      <c r="M164" s="268">
        <f t="shared" ref="M164" si="9">IF(CONCATENATE(L164,K164)="1A",1,IF(CONCATENATE(L164,K164)="1B",2,IF(CONCATENATE(L164,K164)="2A",3,IF(CONCATENATE(L164,K164)="1C",4,IF(CONCATENATE(L164,K164)="2B",5,IF(CONCATENATE(L164,K164)="3A",6,IF(CONCATENATE(L164,K164)="1D",7,IF(CONCATENATE(L164,K164)="2C",8,IF(CONCATENATE(L164,K164)="3B",9,IF(CONCATENATE(L164,K164)="4A",10,IF(CONCATENATE(L164,K164)="1E",11,IF(CONCATENATE(L164,K164)="2D",12,IF(CONCATENATE(L164,K164)="3C",13,IF(CONCATENATE(L164,K164)="4B",14,IF(CONCATENATE(L164,K164)="5A",15,IF(CONCATENATE(L164,K164)="2E",16,IF(CONCATENATE(L164,K164)="3D",17,IF(CONCATENATE(L164,K164)="4C",18,IF(CONCATENATE(L164,K164)="5B",19,IF(CONCATENATE(L164,K164)="3E",20,IF(CONCATENATE(L164,K164)="4D",21,IF(CONCATENATE(L164,K164)="5C",22,IF(CONCATENATE(L164,K164)="4E",23,IF(CONCATENATE(L164,K164)="5D",24,IF(CONCATENATE(L164,K164)="5E",25,"")))))))))))))))))))))))))</f>
        <v>14</v>
      </c>
      <c r="N164" s="85"/>
      <c r="O164" s="85"/>
      <c r="P164" s="84"/>
      <c r="Q164" s="287"/>
      <c r="R164" s="177"/>
      <c r="S164" s="177" t="s">
        <v>762</v>
      </c>
      <c r="T164" s="178"/>
      <c r="U164" s="178" t="s">
        <v>1400</v>
      </c>
      <c r="V164" s="87"/>
      <c r="W164" s="86">
        <f t="shared" ref="W164" si="10">M164</f>
        <v>14</v>
      </c>
      <c r="X164" s="88"/>
      <c r="Y164" s="86">
        <f t="shared" ref="Y164" si="11">_xlfn.IFS(AND(W164=1,N164&lt;&gt;0),25,AND(W164=1,O164&lt;&gt;0),21,AND(W164=1,R164="ALTO"),16,AND(W164=1,R164="BAJO"),11,AND(W164=1,S164&lt;&gt;0),2,AND(W164=2,N164&lt;&gt;0),25,AND(W164=2,O164&lt;&gt;0),21,AND(W164=2,R164="ALTO"),16,AND(W164=2,R164="BAJO"),11,AND(W164=2,S164&lt;&gt;0),4,AND(W164=3,N164&lt;&gt;0),25,AND(W164=3,O164&lt;&gt;0),21,AND(W164=3,R164="ALTO"),16,AND(W164=3,R164="BAJO"),12,AND(W164=3,S164&lt;&gt;0),5,AND(W164=4,N164&lt;&gt;0),25,AND(W164=4,O164&lt;&gt;0),13,AND(W164=4,R164="ALTO"),16,AND(W164=4,R164="BAJO"),14,AND(W164=4,S164&lt;&gt;0),7,AND(W164=5,N164&lt;&gt;0),25,AND(W164=5,O164&lt;&gt;0),21,AND(W164=5,R164="ALTO"),16,AND(W164=5,R164="BAJO"),12,AND(W164=5,S164&lt;&gt;0),8,AND(W164=6,N164&lt;&gt;0),25,AND(W164=6,O164&lt;&gt;0),21,AND(W164=6,R164="ALTO"),20,AND(W164=6,R164="BAJO"),17,AND(W164=6,S164&lt;&gt;0),6,AND(W164=7,N164&lt;&gt;0),25,AND(W164=7,O164&lt;&gt;0),23,AND(W164=7,R164="ALTO"),16,AND(W164=7,R164="BAJO"),11,AND(W164=7,S164&lt;&gt;0),7,AND(W164=8,N164&lt;&gt;0),25,AND(W164=8,O164&lt;&gt;0),21,AND(W164=8,R164="ALTO"),16,AND(W164=8,R164="BAJO"),12,AND(W164=8,S164&lt;&gt;0),8,AND(W164=9,N164&lt;&gt;0),25,AND(W164=9,O164&lt;&gt;0),21,AND(W164=9,R164="ALTO"),20,AND(W164=9,R164="BAJO"),17,AND(W164=9,S164&lt;&gt;0),13,AND(W164=10,N164&lt;&gt;0),25,AND(W164=10,O164&lt;&gt;0),22,AND(W164=10,R164="ALTO"),21,AND(W164=10,R164="BAJO"),18,AND(W164=10,S164&lt;&gt;0),18,AND(W164=11,N164&lt;&gt;0),25,AND(W164=11,O164&lt;&gt;0),23,AND(W164=11,R164="ALTO"),20,AND(W164=11,R164="BAJO"),16,AND(W164=11,S164&lt;&gt;0),11,AND(W164=12,N164&lt;&gt;0),25,AND(W164=12,O164&lt;&gt;0),23,AND(W164=12,R164="ALTO"),20,AND(W164=12,R164="BAJO"),16,AND(W164=12,S164&lt;&gt;0),12,AND(W164=13,N164&lt;&gt;0),25,AND(W164=13,O164&lt;&gt;0),21,AND(W164=13,R164="ALTO"),20,AND(W164=13,R164="BAJO"),17,AND(W164=13,S164&lt;&gt;0),17,AND(W164=14,N164&lt;&gt;0),25,AND(W164=14,O164&lt;&gt;0),24,AND(W164=14,R164="ALTO"),23,AND(W164=14,R164="BAJO"),21,AND(W164=14,S164&lt;&gt;0),18,AND(W164=15,N164&lt;&gt;0),25,AND(W164=15,O164&lt;&gt;0),24,AND(W164=15,R164="ALTO"),22,AND(W164=15,R164="BAJO"),19,AND(W164=15,S164&lt;&gt;0),19,AND(W164=16,N164&lt;&gt;0),25,AND(W164=16,O164&lt;&gt;0),23,AND(W164=16,R164="ALTO"),23,AND(W164=16,R164="BAJO"),23,AND(W164=16,S164&lt;&gt;0),20,AND(W164=17,N164&lt;&gt;0),25,AND(W164=17,O164&lt;&gt;0),24,AND(W164=17,R164="ALTO"),23,AND(W164=17,R164="BAJO"),21,AND(W164=17,S164&lt;&gt;0),20,AND(W164=18,N164&lt;&gt;0),25,AND(W164=18,O164&lt;&gt;0),24,AND(W164=18,R164="ALTO"),23,AND(W164=18,R164="BAJO"),22,AND(W164=18,S164&lt;&gt;0),21,AND(W164=19,N164&lt;&gt;0),25,AND(W164=19,O164&lt;&gt;0),25,AND(W164=19,R164="ALTO"),24,AND(W164=19,R164="BAJO"),22,AND(W164=19,S164&lt;&gt;0),22,AND(W164&lt;&gt;0,U164&lt;&gt;0),W164,TRUE,"FALSO")</f>
        <v>18</v>
      </c>
      <c r="Z164" s="85"/>
      <c r="AA164" s="267" t="s">
        <v>1381</v>
      </c>
      <c r="AB164" s="175"/>
      <c r="AC164" s="176"/>
      <c r="AD164" s="176"/>
      <c r="AE164" s="272"/>
      <c r="AF164" s="272"/>
      <c r="AG164" s="272"/>
      <c r="AH164" s="272"/>
      <c r="AI164" s="272"/>
      <c r="AJ164" s="272"/>
      <c r="AK164" s="272"/>
      <c r="AL164" s="273"/>
      <c r="AM164" s="272"/>
      <c r="AN164" s="273"/>
      <c r="AO164" s="272"/>
      <c r="AP164" s="273"/>
      <c r="AQ164" s="272"/>
      <c r="AR164" s="273"/>
      <c r="AS164" s="272"/>
      <c r="AT164" s="102"/>
      <c r="AU164" s="101"/>
    </row>
    <row r="165" spans="1:52" ht="141">
      <c r="A165" s="487"/>
      <c r="B165" s="445"/>
      <c r="C165" s="488" t="s">
        <v>44</v>
      </c>
      <c r="D165" s="262" t="s">
        <v>1388</v>
      </c>
      <c r="E165" s="352" t="s">
        <v>361</v>
      </c>
      <c r="F165" s="263" t="s">
        <v>624</v>
      </c>
      <c r="G165" s="290" t="s">
        <v>717</v>
      </c>
      <c r="H165" s="341" t="s">
        <v>718</v>
      </c>
      <c r="I165" s="335" t="str">
        <f>IF(OR(E165="SE",E165="SA"),VLOOKUP(H165,'Tabla de Peligros y Riesgo'!$C$2:$E$226,2,FALSE),VLOOKUP(H165,'LISTA DE ASPECTOS - IMPACTOS'!$D$3:$F$72,2,FALSE))</f>
        <v>Perdida de la audición</v>
      </c>
      <c r="J165" s="336" t="str">
        <f>IF(OR(E165="SE",E165="SA"),VLOOKUP(H165,'Tabla de Peligros y Riesgo'!$C$2:$E$226,3,FALSE),VLOOKUP(H165,'LISTA DE ASPECTOS - IMPACTOS'!$D$3:$F$72,3,FALSE))</f>
        <v>Hipoacusia</v>
      </c>
      <c r="K165" s="342" t="s">
        <v>680</v>
      </c>
      <c r="L165" s="177">
        <v>3</v>
      </c>
      <c r="M165" s="268">
        <f t="shared" si="6"/>
        <v>13</v>
      </c>
      <c r="N165" s="85"/>
      <c r="O165" s="85"/>
      <c r="P165" s="84"/>
      <c r="Q165" s="287" t="s">
        <v>719</v>
      </c>
      <c r="R165" s="177" t="s">
        <v>678</v>
      </c>
      <c r="S165" s="177" t="s">
        <v>758</v>
      </c>
      <c r="T165" s="178"/>
      <c r="U165" s="178" t="s">
        <v>1400</v>
      </c>
      <c r="V165" s="87"/>
      <c r="W165" s="86">
        <f t="shared" si="7"/>
        <v>13</v>
      </c>
      <c r="X165" s="88"/>
      <c r="Y165" s="86">
        <f t="shared" si="8"/>
        <v>20</v>
      </c>
      <c r="Z165" s="85"/>
      <c r="AA165" s="267" t="s">
        <v>1381</v>
      </c>
      <c r="AB165" s="175"/>
      <c r="AC165" s="176"/>
      <c r="AD165" s="176"/>
      <c r="AE165" s="272"/>
      <c r="AF165" s="272"/>
      <c r="AG165" s="272"/>
      <c r="AH165" s="272"/>
      <c r="AI165" s="272"/>
      <c r="AJ165" s="272"/>
      <c r="AK165" s="272"/>
      <c r="AL165" s="273"/>
      <c r="AM165" s="272"/>
      <c r="AN165" s="273"/>
      <c r="AO165" s="272"/>
      <c r="AP165" s="273"/>
      <c r="AQ165" s="272"/>
      <c r="AR165" s="273"/>
      <c r="AS165" s="272"/>
      <c r="AT165" s="102"/>
      <c r="AU165" s="101"/>
    </row>
    <row r="166" spans="1:52" ht="94">
      <c r="A166" s="487"/>
      <c r="B166" s="445"/>
      <c r="C166" s="489"/>
      <c r="D166" s="262" t="s">
        <v>1388</v>
      </c>
      <c r="E166" s="352" t="s">
        <v>362</v>
      </c>
      <c r="F166" s="263" t="s">
        <v>624</v>
      </c>
      <c r="G166" s="290" t="s">
        <v>764</v>
      </c>
      <c r="H166" s="341" t="s">
        <v>765</v>
      </c>
      <c r="I166" s="335" t="str">
        <f>IF(OR(E166="SE",E166="SA"),VLOOKUP(H166,'Tabla de Peligros y Riesgo'!$C$2:$E$226,2,FALSE),VLOOKUP(H166,'LISTA DE ASPECTOS - IMPACTOS'!$D$3:$F$72,2,FALSE))</f>
        <v xml:space="preserve">Electrocución </v>
      </c>
      <c r="J166" s="336" t="s">
        <v>766</v>
      </c>
      <c r="K166" s="342" t="s">
        <v>680</v>
      </c>
      <c r="L166" s="177">
        <v>3</v>
      </c>
      <c r="M166" s="268">
        <f t="shared" si="6"/>
        <v>13</v>
      </c>
      <c r="N166" s="85"/>
      <c r="O166" s="85"/>
      <c r="P166" s="84"/>
      <c r="Q166" s="287" t="s">
        <v>767</v>
      </c>
      <c r="R166" s="177" t="s">
        <v>685</v>
      </c>
      <c r="S166" s="177" t="s">
        <v>768</v>
      </c>
      <c r="T166" s="178"/>
      <c r="U166" s="178" t="s">
        <v>1400</v>
      </c>
      <c r="V166" s="87">
        <v>0.15</v>
      </c>
      <c r="W166" s="86">
        <f t="shared" si="7"/>
        <v>13</v>
      </c>
      <c r="X166" s="88">
        <f>IF(M166&gt;=16,MAX(N166:R166),IF(M166&lt;16,MAX(N166:V166)))</f>
        <v>0.15</v>
      </c>
      <c r="Y166" s="86">
        <f t="shared" si="8"/>
        <v>17</v>
      </c>
      <c r="Z166" s="85"/>
      <c r="AA166" s="267" t="s">
        <v>1381</v>
      </c>
      <c r="AB166" s="175"/>
      <c r="AC166" s="176"/>
      <c r="AD166" s="176"/>
      <c r="AE166" s="272"/>
      <c r="AF166" s="272"/>
      <c r="AG166" s="272"/>
      <c r="AH166" s="272"/>
      <c r="AI166" s="272"/>
      <c r="AJ166" s="272"/>
      <c r="AK166" s="272"/>
      <c r="AL166" s="273"/>
      <c r="AM166" s="272"/>
      <c r="AN166" s="273"/>
      <c r="AO166" s="272"/>
      <c r="AP166" s="273"/>
      <c r="AQ166" s="272"/>
      <c r="AR166" s="273"/>
      <c r="AS166" s="272"/>
      <c r="AT166" s="102"/>
      <c r="AU166" s="101"/>
    </row>
    <row r="167" spans="1:52" ht="117.5">
      <c r="A167" s="487"/>
      <c r="B167" s="445"/>
      <c r="C167" s="493"/>
      <c r="D167" s="262" t="s">
        <v>1388</v>
      </c>
      <c r="E167" s="352" t="s">
        <v>362</v>
      </c>
      <c r="F167" s="263" t="s">
        <v>624</v>
      </c>
      <c r="G167" s="290" t="s">
        <v>704</v>
      </c>
      <c r="H167" s="341" t="s">
        <v>707</v>
      </c>
      <c r="I167" s="335" t="str">
        <f>IF(OR(E167="SE",E167="SA"),VLOOKUP(H167,'Tabla de Peligros y Riesgo'!$C$2:$E$226,2,FALSE),VLOOKUP(H167,'LISTA DE ASPECTOS - IMPACTOS'!$D$3:$F$72,2,FALSE))</f>
        <v>Atrapamiento</v>
      </c>
      <c r="J167" s="336" t="s">
        <v>705</v>
      </c>
      <c r="K167" s="342" t="s">
        <v>680</v>
      </c>
      <c r="L167" s="177">
        <v>3</v>
      </c>
      <c r="M167" s="268">
        <f t="shared" si="6"/>
        <v>13</v>
      </c>
      <c r="N167" s="177"/>
      <c r="O167" s="177"/>
      <c r="P167" s="84"/>
      <c r="Q167" s="287"/>
      <c r="R167" s="177"/>
      <c r="S167" s="177" t="s">
        <v>714</v>
      </c>
      <c r="T167" s="178"/>
      <c r="U167" s="178" t="s">
        <v>1400</v>
      </c>
      <c r="V167" s="87"/>
      <c r="W167" s="86">
        <f t="shared" si="7"/>
        <v>13</v>
      </c>
      <c r="X167" s="88"/>
      <c r="Y167" s="86">
        <f t="shared" si="8"/>
        <v>17</v>
      </c>
      <c r="Z167" s="85"/>
      <c r="AA167" s="267" t="s">
        <v>1381</v>
      </c>
      <c r="AB167" s="175"/>
      <c r="AC167" s="176"/>
      <c r="AD167" s="176"/>
      <c r="AE167" s="272"/>
      <c r="AF167" s="272"/>
      <c r="AG167" s="272"/>
      <c r="AH167" s="272"/>
      <c r="AI167" s="272"/>
      <c r="AJ167" s="272"/>
      <c r="AK167" s="272"/>
      <c r="AL167" s="273"/>
      <c r="AM167" s="272"/>
      <c r="AN167" s="273"/>
      <c r="AO167" s="272"/>
      <c r="AP167" s="273"/>
      <c r="AQ167" s="272"/>
      <c r="AR167" s="273"/>
      <c r="AS167" s="272"/>
      <c r="AT167" s="102"/>
      <c r="AU167" s="101"/>
    </row>
    <row r="168" spans="1:52" ht="87.5">
      <c r="A168" s="487"/>
      <c r="B168" s="445"/>
      <c r="C168" s="488" t="s">
        <v>40</v>
      </c>
      <c r="D168" s="262" t="s">
        <v>1388</v>
      </c>
      <c r="E168" s="352" t="s">
        <v>362</v>
      </c>
      <c r="F168" s="263" t="s">
        <v>624</v>
      </c>
      <c r="G168" s="290" t="s">
        <v>701</v>
      </c>
      <c r="H168" s="341" t="s">
        <v>524</v>
      </c>
      <c r="I168" s="335" t="str">
        <f>IF(OR(E168="SE",E168="SA"),VLOOKUP(H168,'Tabla de Peligros y Riesgo'!$C$2:$E$226,2,FALSE),VLOOKUP(H168,'LISTA DE ASPECTOS - IMPACTOS'!$D$3:$F$72,2,FALSE))</f>
        <v>Caída al mismo nivel</v>
      </c>
      <c r="J168" s="336" t="s">
        <v>702</v>
      </c>
      <c r="K168" s="342" t="s">
        <v>680</v>
      </c>
      <c r="L168" s="177">
        <v>4</v>
      </c>
      <c r="M168" s="268">
        <f t="shared" si="6"/>
        <v>18</v>
      </c>
      <c r="N168" s="85"/>
      <c r="O168" s="85"/>
      <c r="P168" s="84"/>
      <c r="Q168" s="287"/>
      <c r="R168" s="177"/>
      <c r="S168" s="177" t="s">
        <v>760</v>
      </c>
      <c r="T168" s="178"/>
      <c r="U168" s="178" t="s">
        <v>1400</v>
      </c>
      <c r="V168" s="87"/>
      <c r="W168" s="86">
        <f t="shared" si="7"/>
        <v>18</v>
      </c>
      <c r="X168" s="88"/>
      <c r="Y168" s="86">
        <f t="shared" si="8"/>
        <v>21</v>
      </c>
      <c r="Z168" s="85"/>
      <c r="AA168" s="267" t="s">
        <v>1381</v>
      </c>
      <c r="AB168" s="175"/>
      <c r="AC168" s="176"/>
      <c r="AD168" s="176"/>
      <c r="AE168" s="272"/>
      <c r="AF168" s="272"/>
      <c r="AG168" s="272"/>
      <c r="AH168" s="272"/>
      <c r="AI168" s="272"/>
      <c r="AJ168" s="272"/>
      <c r="AK168" s="272"/>
      <c r="AL168" s="273"/>
      <c r="AM168" s="272"/>
      <c r="AN168" s="273"/>
      <c r="AO168" s="272"/>
      <c r="AP168" s="273"/>
      <c r="AQ168" s="272"/>
      <c r="AR168" s="273"/>
      <c r="AS168" s="272"/>
      <c r="AT168" s="102"/>
      <c r="AU168" s="101"/>
    </row>
    <row r="169" spans="1:52" ht="117.5">
      <c r="A169" s="487"/>
      <c r="B169" s="445"/>
      <c r="C169" s="493"/>
      <c r="D169" s="262" t="s">
        <v>1388</v>
      </c>
      <c r="E169" s="352" t="s">
        <v>362</v>
      </c>
      <c r="F169" s="263" t="s">
        <v>624</v>
      </c>
      <c r="G169" s="290" t="s">
        <v>704</v>
      </c>
      <c r="H169" s="341" t="s">
        <v>707</v>
      </c>
      <c r="I169" s="335" t="str">
        <f>IF(OR(E169="SE",E169="SA"),VLOOKUP(H169,'Tabla de Peligros y Riesgo'!$C$2:$E$226,2,FALSE),VLOOKUP(H169,'LISTA DE ASPECTOS - IMPACTOS'!$D$3:$F$72,2,FALSE))</f>
        <v>Atrapamiento</v>
      </c>
      <c r="J169" s="336" t="s">
        <v>705</v>
      </c>
      <c r="K169" s="342" t="s">
        <v>680</v>
      </c>
      <c r="L169" s="177">
        <v>3</v>
      </c>
      <c r="M169" s="268">
        <f t="shared" si="6"/>
        <v>13</v>
      </c>
      <c r="N169" s="177"/>
      <c r="O169" s="177"/>
      <c r="P169" s="84"/>
      <c r="Q169" s="287"/>
      <c r="R169" s="177"/>
      <c r="S169" s="177" t="s">
        <v>714</v>
      </c>
      <c r="T169" s="178"/>
      <c r="U169" s="178" t="s">
        <v>1400</v>
      </c>
      <c r="V169" s="87"/>
      <c r="W169" s="86">
        <f t="shared" si="7"/>
        <v>13</v>
      </c>
      <c r="X169" s="88"/>
      <c r="Y169" s="86">
        <f t="shared" si="8"/>
        <v>17</v>
      </c>
      <c r="Z169" s="85"/>
      <c r="AA169" s="267" t="s">
        <v>1381</v>
      </c>
      <c r="AB169" s="175"/>
      <c r="AC169" s="176"/>
      <c r="AD169" s="176"/>
      <c r="AE169" s="272"/>
      <c r="AF169" s="272"/>
      <c r="AG169" s="272"/>
      <c r="AH169" s="272"/>
      <c r="AI169" s="272"/>
      <c r="AJ169" s="272"/>
      <c r="AK169" s="272"/>
      <c r="AL169" s="273"/>
      <c r="AM169" s="272"/>
      <c r="AN169" s="273"/>
      <c r="AO169" s="272"/>
      <c r="AP169" s="273"/>
      <c r="AQ169" s="272"/>
      <c r="AR169" s="273"/>
      <c r="AS169" s="272"/>
      <c r="AT169" s="102"/>
      <c r="AU169" s="101"/>
    </row>
    <row r="170" spans="1:52" ht="87.5">
      <c r="A170" s="487"/>
      <c r="B170" s="445"/>
      <c r="C170" s="488" t="s">
        <v>28</v>
      </c>
      <c r="D170" s="262" t="s">
        <v>1388</v>
      </c>
      <c r="E170" s="352" t="s">
        <v>362</v>
      </c>
      <c r="F170" s="263" t="s">
        <v>624</v>
      </c>
      <c r="G170" s="290" t="s">
        <v>701</v>
      </c>
      <c r="H170" s="341" t="s">
        <v>476</v>
      </c>
      <c r="I170" s="335" t="str">
        <f>IF(OR(E170="SE",E170="SA"),VLOOKUP(H170,'Tabla de Peligros y Riesgo'!$C$2:$E$226,2,FALSE),VLOOKUP(H170,'LISTA DE ASPECTOS - IMPACTOS'!$D$3:$F$72,2,FALSE))</f>
        <v>Caída al mismo nivel</v>
      </c>
      <c r="J170" s="336" t="s">
        <v>702</v>
      </c>
      <c r="K170" s="342" t="s">
        <v>680</v>
      </c>
      <c r="L170" s="177">
        <v>4</v>
      </c>
      <c r="M170" s="268">
        <f t="shared" si="6"/>
        <v>18</v>
      </c>
      <c r="N170" s="85"/>
      <c r="O170" s="85"/>
      <c r="P170" s="84"/>
      <c r="Q170" s="287"/>
      <c r="R170" s="177"/>
      <c r="S170" s="177" t="s">
        <v>760</v>
      </c>
      <c r="T170" s="178"/>
      <c r="U170" s="178" t="s">
        <v>1400</v>
      </c>
      <c r="V170" s="87"/>
      <c r="W170" s="86">
        <f t="shared" si="7"/>
        <v>18</v>
      </c>
      <c r="X170" s="88">
        <f>IF(M170&gt;=16,MAX(N170:R170),IF(M170&lt;16,MAX(N170:V170)))</f>
        <v>0</v>
      </c>
      <c r="Y170" s="86">
        <f t="shared" si="8"/>
        <v>21</v>
      </c>
      <c r="Z170" s="85"/>
      <c r="AA170" s="267" t="s">
        <v>1381</v>
      </c>
      <c r="AB170" s="175"/>
      <c r="AC170" s="176"/>
      <c r="AD170" s="176"/>
      <c r="AE170" s="272"/>
      <c r="AF170" s="272"/>
      <c r="AG170" s="272"/>
      <c r="AH170" s="272"/>
      <c r="AI170" s="272"/>
      <c r="AJ170" s="272"/>
      <c r="AK170" s="272"/>
      <c r="AL170" s="273"/>
      <c r="AM170" s="272"/>
      <c r="AN170" s="273"/>
      <c r="AO170" s="272"/>
      <c r="AP170" s="273"/>
      <c r="AQ170" s="272"/>
      <c r="AR170" s="273"/>
      <c r="AS170" s="272"/>
      <c r="AT170" s="102"/>
      <c r="AU170" s="101"/>
    </row>
    <row r="171" spans="1:52" ht="101.5">
      <c r="A171" s="487"/>
      <c r="B171" s="445"/>
      <c r="C171" s="489"/>
      <c r="D171" s="262" t="s">
        <v>1388</v>
      </c>
      <c r="E171" s="352" t="s">
        <v>362</v>
      </c>
      <c r="F171" s="263" t="s">
        <v>624</v>
      </c>
      <c r="G171" s="290" t="s">
        <v>704</v>
      </c>
      <c r="H171" s="341" t="s">
        <v>507</v>
      </c>
      <c r="I171" s="335" t="str">
        <f>IF(OR(E171="SE",E171="SA"),VLOOKUP(H171,'Tabla de Peligros y Riesgo'!$C$2:$E$226,2,FALSE),VLOOKUP(H171,'LISTA DE ASPECTOS - IMPACTOS'!$D$3:$F$72,2,FALSE))</f>
        <v xml:space="preserve">Golpes </v>
      </c>
      <c r="J171" s="336" t="s">
        <v>705</v>
      </c>
      <c r="K171" s="342" t="s">
        <v>680</v>
      </c>
      <c r="L171" s="177">
        <v>3</v>
      </c>
      <c r="M171" s="268">
        <f t="shared" si="6"/>
        <v>13</v>
      </c>
      <c r="N171" s="177"/>
      <c r="O171" s="177"/>
      <c r="P171" s="84"/>
      <c r="Q171" s="287"/>
      <c r="R171" s="177"/>
      <c r="S171" s="177" t="s">
        <v>714</v>
      </c>
      <c r="T171" s="178"/>
      <c r="U171" s="178" t="s">
        <v>1400</v>
      </c>
      <c r="V171" s="87"/>
      <c r="W171" s="86">
        <f t="shared" si="7"/>
        <v>13</v>
      </c>
      <c r="X171" s="88"/>
      <c r="Y171" s="86">
        <f t="shared" si="8"/>
        <v>17</v>
      </c>
      <c r="Z171" s="85"/>
      <c r="AA171" s="267" t="s">
        <v>1381</v>
      </c>
      <c r="AB171" s="175"/>
      <c r="AC171" s="176"/>
      <c r="AD171" s="176"/>
      <c r="AE171" s="272"/>
      <c r="AF171" s="272"/>
      <c r="AG171" s="272"/>
      <c r="AH171" s="272"/>
      <c r="AI171" s="272"/>
      <c r="AJ171" s="272"/>
      <c r="AK171" s="272"/>
      <c r="AL171" s="273"/>
      <c r="AM171" s="272"/>
      <c r="AN171" s="273"/>
      <c r="AO171" s="272"/>
      <c r="AP171" s="273"/>
      <c r="AQ171" s="272"/>
      <c r="AR171" s="273"/>
      <c r="AS171" s="272"/>
      <c r="AT171" s="102"/>
      <c r="AU171" s="101"/>
    </row>
    <row r="172" spans="1:52" ht="188">
      <c r="A172" s="487"/>
      <c r="B172" s="447"/>
      <c r="C172" s="493"/>
      <c r="D172" s="262" t="s">
        <v>1388</v>
      </c>
      <c r="E172" s="352" t="s">
        <v>363</v>
      </c>
      <c r="F172" s="263" t="s">
        <v>624</v>
      </c>
      <c r="G172" s="290" t="s">
        <v>739</v>
      </c>
      <c r="H172" s="341" t="s">
        <v>740</v>
      </c>
      <c r="I172" s="335" t="str">
        <f>IF(OR(E172="SE",E172="SA"),VLOOKUP(H172,'Tabla de Peligros y Riesgo'!$C$2:$E$226,2,FALSE),VLOOKUP(H172,'LISTA DE ASPECTOS - IMPACTOS'!$D$3:$F$72,2,FALSE))</f>
        <v>Alteración de la calidad de suelo/agua</v>
      </c>
      <c r="J172" s="336" t="str">
        <f>IF(OR(E172="SE",E172="SA"),VLOOKUP(H172,'Tabla de Peligros y Riesgo'!$C$2:$E$226,3,FALSE),VLOOKUP(H172,'LISTA DE ASPECTOS - IMPACTOS'!$D$3:$F$72,3,FALSE))</f>
        <v>Potencial incumplimiento de Estándares de Calidad Ambiental (ECA) para aire.
Potencial afectación a la vida y salud humana.</v>
      </c>
      <c r="K172" s="342" t="s">
        <v>715</v>
      </c>
      <c r="L172" s="177">
        <v>4</v>
      </c>
      <c r="M172" s="268">
        <f t="shared" si="6"/>
        <v>14</v>
      </c>
      <c r="N172" s="85"/>
      <c r="O172" s="85"/>
      <c r="P172" s="291"/>
      <c r="Q172" s="287"/>
      <c r="R172" s="177"/>
      <c r="S172" s="177" t="s">
        <v>741</v>
      </c>
      <c r="T172" s="178">
        <v>0.35</v>
      </c>
      <c r="U172" s="178"/>
      <c r="V172" s="87"/>
      <c r="W172" s="86">
        <f t="shared" si="7"/>
        <v>14</v>
      </c>
      <c r="X172" s="88"/>
      <c r="Y172" s="86">
        <f t="shared" si="8"/>
        <v>18</v>
      </c>
      <c r="Z172" s="85"/>
      <c r="AA172" s="267" t="s">
        <v>1381</v>
      </c>
      <c r="AB172" s="536"/>
      <c r="AC172" s="537"/>
      <c r="AD172" s="537"/>
      <c r="AE172" s="272"/>
      <c r="AF172" s="272"/>
      <c r="AG172" s="272"/>
      <c r="AH172" s="272"/>
      <c r="AI172" s="272"/>
      <c r="AJ172" s="272"/>
      <c r="AK172" s="272"/>
      <c r="AL172" s="273"/>
      <c r="AM172" s="272"/>
      <c r="AN172" s="273"/>
      <c r="AO172" s="272"/>
      <c r="AP172" s="273"/>
      <c r="AQ172" s="272"/>
      <c r="AR172" s="273"/>
      <c r="AS172" s="272"/>
      <c r="AT172" s="102"/>
      <c r="AU172" s="101"/>
    </row>
    <row r="173" spans="1:52" ht="87">
      <c r="A173" s="446" t="s">
        <v>49</v>
      </c>
      <c r="B173" s="444" t="s">
        <v>50</v>
      </c>
      <c r="C173" s="488" t="s">
        <v>18</v>
      </c>
      <c r="D173" s="262" t="s">
        <v>1388</v>
      </c>
      <c r="E173" s="352" t="s">
        <v>362</v>
      </c>
      <c r="F173" s="263" t="s">
        <v>624</v>
      </c>
      <c r="G173" s="290" t="s">
        <v>679</v>
      </c>
      <c r="H173" s="335" t="s">
        <v>470</v>
      </c>
      <c r="I173" s="335" t="str">
        <f>IF(OR(E173="SE",E173="SA"),VLOOKUP(H173,'Tabla de Peligros y Riesgo'!$C$2:$E$226,2,FALSE),VLOOKUP(H173,'LISTA DE ASPECTOS - IMPACTOS'!$D$3:$F$72,2,FALSE))</f>
        <v>Riesgo Psicosocial</v>
      </c>
      <c r="J173" s="336" t="str">
        <f>IF(OR(E173="SE",E173="SA"),VLOOKUP(H173,'Tabla de Peligros y Riesgo'!$C$2:$E$226,3,FALSE),VLOOKUP(H173,'LISTA DE ASPECTOS - IMPACTOS'!$D$3:$F$72,3,FALSE))</f>
        <v>Estrés / Depresión</v>
      </c>
      <c r="K173" s="337" t="s">
        <v>680</v>
      </c>
      <c r="L173" s="277">
        <v>4</v>
      </c>
      <c r="M173" s="268">
        <f t="shared" si="6"/>
        <v>18</v>
      </c>
      <c r="N173" s="85"/>
      <c r="O173" s="85"/>
      <c r="P173" s="292"/>
      <c r="Q173" s="359"/>
      <c r="R173" s="177"/>
      <c r="S173" s="177" t="s">
        <v>681</v>
      </c>
      <c r="T173" s="178"/>
      <c r="U173" s="178" t="s">
        <v>1400</v>
      </c>
      <c r="V173" s="278">
        <v>0.15</v>
      </c>
      <c r="W173" s="86">
        <f t="shared" si="7"/>
        <v>18</v>
      </c>
      <c r="X173" s="88">
        <f>IF(M173&gt;=16,MAX(N173:R173),IF(M173&lt;16,MAX(N173:V173)))</f>
        <v>0</v>
      </c>
      <c r="Y173" s="86">
        <f t="shared" si="8"/>
        <v>21</v>
      </c>
      <c r="Z173" s="85"/>
      <c r="AA173" s="267" t="s">
        <v>1381</v>
      </c>
      <c r="AB173" s="176"/>
      <c r="AC173" s="176"/>
      <c r="AD173" s="176"/>
      <c r="AE173" s="272"/>
      <c r="AF173" s="272"/>
      <c r="AG173" s="272"/>
      <c r="AH173" s="272"/>
      <c r="AI173" s="272"/>
      <c r="AJ173" s="272"/>
      <c r="AK173" s="272"/>
      <c r="AL173" s="273"/>
      <c r="AM173" s="272"/>
      <c r="AN173" s="273"/>
      <c r="AO173" s="272"/>
      <c r="AP173" s="273"/>
      <c r="AQ173" s="272"/>
      <c r="AR173" s="273"/>
      <c r="AS173" s="272"/>
      <c r="AT173" s="102"/>
      <c r="AU173" s="101"/>
    </row>
    <row r="174" spans="1:52" s="100" customFormat="1" ht="72.5">
      <c r="A174" s="446"/>
      <c r="B174" s="445"/>
      <c r="C174" s="489"/>
      <c r="D174" s="262" t="s">
        <v>1388</v>
      </c>
      <c r="E174" s="352" t="s">
        <v>363</v>
      </c>
      <c r="F174" s="263" t="s">
        <v>624</v>
      </c>
      <c r="G174" s="290" t="s">
        <v>686</v>
      </c>
      <c r="H174" s="335" t="s">
        <v>687</v>
      </c>
      <c r="I174" s="350" t="s">
        <v>688</v>
      </c>
      <c r="J174" s="351" t="s">
        <v>689</v>
      </c>
      <c r="K174" s="337" t="s">
        <v>690</v>
      </c>
      <c r="L174" s="277">
        <v>5</v>
      </c>
      <c r="M174" s="268">
        <f t="shared" si="6"/>
        <v>15</v>
      </c>
      <c r="N174" s="269"/>
      <c r="O174" s="274"/>
      <c r="P174" s="275"/>
      <c r="Q174" s="359"/>
      <c r="R174" s="177"/>
      <c r="S174" s="177" t="s">
        <v>691</v>
      </c>
      <c r="T174" s="178"/>
      <c r="U174" s="178"/>
      <c r="V174" s="278"/>
      <c r="W174" s="86">
        <f t="shared" si="7"/>
        <v>15</v>
      </c>
      <c r="X174" s="195"/>
      <c r="Y174" s="86">
        <f t="shared" si="8"/>
        <v>19</v>
      </c>
      <c r="Z174" s="279"/>
      <c r="AA174" s="267" t="s">
        <v>1381</v>
      </c>
      <c r="AD174" s="99"/>
      <c r="AE174" s="272"/>
      <c r="AF174" s="272"/>
      <c r="AG174" s="272"/>
      <c r="AH174" s="272"/>
      <c r="AI174" s="272"/>
      <c r="AJ174" s="272"/>
      <c r="AK174" s="272"/>
      <c r="AL174" s="273"/>
      <c r="AM174" s="272"/>
      <c r="AN174" s="273"/>
      <c r="AO174" s="272"/>
      <c r="AP174" s="273"/>
      <c r="AQ174" s="272"/>
      <c r="AR174" s="273"/>
      <c r="AS174" s="272"/>
      <c r="AT174" s="102"/>
      <c r="AU174" s="101"/>
      <c r="AV174" s="90"/>
      <c r="AW174" s="90"/>
      <c r="AX174" s="90"/>
      <c r="AY174" s="90"/>
      <c r="AZ174" s="90"/>
    </row>
    <row r="175" spans="1:52" s="100" customFormat="1" ht="87">
      <c r="A175" s="446"/>
      <c r="B175" s="445"/>
      <c r="C175" s="493"/>
      <c r="D175" s="262" t="s">
        <v>1388</v>
      </c>
      <c r="E175" s="352" t="s">
        <v>362</v>
      </c>
      <c r="F175" s="263" t="s">
        <v>624</v>
      </c>
      <c r="G175" s="290" t="s">
        <v>692</v>
      </c>
      <c r="H175" s="335" t="s">
        <v>521</v>
      </c>
      <c r="I175" s="335" t="str">
        <f>IF(OR(E175="SE",E175="SA"),VLOOKUP(H175,'Tabla de Peligros y Riesgo'!$C$2:$E$226,2,FALSE),VLOOKUP(H175,'LISTA DE ASPECTOS - IMPACTOS'!$D$3:$F$72,2,FALSE))</f>
        <v>Riesgo Psicosocial</v>
      </c>
      <c r="J175" s="336" t="str">
        <f>IF(OR(E175="SE",E175="SA"),VLOOKUP(H175,'Tabla de Peligros y Riesgo'!$C$2:$E$226,3,FALSE),VLOOKUP(H175,'LISTA DE ASPECTOS - IMPACTOS'!$D$3:$F$72,3,FALSE))</f>
        <v>Estrés / Depresión</v>
      </c>
      <c r="K175" s="337" t="s">
        <v>680</v>
      </c>
      <c r="L175" s="277">
        <v>4</v>
      </c>
      <c r="M175" s="268">
        <f t="shared" si="6"/>
        <v>18</v>
      </c>
      <c r="N175" s="269"/>
      <c r="O175" s="274"/>
      <c r="P175" s="275"/>
      <c r="Q175" s="276"/>
      <c r="R175" s="177"/>
      <c r="S175" s="177" t="s">
        <v>742</v>
      </c>
      <c r="T175" s="178"/>
      <c r="U175" s="178" t="s">
        <v>1400</v>
      </c>
      <c r="V175" s="278"/>
      <c r="W175" s="86">
        <f t="shared" si="7"/>
        <v>18</v>
      </c>
      <c r="X175" s="195"/>
      <c r="Y175" s="86">
        <f t="shared" si="8"/>
        <v>21</v>
      </c>
      <c r="Z175" s="279"/>
      <c r="AA175" s="267" t="s">
        <v>1381</v>
      </c>
      <c r="AD175" s="99"/>
      <c r="AE175" s="272"/>
      <c r="AF175" s="272"/>
      <c r="AG175" s="272"/>
      <c r="AH175" s="272"/>
      <c r="AI175" s="272"/>
      <c r="AJ175" s="272"/>
      <c r="AK175" s="272"/>
      <c r="AL175" s="273"/>
      <c r="AM175" s="272"/>
      <c r="AN175" s="273"/>
      <c r="AO175" s="272"/>
      <c r="AP175" s="273"/>
      <c r="AQ175" s="272"/>
      <c r="AR175" s="273"/>
      <c r="AS175" s="272"/>
      <c r="AT175" s="102"/>
      <c r="AU175" s="101"/>
      <c r="AV175" s="90"/>
      <c r="AW175" s="90"/>
      <c r="AX175" s="90"/>
      <c r="AY175" s="90"/>
      <c r="AZ175" s="90"/>
    </row>
    <row r="176" spans="1:52" s="100" customFormat="1" ht="211.5">
      <c r="A176" s="446"/>
      <c r="B176" s="445"/>
      <c r="C176" s="488" t="s">
        <v>20</v>
      </c>
      <c r="D176" s="262" t="s">
        <v>1388</v>
      </c>
      <c r="E176" s="352" t="s">
        <v>361</v>
      </c>
      <c r="F176" s="263" t="s">
        <v>624</v>
      </c>
      <c r="G176" s="290" t="s">
        <v>694</v>
      </c>
      <c r="H176" s="335" t="s">
        <v>695</v>
      </c>
      <c r="I176" s="335" t="str">
        <f>IF(OR(E176="SE",E176="SA"),VLOOKUP(H176,'Tabla de Peligros y Riesgo'!$C$2:$E$226,2,FALSE),VLOOKUP(H176,'LISTA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76" s="336" t="s">
        <v>696</v>
      </c>
      <c r="K176" s="342" t="s">
        <v>680</v>
      </c>
      <c r="L176" s="177">
        <v>4</v>
      </c>
      <c r="M176" s="268">
        <f t="shared" si="6"/>
        <v>18</v>
      </c>
      <c r="N176" s="280"/>
      <c r="O176" s="280"/>
      <c r="P176" s="282"/>
      <c r="Q176" s="283" t="s">
        <v>697</v>
      </c>
      <c r="R176" s="177" t="s">
        <v>678</v>
      </c>
      <c r="S176" s="177" t="s">
        <v>698</v>
      </c>
      <c r="T176" s="178"/>
      <c r="U176" s="178" t="s">
        <v>1401</v>
      </c>
      <c r="V176" s="278"/>
      <c r="W176" s="86">
        <f t="shared" si="7"/>
        <v>18</v>
      </c>
      <c r="X176" s="88"/>
      <c r="Y176" s="86">
        <f t="shared" si="8"/>
        <v>23</v>
      </c>
      <c r="Z176" s="85"/>
      <c r="AA176" s="267" t="s">
        <v>1381</v>
      </c>
      <c r="AD176" s="99"/>
      <c r="AE176" s="272"/>
      <c r="AF176" s="272"/>
      <c r="AG176" s="272"/>
      <c r="AH176" s="272"/>
      <c r="AI176" s="272"/>
      <c r="AJ176" s="272"/>
      <c r="AK176" s="272"/>
      <c r="AL176" s="273"/>
      <c r="AM176" s="272"/>
      <c r="AN176" s="273"/>
      <c r="AO176" s="272"/>
      <c r="AP176" s="273"/>
      <c r="AQ176" s="272"/>
      <c r="AR176" s="273"/>
      <c r="AS176" s="272"/>
      <c r="AT176" s="102"/>
      <c r="AU176" s="101"/>
      <c r="AV176" s="90"/>
      <c r="AW176" s="90"/>
      <c r="AX176" s="90"/>
      <c r="AY176" s="90"/>
      <c r="AZ176" s="90"/>
    </row>
    <row r="177" spans="1:52" s="100" customFormat="1" ht="117.5">
      <c r="A177" s="446"/>
      <c r="B177" s="445"/>
      <c r="C177" s="493"/>
      <c r="D177" s="262" t="s">
        <v>1388</v>
      </c>
      <c r="E177" s="352" t="s">
        <v>363</v>
      </c>
      <c r="F177" s="263" t="s">
        <v>624</v>
      </c>
      <c r="G177" s="290" t="s">
        <v>744</v>
      </c>
      <c r="H177" s="335" t="s">
        <v>745</v>
      </c>
      <c r="I177" s="335" t="str">
        <f>IF(OR(E177="SE",E177="SA"),VLOOKUP(H177,'Tabla de Peligros y Riesgo'!$C$2:$E$226,2,FALSE),VLOOKUP(H177,'LISTA DE ASPECTOS - IMPACTOS'!$D$3:$F$72,2,FALSE))</f>
        <v>Alteración de la calidad de suelo/agua</v>
      </c>
      <c r="J177" s="336" t="str">
        <f>IF(OR(E177="SE",E177="SA"),VLOOKUP(H177,'Tabla de Peligros y Riesgo'!$C$2:$E$226,3,FALSE),VLOOKUP(H177,'LISTA DE ASPECTOS - IMPACTOS'!$D$3:$F$72,3,FALSE))</f>
        <v>Potencial afectación a la calidad ambiental del suelo, agua, aire, flora y fauna</v>
      </c>
      <c r="K177" s="337" t="s">
        <v>690</v>
      </c>
      <c r="L177" s="277">
        <v>5</v>
      </c>
      <c r="M177" s="268">
        <f t="shared" si="6"/>
        <v>15</v>
      </c>
      <c r="N177" s="280"/>
      <c r="O177" s="281"/>
      <c r="P177" s="282"/>
      <c r="Q177" s="283"/>
      <c r="R177" s="177"/>
      <c r="S177" s="177" t="s">
        <v>759</v>
      </c>
      <c r="T177" s="178"/>
      <c r="U177" s="178"/>
      <c r="V177" s="278"/>
      <c r="W177" s="86">
        <f t="shared" si="7"/>
        <v>15</v>
      </c>
      <c r="X177" s="285"/>
      <c r="Y177" s="86">
        <f t="shared" si="8"/>
        <v>19</v>
      </c>
      <c r="Z177" s="267"/>
      <c r="AA177" s="267" t="s">
        <v>1381</v>
      </c>
      <c r="AD177" s="99"/>
      <c r="AE177" s="272"/>
      <c r="AF177" s="272"/>
      <c r="AG177" s="272"/>
      <c r="AH177" s="272"/>
      <c r="AI177" s="272"/>
      <c r="AJ177" s="272"/>
      <c r="AK177" s="272"/>
      <c r="AL177" s="273"/>
      <c r="AM177" s="272"/>
      <c r="AN177" s="273"/>
      <c r="AO177" s="272"/>
      <c r="AP177" s="273"/>
      <c r="AQ177" s="272"/>
      <c r="AR177" s="273"/>
      <c r="AS177" s="272"/>
      <c r="AT177" s="102"/>
      <c r="AU177" s="101"/>
      <c r="AV177" s="90"/>
      <c r="AW177" s="90"/>
      <c r="AX177" s="90"/>
      <c r="AY177" s="90"/>
      <c r="AZ177" s="90"/>
    </row>
    <row r="178" spans="1:52" ht="87">
      <c r="A178" s="446"/>
      <c r="B178" s="445"/>
      <c r="C178" s="488" t="s">
        <v>22</v>
      </c>
      <c r="D178" s="262" t="s">
        <v>1388</v>
      </c>
      <c r="E178" s="352" t="s">
        <v>361</v>
      </c>
      <c r="F178" s="263" t="s">
        <v>624</v>
      </c>
      <c r="G178" s="290" t="s">
        <v>721</v>
      </c>
      <c r="H178" s="341" t="s">
        <v>749</v>
      </c>
      <c r="I178" s="335" t="str">
        <f>IF(OR(E178="SE",E178="SA"),VLOOKUP(H178,'Tabla de Peligros y Riesgo'!$C$2:$E$226,2,FALSE),VLOOKUP(H178,'LISTA DE ASPECTOS - IMPACTOS'!$D$3:$F$72,2,FALSE))</f>
        <v>Inhalación de gases Toxicos</v>
      </c>
      <c r="J178" s="336" t="str">
        <f>IF(OR(E178="SE",E178="SA"),VLOOKUP(H178,'Tabla de Peligros y Riesgo'!$C$2:$E$226,3,FALSE),VLOOKUP(H178,'LISTA DE ASPECTOS - IMPACTOS'!$D$3:$F$72,3,FALSE))</f>
        <v>Intoxicación</v>
      </c>
      <c r="K178" s="342" t="s">
        <v>715</v>
      </c>
      <c r="L178" s="177">
        <v>3</v>
      </c>
      <c r="M178" s="268">
        <f t="shared" si="6"/>
        <v>9</v>
      </c>
      <c r="N178" s="85"/>
      <c r="O178" s="85"/>
      <c r="P178" s="84"/>
      <c r="Q178" s="287" t="s">
        <v>750</v>
      </c>
      <c r="R178" s="177" t="s">
        <v>685</v>
      </c>
      <c r="S178" s="177" t="s">
        <v>751</v>
      </c>
      <c r="T178" s="178"/>
      <c r="U178" s="178" t="s">
        <v>1400</v>
      </c>
      <c r="V178" s="87">
        <v>0.15</v>
      </c>
      <c r="W178" s="86">
        <f t="shared" si="7"/>
        <v>9</v>
      </c>
      <c r="X178" s="88">
        <f>IF(M178&gt;=16,MAX(N178:R178),IF(M178&lt;16,MAX(N178:V178)))</f>
        <v>0.15</v>
      </c>
      <c r="Y178" s="86">
        <f t="shared" si="8"/>
        <v>17</v>
      </c>
      <c r="Z178" s="85"/>
      <c r="AA178" s="267" t="s">
        <v>1381</v>
      </c>
      <c r="AB178" s="175"/>
      <c r="AC178" s="176"/>
      <c r="AD178" s="176"/>
      <c r="AE178" s="272"/>
      <c r="AF178" s="272"/>
      <c r="AG178" s="272"/>
      <c r="AH178" s="272"/>
      <c r="AI178" s="272"/>
      <c r="AJ178" s="272"/>
      <c r="AK178" s="272"/>
      <c r="AL178" s="273"/>
      <c r="AM178" s="272"/>
      <c r="AN178" s="273"/>
      <c r="AO178" s="272"/>
      <c r="AP178" s="273"/>
      <c r="AQ178" s="272"/>
      <c r="AR178" s="273"/>
      <c r="AS178" s="272"/>
      <c r="AT178" s="102"/>
      <c r="AU178" s="101"/>
    </row>
    <row r="179" spans="1:52" ht="87">
      <c r="A179" s="446"/>
      <c r="B179" s="445"/>
      <c r="C179" s="489"/>
      <c r="D179" s="262" t="s">
        <v>1388</v>
      </c>
      <c r="E179" s="352" t="s">
        <v>362</v>
      </c>
      <c r="F179" s="263" t="s">
        <v>624</v>
      </c>
      <c r="G179" s="290" t="s">
        <v>752</v>
      </c>
      <c r="H179" s="341" t="s">
        <v>452</v>
      </c>
      <c r="I179" s="335" t="str">
        <f>IF(OR(E179="SE",E179="SA"),VLOOKUP(H179,'Tabla de Peligros y Riesgo'!$C$2:$E$226,2,FALSE),VLOOKUP(H179,'LISTA DE ASPECTOS - IMPACTOS'!$D$3:$F$72,2,FALSE))</f>
        <v>Caída de roca</v>
      </c>
      <c r="J179" s="336" t="str">
        <f>IF(OR(E179="SE",E179="SA"),VLOOKUP(H179,'Tabla de Peligros y Riesgo'!$C$2:$E$226,3,FALSE),VLOOKUP(H179,'LISTA DE ASPECTOS - IMPACTOS'!$D$3:$F$72,3,FALSE))</f>
        <v>Contusión/Fractura/Muerte</v>
      </c>
      <c r="K179" s="342" t="s">
        <v>715</v>
      </c>
      <c r="L179" s="177">
        <v>2</v>
      </c>
      <c r="M179" s="268">
        <f t="shared" si="6"/>
        <v>5</v>
      </c>
      <c r="N179" s="85"/>
      <c r="O179" s="85"/>
      <c r="P179" s="292"/>
      <c r="Q179" s="287" t="s">
        <v>753</v>
      </c>
      <c r="R179" s="177" t="s">
        <v>685</v>
      </c>
      <c r="S179" s="177" t="s">
        <v>754</v>
      </c>
      <c r="T179" s="178"/>
      <c r="U179" s="178" t="s">
        <v>1400</v>
      </c>
      <c r="V179" s="278"/>
      <c r="W179" s="86">
        <f t="shared" si="7"/>
        <v>5</v>
      </c>
      <c r="X179" s="88"/>
      <c r="Y179" s="86">
        <f t="shared" si="8"/>
        <v>12</v>
      </c>
      <c r="Z179" s="85"/>
      <c r="AA179" s="267" t="s">
        <v>1381</v>
      </c>
      <c r="AB179" s="176"/>
      <c r="AC179" s="176"/>
      <c r="AD179" s="176"/>
      <c r="AE179" s="272"/>
      <c r="AF179" s="272"/>
      <c r="AG179" s="272"/>
      <c r="AH179" s="272"/>
      <c r="AI179" s="272"/>
      <c r="AJ179" s="272"/>
      <c r="AK179" s="272"/>
      <c r="AL179" s="273"/>
      <c r="AM179" s="272"/>
      <c r="AN179" s="273"/>
      <c r="AO179" s="272"/>
      <c r="AP179" s="273"/>
      <c r="AQ179" s="272"/>
      <c r="AR179" s="273"/>
      <c r="AS179" s="272"/>
      <c r="AT179" s="102"/>
      <c r="AU179" s="101"/>
    </row>
    <row r="180" spans="1:52" s="100" customFormat="1" ht="99" customHeight="1">
      <c r="A180" s="446"/>
      <c r="B180" s="445"/>
      <c r="C180" s="489"/>
      <c r="D180" s="262" t="s">
        <v>1388</v>
      </c>
      <c r="E180" s="352" t="s">
        <v>362</v>
      </c>
      <c r="F180" s="263" t="s">
        <v>624</v>
      </c>
      <c r="G180" s="290" t="s">
        <v>701</v>
      </c>
      <c r="H180" s="341" t="s">
        <v>577</v>
      </c>
      <c r="I180" s="335" t="str">
        <f>IF(OR(E180="SE",E180="SA"),VLOOKUP(H180,'Tabla de Peligros y Riesgo'!$C$2:$E$226,2,FALSE),VLOOKUP(H180,'LISTA DE ASPECTOS - IMPACTOS'!$D$3:$F$72,2,FALSE))</f>
        <v>Caída al mismo nivel</v>
      </c>
      <c r="J180" s="336" t="s">
        <v>702</v>
      </c>
      <c r="K180" s="342" t="s">
        <v>680</v>
      </c>
      <c r="L180" s="177">
        <v>4</v>
      </c>
      <c r="M180" s="268">
        <f t="shared" si="6"/>
        <v>18</v>
      </c>
      <c r="N180" s="85"/>
      <c r="O180" s="85"/>
      <c r="P180" s="287" t="s">
        <v>734</v>
      </c>
      <c r="Q180" s="287"/>
      <c r="R180" s="177"/>
      <c r="S180" s="177" t="s">
        <v>770</v>
      </c>
      <c r="T180" s="178"/>
      <c r="U180" s="178" t="s">
        <v>1400</v>
      </c>
      <c r="V180" s="278"/>
      <c r="W180" s="86">
        <f t="shared" si="7"/>
        <v>18</v>
      </c>
      <c r="X180" s="88"/>
      <c r="Y180" s="86">
        <f t="shared" si="8"/>
        <v>21</v>
      </c>
      <c r="Z180" s="85"/>
      <c r="AA180" s="267" t="s">
        <v>1381</v>
      </c>
      <c r="AD180" s="99"/>
      <c r="AE180" s="272"/>
      <c r="AF180" s="272"/>
      <c r="AG180" s="272"/>
      <c r="AH180" s="272"/>
      <c r="AI180" s="272"/>
      <c r="AJ180" s="272"/>
      <c r="AK180" s="272"/>
      <c r="AL180" s="273"/>
      <c r="AM180" s="272"/>
      <c r="AN180" s="273"/>
      <c r="AO180" s="272"/>
      <c r="AP180" s="273"/>
      <c r="AQ180" s="272"/>
      <c r="AR180" s="273"/>
      <c r="AS180" s="272"/>
      <c r="AT180" s="102"/>
      <c r="AU180" s="101"/>
      <c r="AV180" s="90"/>
      <c r="AW180" s="90"/>
      <c r="AX180" s="90"/>
      <c r="AY180" s="90"/>
      <c r="AZ180" s="90"/>
    </row>
    <row r="181" spans="1:52" ht="117.5">
      <c r="A181" s="446"/>
      <c r="B181" s="445"/>
      <c r="C181" s="493"/>
      <c r="D181" s="262" t="s">
        <v>1388</v>
      </c>
      <c r="E181" s="352" t="s">
        <v>362</v>
      </c>
      <c r="F181" s="263" t="s">
        <v>624</v>
      </c>
      <c r="G181" s="290" t="s">
        <v>704</v>
      </c>
      <c r="H181" s="341" t="s">
        <v>707</v>
      </c>
      <c r="I181" s="335" t="str">
        <f>IF(OR(E181="SE",E181="SA"),VLOOKUP(H181,'Tabla de Peligros y Riesgo'!$C$2:$E$226,2,FALSE),VLOOKUP(H181,'LISTA DE ASPECTOS - IMPACTOS'!$D$3:$F$72,2,FALSE))</f>
        <v>Atrapamiento</v>
      </c>
      <c r="J181" s="336" t="s">
        <v>705</v>
      </c>
      <c r="K181" s="342" t="s">
        <v>680</v>
      </c>
      <c r="L181" s="177">
        <v>3</v>
      </c>
      <c r="M181" s="268">
        <f t="shared" si="6"/>
        <v>13</v>
      </c>
      <c r="N181" s="177"/>
      <c r="O181" s="177"/>
      <c r="P181" s="84"/>
      <c r="Q181" s="287"/>
      <c r="R181" s="177"/>
      <c r="S181" s="177" t="s">
        <v>714</v>
      </c>
      <c r="T181" s="178"/>
      <c r="U181" s="178" t="s">
        <v>1400</v>
      </c>
      <c r="V181" s="87"/>
      <c r="W181" s="86">
        <f t="shared" si="7"/>
        <v>13</v>
      </c>
      <c r="X181" s="88"/>
      <c r="Y181" s="86">
        <f t="shared" si="8"/>
        <v>17</v>
      </c>
      <c r="Z181" s="85"/>
      <c r="AA181" s="267" t="s">
        <v>1381</v>
      </c>
      <c r="AB181" s="175"/>
      <c r="AC181" s="176"/>
      <c r="AD181" s="176"/>
      <c r="AE181" s="272"/>
      <c r="AF181" s="272"/>
      <c r="AG181" s="272"/>
      <c r="AH181" s="272"/>
      <c r="AI181" s="272"/>
      <c r="AJ181" s="272"/>
      <c r="AK181" s="272"/>
      <c r="AL181" s="273"/>
      <c r="AM181" s="272"/>
      <c r="AN181" s="273"/>
      <c r="AO181" s="272"/>
      <c r="AP181" s="273"/>
      <c r="AQ181" s="272"/>
      <c r="AR181" s="273"/>
      <c r="AS181" s="272"/>
      <c r="AT181" s="102"/>
      <c r="AU181" s="101"/>
    </row>
    <row r="182" spans="1:52" s="100" customFormat="1" ht="87.5">
      <c r="A182" s="446"/>
      <c r="B182" s="445"/>
      <c r="C182" s="488" t="s">
        <v>37</v>
      </c>
      <c r="D182" s="262" t="s">
        <v>1388</v>
      </c>
      <c r="E182" s="352" t="s">
        <v>362</v>
      </c>
      <c r="F182" s="263" t="s">
        <v>624</v>
      </c>
      <c r="G182" s="290" t="s">
        <v>701</v>
      </c>
      <c r="H182" s="341" t="s">
        <v>542</v>
      </c>
      <c r="I182" s="335" t="str">
        <f>IF(OR(E182="SE",E182="SA"),VLOOKUP(H182,'Tabla de Peligros y Riesgo'!$C$2:$E$226,2,FALSE),VLOOKUP(H182,'LISTA DE ASPECTOS - IMPACTOS'!$D$3:$F$72,2,FALSE))</f>
        <v>Caída al mismo nivel</v>
      </c>
      <c r="J182" s="336" t="s">
        <v>702</v>
      </c>
      <c r="K182" s="342" t="s">
        <v>680</v>
      </c>
      <c r="L182" s="177">
        <v>4</v>
      </c>
      <c r="M182" s="268">
        <f t="shared" si="6"/>
        <v>18</v>
      </c>
      <c r="N182" s="280"/>
      <c r="O182" s="280"/>
      <c r="P182" s="282"/>
      <c r="Q182" s="287"/>
      <c r="R182" s="177"/>
      <c r="S182" s="177" t="s">
        <v>770</v>
      </c>
      <c r="T182" s="178"/>
      <c r="U182" s="178" t="s">
        <v>1400</v>
      </c>
      <c r="V182" s="278"/>
      <c r="W182" s="86">
        <f t="shared" si="7"/>
        <v>18</v>
      </c>
      <c r="X182" s="88"/>
      <c r="Y182" s="86">
        <f t="shared" si="8"/>
        <v>21</v>
      </c>
      <c r="Z182" s="85"/>
      <c r="AA182" s="267" t="s">
        <v>1381</v>
      </c>
      <c r="AD182" s="99"/>
      <c r="AE182" s="272"/>
      <c r="AF182" s="272"/>
      <c r="AG182" s="272"/>
      <c r="AH182" s="272"/>
      <c r="AI182" s="272"/>
      <c r="AJ182" s="272"/>
      <c r="AK182" s="272"/>
      <c r="AL182" s="273"/>
      <c r="AM182" s="272"/>
      <c r="AN182" s="273"/>
      <c r="AO182" s="272"/>
      <c r="AP182" s="273"/>
      <c r="AQ182" s="272"/>
      <c r="AR182" s="273"/>
      <c r="AS182" s="272"/>
      <c r="AT182" s="102"/>
      <c r="AU182" s="101"/>
      <c r="AV182" s="90"/>
      <c r="AW182" s="90"/>
      <c r="AX182" s="90"/>
      <c r="AY182" s="90"/>
      <c r="AZ182" s="90"/>
    </row>
    <row r="183" spans="1:52" ht="117.5">
      <c r="A183" s="446"/>
      <c r="B183" s="445"/>
      <c r="C183" s="493"/>
      <c r="D183" s="262" t="s">
        <v>1388</v>
      </c>
      <c r="E183" s="352" t="s">
        <v>362</v>
      </c>
      <c r="F183" s="263" t="s">
        <v>624</v>
      </c>
      <c r="G183" s="290" t="s">
        <v>704</v>
      </c>
      <c r="H183" s="341" t="s">
        <v>707</v>
      </c>
      <c r="I183" s="335" t="str">
        <f>IF(OR(E183="SE",E183="SA"),VLOOKUP(H183,'Tabla de Peligros y Riesgo'!$C$2:$E$226,2,FALSE),VLOOKUP(H183,'LISTA DE ASPECTOS - IMPACTOS'!$D$3:$F$72,2,FALSE))</f>
        <v>Atrapamiento</v>
      </c>
      <c r="J183" s="336" t="s">
        <v>705</v>
      </c>
      <c r="K183" s="342" t="s">
        <v>680</v>
      </c>
      <c r="L183" s="177">
        <v>3</v>
      </c>
      <c r="M183" s="268">
        <f t="shared" si="6"/>
        <v>13</v>
      </c>
      <c r="N183" s="177"/>
      <c r="O183" s="177"/>
      <c r="P183" s="84"/>
      <c r="Q183" s="287"/>
      <c r="R183" s="177"/>
      <c r="S183" s="177" t="s">
        <v>714</v>
      </c>
      <c r="T183" s="178"/>
      <c r="U183" s="178" t="s">
        <v>1400</v>
      </c>
      <c r="V183" s="289"/>
      <c r="W183" s="86">
        <f t="shared" si="7"/>
        <v>13</v>
      </c>
      <c r="X183" s="88">
        <f>IF(M183&gt;=16,MAX(N183:R183),IF(M183&lt;16,MAX(N183:T183)))</f>
        <v>0</v>
      </c>
      <c r="Y183" s="86">
        <f t="shared" si="8"/>
        <v>17</v>
      </c>
      <c r="Z183" s="85"/>
      <c r="AA183" s="267" t="s">
        <v>1381</v>
      </c>
      <c r="AB183" s="175"/>
      <c r="AC183" s="176"/>
      <c r="AD183" s="176"/>
      <c r="AE183" s="272"/>
      <c r="AF183" s="272"/>
      <c r="AG183" s="272"/>
      <c r="AH183" s="272"/>
      <c r="AI183" s="272"/>
      <c r="AJ183" s="272"/>
      <c r="AK183" s="272"/>
      <c r="AL183" s="273"/>
      <c r="AM183" s="272"/>
      <c r="AN183" s="273"/>
      <c r="AO183" s="272"/>
      <c r="AP183" s="273"/>
      <c r="AQ183" s="272"/>
      <c r="AR183" s="273"/>
      <c r="AS183" s="272"/>
      <c r="AT183" s="102"/>
      <c r="AU183" s="101"/>
    </row>
    <row r="184" spans="1:52" ht="87">
      <c r="A184" s="446"/>
      <c r="B184" s="445"/>
      <c r="C184" s="488" t="s">
        <v>52</v>
      </c>
      <c r="D184" s="262" t="s">
        <v>1388</v>
      </c>
      <c r="E184" s="352" t="s">
        <v>361</v>
      </c>
      <c r="F184" s="263" t="s">
        <v>624</v>
      </c>
      <c r="G184" s="290" t="s">
        <v>441</v>
      </c>
      <c r="H184" s="341" t="s">
        <v>519</v>
      </c>
      <c r="I184" s="335" t="str">
        <f>IF(OR(E184="SE",E184="SA"),VLOOKUP(H184,'Tabla de Peligros y Riesgo'!$C$2:$E$226,2,FALSE),VLOOKUP(H184,'LISTA DE ASPECTOS - IMPACTOS'!$D$3:$F$72,2,FALSE))</f>
        <v>Riesgos Disergonómico</v>
      </c>
      <c r="J184" s="336" t="str">
        <f>IF(OR(E184="SE",E184="SA"),VLOOKUP(H184,'Tabla de Peligros y Riesgo'!$C$2:$E$226,3,FALSE),VLOOKUP(H184,'LISTA DE ASPECTOS - IMPACTOS'!$D$3:$F$72,3,FALSE))</f>
        <v>Lumbalgia/Dorsalgia/ Hiperlordosis/ Tendinitis de Hombro</v>
      </c>
      <c r="K184" s="342" t="s">
        <v>715</v>
      </c>
      <c r="L184" s="177">
        <v>4</v>
      </c>
      <c r="M184" s="268">
        <f t="shared" si="6"/>
        <v>14</v>
      </c>
      <c r="N184" s="177"/>
      <c r="O184" s="177"/>
      <c r="P184" s="84"/>
      <c r="Q184" s="287"/>
      <c r="R184" s="177"/>
      <c r="S184" s="177" t="s">
        <v>716</v>
      </c>
      <c r="T184" s="178"/>
      <c r="U184" s="178" t="s">
        <v>1400</v>
      </c>
      <c r="V184" s="87"/>
      <c r="W184" s="86">
        <f t="shared" si="7"/>
        <v>14</v>
      </c>
      <c r="X184" s="88"/>
      <c r="Y184" s="86">
        <f t="shared" si="8"/>
        <v>18</v>
      </c>
      <c r="Z184" s="85"/>
      <c r="AA184" s="267" t="s">
        <v>1381</v>
      </c>
      <c r="AB184" s="175"/>
      <c r="AC184" s="176"/>
      <c r="AD184" s="176"/>
      <c r="AE184" s="272"/>
      <c r="AF184" s="272"/>
      <c r="AG184" s="272"/>
      <c r="AH184" s="272"/>
      <c r="AI184" s="272"/>
      <c r="AJ184" s="272"/>
      <c r="AK184" s="272"/>
      <c r="AL184" s="273"/>
      <c r="AM184" s="272"/>
      <c r="AN184" s="273"/>
      <c r="AO184" s="272"/>
      <c r="AP184" s="273"/>
      <c r="AQ184" s="272"/>
      <c r="AR184" s="273"/>
      <c r="AS184" s="272"/>
      <c r="AT184" s="102"/>
      <c r="AU184" s="101"/>
    </row>
    <row r="185" spans="1:52" ht="117.5">
      <c r="A185" s="446"/>
      <c r="B185" s="445"/>
      <c r="C185" s="493"/>
      <c r="D185" s="262" t="s">
        <v>1388</v>
      </c>
      <c r="E185" s="352" t="s">
        <v>362</v>
      </c>
      <c r="F185" s="263" t="s">
        <v>624</v>
      </c>
      <c r="G185" s="290" t="s">
        <v>704</v>
      </c>
      <c r="H185" s="341" t="s">
        <v>707</v>
      </c>
      <c r="I185" s="335" t="str">
        <f>IF(OR(E185="SE",E185="SA"),VLOOKUP(H185,'Tabla de Peligros y Riesgo'!$C$2:$E$226,2,FALSE),VLOOKUP(H185,'LISTA DE ASPECTOS - IMPACTOS'!$D$3:$F$72,2,FALSE))</f>
        <v>Atrapamiento</v>
      </c>
      <c r="J185" s="336" t="s">
        <v>705</v>
      </c>
      <c r="K185" s="342" t="s">
        <v>680</v>
      </c>
      <c r="L185" s="177">
        <v>3</v>
      </c>
      <c r="M185" s="268">
        <f t="shared" si="6"/>
        <v>13</v>
      </c>
      <c r="N185" s="177"/>
      <c r="O185" s="177"/>
      <c r="P185" s="84"/>
      <c r="Q185" s="287"/>
      <c r="R185" s="177"/>
      <c r="S185" s="177" t="s">
        <v>714</v>
      </c>
      <c r="T185" s="178"/>
      <c r="U185" s="178" t="s">
        <v>1400</v>
      </c>
      <c r="V185" s="87"/>
      <c r="W185" s="86">
        <f t="shared" si="7"/>
        <v>13</v>
      </c>
      <c r="X185" s="88"/>
      <c r="Y185" s="86">
        <f t="shared" si="8"/>
        <v>17</v>
      </c>
      <c r="Z185" s="85"/>
      <c r="AA185" s="267" t="s">
        <v>1381</v>
      </c>
      <c r="AB185" s="175"/>
      <c r="AC185" s="176"/>
      <c r="AD185" s="176"/>
      <c r="AE185" s="272"/>
      <c r="AF185" s="272"/>
      <c r="AG185" s="272"/>
      <c r="AH185" s="272"/>
      <c r="AI185" s="272"/>
      <c r="AJ185" s="272"/>
      <c r="AK185" s="272"/>
      <c r="AL185" s="273"/>
      <c r="AM185" s="272"/>
      <c r="AN185" s="273"/>
      <c r="AO185" s="272"/>
      <c r="AP185" s="273"/>
      <c r="AQ185" s="272"/>
      <c r="AR185" s="273"/>
      <c r="AS185" s="272"/>
      <c r="AT185" s="102"/>
      <c r="AU185" s="101"/>
    </row>
    <row r="186" spans="1:52" ht="87">
      <c r="A186" s="446"/>
      <c r="B186" s="445"/>
      <c r="C186" s="488" t="s">
        <v>53</v>
      </c>
      <c r="D186" s="262" t="s">
        <v>1388</v>
      </c>
      <c r="E186" s="352" t="s">
        <v>361</v>
      </c>
      <c r="F186" s="263" t="s">
        <v>624</v>
      </c>
      <c r="G186" s="290" t="s">
        <v>441</v>
      </c>
      <c r="H186" s="341" t="s">
        <v>519</v>
      </c>
      <c r="I186" s="335" t="str">
        <f>IF(OR(E186="SE",E186="SA"),VLOOKUP(H186,'Tabla de Peligros y Riesgo'!$C$2:$E$226,2,FALSE),VLOOKUP(H186,'LISTA DE ASPECTOS - IMPACTOS'!$D$3:$F$72,2,FALSE))</f>
        <v>Riesgos Disergonómico</v>
      </c>
      <c r="J186" s="336" t="str">
        <f>IF(OR(E186="SE",E186="SA"),VLOOKUP(H186,'Tabla de Peligros y Riesgo'!$C$2:$E$226,3,FALSE),VLOOKUP(H186,'LISTA DE ASPECTOS - IMPACTOS'!$D$3:$F$72,3,FALSE))</f>
        <v>Lumbalgia/Dorsalgia/ Hiperlordosis/ Tendinitis de Hombro</v>
      </c>
      <c r="K186" s="342" t="s">
        <v>715</v>
      </c>
      <c r="L186" s="177">
        <v>4</v>
      </c>
      <c r="M186" s="268">
        <f t="shared" si="6"/>
        <v>14</v>
      </c>
      <c r="N186" s="177"/>
      <c r="O186" s="177"/>
      <c r="P186" s="84"/>
      <c r="Q186" s="287"/>
      <c r="R186" s="177"/>
      <c r="S186" s="177" t="s">
        <v>716</v>
      </c>
      <c r="T186" s="178"/>
      <c r="U186" s="178" t="s">
        <v>1400</v>
      </c>
      <c r="V186" s="289"/>
      <c r="W186" s="86">
        <f t="shared" si="7"/>
        <v>14</v>
      </c>
      <c r="X186" s="88"/>
      <c r="Y186" s="86">
        <f t="shared" si="8"/>
        <v>18</v>
      </c>
      <c r="Z186" s="85"/>
      <c r="AA186" s="267" t="s">
        <v>1381</v>
      </c>
      <c r="AB186" s="175"/>
      <c r="AC186" s="176"/>
      <c r="AD186" s="176"/>
      <c r="AE186" s="272"/>
      <c r="AF186" s="272"/>
      <c r="AG186" s="272"/>
      <c r="AH186" s="272"/>
      <c r="AI186" s="272"/>
      <c r="AJ186" s="272"/>
      <c r="AK186" s="272"/>
      <c r="AL186" s="273"/>
      <c r="AM186" s="272"/>
      <c r="AN186" s="273"/>
      <c r="AO186" s="272"/>
      <c r="AP186" s="273"/>
      <c r="AQ186" s="272"/>
      <c r="AR186" s="273"/>
      <c r="AS186" s="272"/>
      <c r="AT186" s="102"/>
      <c r="AU186" s="101"/>
    </row>
    <row r="187" spans="1:52" ht="87.5">
      <c r="A187" s="446"/>
      <c r="B187" s="445"/>
      <c r="C187" s="493"/>
      <c r="D187" s="262" t="s">
        <v>1388</v>
      </c>
      <c r="E187" s="352" t="s">
        <v>362</v>
      </c>
      <c r="F187" s="263" t="s">
        <v>624</v>
      </c>
      <c r="G187" s="290" t="s">
        <v>701</v>
      </c>
      <c r="H187" s="341" t="s">
        <v>524</v>
      </c>
      <c r="I187" s="335" t="str">
        <f>IF(OR(E187="SE",E187="SA"),VLOOKUP(H187,'Tabla de Peligros y Riesgo'!$C$2:$E$226,2,FALSE),VLOOKUP(H187,'LISTA DE ASPECTOS - IMPACTOS'!$D$3:$F$72,2,FALSE))</f>
        <v>Caída al mismo nivel</v>
      </c>
      <c r="J187" s="336" t="s">
        <v>702</v>
      </c>
      <c r="K187" s="342" t="s">
        <v>680</v>
      </c>
      <c r="L187" s="177">
        <v>4</v>
      </c>
      <c r="M187" s="268">
        <f t="shared" si="6"/>
        <v>18</v>
      </c>
      <c r="N187" s="85"/>
      <c r="O187" s="85"/>
      <c r="P187" s="84"/>
      <c r="Q187" s="287"/>
      <c r="R187" s="177"/>
      <c r="S187" s="177" t="s">
        <v>770</v>
      </c>
      <c r="T187" s="178"/>
      <c r="U187" s="178" t="s">
        <v>1400</v>
      </c>
      <c r="V187" s="87">
        <v>0.15</v>
      </c>
      <c r="W187" s="86">
        <f t="shared" si="7"/>
        <v>18</v>
      </c>
      <c r="X187" s="88">
        <f>IF(M187&gt;=16,MAX(N187:R187),IF(M187&lt;16,MAX(N187:V187)))</f>
        <v>0</v>
      </c>
      <c r="Y187" s="86">
        <f t="shared" si="8"/>
        <v>21</v>
      </c>
      <c r="Z187" s="85"/>
      <c r="AA187" s="267" t="s">
        <v>1381</v>
      </c>
      <c r="AB187" s="175"/>
      <c r="AC187" s="176"/>
      <c r="AD187" s="176"/>
      <c r="AE187" s="272"/>
      <c r="AF187" s="272"/>
      <c r="AG187" s="272"/>
      <c r="AH187" s="272"/>
      <c r="AI187" s="272"/>
      <c r="AJ187" s="272"/>
      <c r="AK187" s="272"/>
      <c r="AL187" s="273"/>
      <c r="AM187" s="272"/>
      <c r="AN187" s="273"/>
      <c r="AO187" s="272"/>
      <c r="AP187" s="273"/>
      <c r="AQ187" s="272"/>
      <c r="AR187" s="273"/>
      <c r="AS187" s="272"/>
      <c r="AT187" s="102"/>
      <c r="AU187" s="101"/>
    </row>
    <row r="188" spans="1:52" ht="329">
      <c r="A188" s="446"/>
      <c r="B188" s="445"/>
      <c r="C188" s="488" t="s">
        <v>54</v>
      </c>
      <c r="D188" s="262" t="s">
        <v>1388</v>
      </c>
      <c r="E188" s="352" t="s">
        <v>363</v>
      </c>
      <c r="F188" s="263" t="s">
        <v>624</v>
      </c>
      <c r="G188" s="290" t="s">
        <v>761</v>
      </c>
      <c r="H188" s="341" t="s">
        <v>756</v>
      </c>
      <c r="I188" s="335" t="str">
        <f>IF(OR(E188="SE",E188="SA"),VLOOKUP(H188,'Tabla de Peligros y Riesgo'!$C$2:$E$226,2,FALSE),VLOOKUP(H188,'LISTA DE ASPECTOS - IMPACTOS'!$D$3:$F$72,2,FALSE))</f>
        <v>Alteración de la calidad de suelo/agua</v>
      </c>
      <c r="J188" s="336" t="str">
        <f>IF(OR(E188="SE",E188="SA"),VLOOKUP(H188,'Tabla de Peligros y Riesgo'!$C$2:$E$226,3,FALSE),VLOOKUP(H188,'LISTA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88" s="342" t="s">
        <v>690</v>
      </c>
      <c r="L188" s="177">
        <v>4</v>
      </c>
      <c r="M188" s="268">
        <f t="shared" ref="M188:M214" si="12">IF(CONCATENATE(L188,K188)="1A",1,IF(CONCATENATE(L188,K188)="1B",2,IF(CONCATENATE(L188,K188)="2A",3,IF(CONCATENATE(L188,K188)="1C",4,IF(CONCATENATE(L188,K188)="2B",5,IF(CONCATENATE(L188,K188)="3A",6,IF(CONCATENATE(L188,K188)="1D",7,IF(CONCATENATE(L188,K188)="2C",8,IF(CONCATENATE(L188,K188)="3B",9,IF(CONCATENATE(L188,K188)="4A",10,IF(CONCATENATE(L188,K188)="1E",11,IF(CONCATENATE(L188,K188)="2D",12,IF(CONCATENATE(L188,K188)="3C",13,IF(CONCATENATE(L188,K188)="4B",14,IF(CONCATENATE(L188,K188)="5A",15,IF(CONCATENATE(L188,K188)="2E",16,IF(CONCATENATE(L188,K188)="3D",17,IF(CONCATENATE(L188,K188)="4C",18,IF(CONCATENATE(L188,K188)="5B",19,IF(CONCATENATE(L188,K188)="3E",20,IF(CONCATENATE(L188,K188)="4D",21,IF(CONCATENATE(L188,K188)="5C",22,IF(CONCATENATE(L188,K188)="4E",23,IF(CONCATENATE(L188,K188)="5D",24,IF(CONCATENATE(L188,K188)="5E",25,"")))))))))))))))))))))))))</f>
        <v>10</v>
      </c>
      <c r="N188" s="85"/>
      <c r="O188" s="85"/>
      <c r="P188" s="84"/>
      <c r="Q188" s="177"/>
      <c r="R188" s="177"/>
      <c r="S188" s="177" t="s">
        <v>733</v>
      </c>
      <c r="T188" s="178">
        <v>0.35</v>
      </c>
      <c r="U188" s="178"/>
      <c r="V188" s="87">
        <v>0.15</v>
      </c>
      <c r="W188" s="86">
        <f t="shared" ref="W188:W214" si="13">M188</f>
        <v>10</v>
      </c>
      <c r="X188" s="88">
        <f>IF(M188&gt;=16,MAX(N188:R188),IF(M188&lt;16,MAX(N188:V188)))</f>
        <v>0.35</v>
      </c>
      <c r="Y188" s="86">
        <f t="shared" ref="Y188:Y214" si="14">_xlfn.IFS(AND(W188=1,N188&lt;&gt;0),25,AND(W188=1,O188&lt;&gt;0),21,AND(W188=1,R188="ALTO"),16,AND(W188=1,R188="BAJO"),11,AND(W188=1,S188&lt;&gt;0),2,AND(W188=2,N188&lt;&gt;0),25,AND(W188=2,O188&lt;&gt;0),21,AND(W188=2,R188="ALTO"),16,AND(W188=2,R188="BAJO"),11,AND(W188=2,S188&lt;&gt;0),4,AND(W188=3,N188&lt;&gt;0),25,AND(W188=3,O188&lt;&gt;0),21,AND(W188=3,R188="ALTO"),16,AND(W188=3,R188="BAJO"),12,AND(W188=3,S188&lt;&gt;0),5,AND(W188=4,N188&lt;&gt;0),25,AND(W188=4,O188&lt;&gt;0),13,AND(W188=4,R188="ALTO"),16,AND(W188=4,R188="BAJO"),14,AND(W188=4,S188&lt;&gt;0),7,AND(W188=5,N188&lt;&gt;0),25,AND(W188=5,O188&lt;&gt;0),21,AND(W188=5,R188="ALTO"),16,AND(W188=5,R188="BAJO"),12,AND(W188=5,S188&lt;&gt;0),8,AND(W188=6,N188&lt;&gt;0),25,AND(W188=6,O188&lt;&gt;0),21,AND(W188=6,R188="ALTO"),20,AND(W188=6,R188="BAJO"),17,AND(W188=6,S188&lt;&gt;0),6,AND(W188=7,N188&lt;&gt;0),25,AND(W188=7,O188&lt;&gt;0),23,AND(W188=7,R188="ALTO"),16,AND(W188=7,R188="BAJO"),11,AND(W188=7,S188&lt;&gt;0),7,AND(W188=8,N188&lt;&gt;0),25,AND(W188=8,O188&lt;&gt;0),21,AND(W188=8,R188="ALTO"),16,AND(W188=8,R188="BAJO"),12,AND(W188=8,S188&lt;&gt;0),8,AND(W188=9,N188&lt;&gt;0),25,AND(W188=9,O188&lt;&gt;0),21,AND(W188=9,R188="ALTO"),20,AND(W188=9,R188="BAJO"),17,AND(W188=9,S188&lt;&gt;0),13,AND(W188=10,N188&lt;&gt;0),25,AND(W188=10,O188&lt;&gt;0),22,AND(W188=10,R188="ALTO"),21,AND(W188=10,R188="BAJO"),18,AND(W188=10,S188&lt;&gt;0),18,AND(W188=11,N188&lt;&gt;0),25,AND(W188=11,O188&lt;&gt;0),23,AND(W188=11,R188="ALTO"),20,AND(W188=11,R188="BAJO"),16,AND(W188=11,S188&lt;&gt;0),11,AND(W188=12,N188&lt;&gt;0),25,AND(W188=12,O188&lt;&gt;0),23,AND(W188=12,R188="ALTO"),20,AND(W188=12,R188="BAJO"),16,AND(W188=12,S188&lt;&gt;0),12,AND(W188=13,N188&lt;&gt;0),25,AND(W188=13,O188&lt;&gt;0),21,AND(W188=13,R188="ALTO"),20,AND(W188=13,R188="BAJO"),17,AND(W188=13,S188&lt;&gt;0),17,AND(W188=14,N188&lt;&gt;0),25,AND(W188=14,O188&lt;&gt;0),24,AND(W188=14,R188="ALTO"),23,AND(W188=14,R188="BAJO"),21,AND(W188=14,S188&lt;&gt;0),18,AND(W188=15,N188&lt;&gt;0),25,AND(W188=15,O188&lt;&gt;0),24,AND(W188=15,R188="ALTO"),22,AND(W188=15,R188="BAJO"),19,AND(W188=15,S188&lt;&gt;0),19,AND(W188=16,N188&lt;&gt;0),25,AND(W188=16,O188&lt;&gt;0),23,AND(W188=16,R188="ALTO"),23,AND(W188=16,R188="BAJO"),23,AND(W188=16,S188&lt;&gt;0),20,AND(W188=17,N188&lt;&gt;0),25,AND(W188=17,O188&lt;&gt;0),24,AND(W188=17,R188="ALTO"),23,AND(W188=17,R188="BAJO"),21,AND(W188=17,S188&lt;&gt;0),20,AND(W188=18,N188&lt;&gt;0),25,AND(W188=18,O188&lt;&gt;0),24,AND(W188=18,R188="ALTO"),23,AND(W188=18,R188="BAJO"),22,AND(W188=18,S188&lt;&gt;0),21,AND(W188=19,N188&lt;&gt;0),25,AND(W188=19,O188&lt;&gt;0),25,AND(W188=19,R188="ALTO"),24,AND(W188=19,R188="BAJO"),22,AND(W188=19,S188&lt;&gt;0),22,AND(W188&lt;&gt;0,U188&lt;&gt;0),W188,TRUE,"FALSO")</f>
        <v>18</v>
      </c>
      <c r="Z188" s="85"/>
      <c r="AA188" s="267" t="s">
        <v>1381</v>
      </c>
      <c r="AB188" s="175"/>
      <c r="AC188" s="176"/>
      <c r="AD188" s="176"/>
      <c r="AE188" s="272"/>
      <c r="AF188" s="272"/>
      <c r="AG188" s="272"/>
      <c r="AH188" s="272"/>
      <c r="AI188" s="272"/>
      <c r="AJ188" s="272"/>
      <c r="AK188" s="272"/>
      <c r="AL188" s="273"/>
      <c r="AM188" s="272"/>
      <c r="AN188" s="273"/>
      <c r="AO188" s="272"/>
      <c r="AP188" s="273"/>
      <c r="AQ188" s="272"/>
      <c r="AR188" s="273"/>
      <c r="AS188" s="272"/>
      <c r="AT188" s="102"/>
      <c r="AU188" s="101"/>
    </row>
    <row r="189" spans="1:52" ht="329">
      <c r="A189" s="446"/>
      <c r="B189" s="445"/>
      <c r="C189" s="493"/>
      <c r="D189" s="262" t="s">
        <v>1388</v>
      </c>
      <c r="E189" s="352" t="s">
        <v>363</v>
      </c>
      <c r="F189" s="263" t="s">
        <v>624</v>
      </c>
      <c r="G189" s="290" t="s">
        <v>728</v>
      </c>
      <c r="H189" s="341" t="s">
        <v>729</v>
      </c>
      <c r="I189" s="335" t="str">
        <f>IF(OR(E189="SE",E189="SA"),VLOOKUP(H189,'Tabla de Peligros y Riesgo'!$C$2:$E$226,2,FALSE),VLOOKUP(H189,'LISTA DE ASPECTOS - IMPACTOS'!$D$3:$F$72,2,FALSE))</f>
        <v>Alteración de la calidad de suelo/agua</v>
      </c>
      <c r="J189" s="336" t="str">
        <f>IF(OR(E189="SE",E189="SA"),VLOOKUP(H189,'Tabla de Peligros y Riesgo'!$C$2:$E$226,3,FALSE),VLOOKUP(H189,'LISTA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89" s="342" t="s">
        <v>680</v>
      </c>
      <c r="L189" s="177">
        <v>3</v>
      </c>
      <c r="M189" s="268">
        <f t="shared" si="12"/>
        <v>13</v>
      </c>
      <c r="N189" s="177"/>
      <c r="O189" s="177"/>
      <c r="P189" s="84"/>
      <c r="Q189" s="177" t="s">
        <v>730</v>
      </c>
      <c r="R189" s="177" t="s">
        <v>685</v>
      </c>
      <c r="S189" s="177" t="s">
        <v>731</v>
      </c>
      <c r="T189" s="178"/>
      <c r="U189" s="178"/>
      <c r="V189" s="87">
        <v>0.15</v>
      </c>
      <c r="W189" s="86">
        <f t="shared" si="13"/>
        <v>13</v>
      </c>
      <c r="X189" s="88">
        <f>IF(M189&gt;=16,MAX(N189:R189),IF(M189&lt;16,MAX(N189:V189)))</f>
        <v>0.15</v>
      </c>
      <c r="Y189" s="86">
        <f t="shared" si="14"/>
        <v>17</v>
      </c>
      <c r="Z189" s="85"/>
      <c r="AA189" s="267" t="s">
        <v>1381</v>
      </c>
      <c r="AB189" s="175"/>
      <c r="AC189" s="176"/>
      <c r="AD189" s="176"/>
      <c r="AE189" s="272"/>
      <c r="AF189" s="272"/>
      <c r="AG189" s="272"/>
      <c r="AH189" s="272"/>
      <c r="AI189" s="272"/>
      <c r="AJ189" s="272"/>
      <c r="AK189" s="272"/>
      <c r="AL189" s="273"/>
      <c r="AM189" s="272"/>
      <c r="AN189" s="273"/>
      <c r="AO189" s="272"/>
      <c r="AP189" s="273"/>
      <c r="AQ189" s="272"/>
      <c r="AR189" s="273"/>
      <c r="AS189" s="272"/>
      <c r="AT189" s="102"/>
      <c r="AU189" s="101"/>
    </row>
    <row r="190" spans="1:52" ht="329">
      <c r="A190" s="446"/>
      <c r="B190" s="445"/>
      <c r="C190" s="488" t="s">
        <v>55</v>
      </c>
      <c r="D190" s="262" t="s">
        <v>1388</v>
      </c>
      <c r="E190" s="352" t="s">
        <v>363</v>
      </c>
      <c r="F190" s="263" t="s">
        <v>624</v>
      </c>
      <c r="G190" s="290" t="s">
        <v>728</v>
      </c>
      <c r="H190" s="341" t="s">
        <v>729</v>
      </c>
      <c r="I190" s="335" t="str">
        <f>IF(OR(E190="SE",E190="SA"),VLOOKUP(H190,'Tabla de Peligros y Riesgo'!$C$2:$E$226,2,FALSE),VLOOKUP(H190,'LISTA DE ASPECTOS - IMPACTOS'!$D$3:$F$72,2,FALSE))</f>
        <v>Alteración de la calidad de suelo/agua</v>
      </c>
      <c r="J190" s="336" t="str">
        <f>IF(OR(E190="SE",E190="SA"),VLOOKUP(H190,'Tabla de Peligros y Riesgo'!$C$2:$E$226,3,FALSE),VLOOKUP(H190,'LISTA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90" s="342" t="s">
        <v>680</v>
      </c>
      <c r="L190" s="177">
        <v>3</v>
      </c>
      <c r="M190" s="268">
        <f t="shared" si="12"/>
        <v>13</v>
      </c>
      <c r="N190" s="177"/>
      <c r="O190" s="177"/>
      <c r="P190" s="84"/>
      <c r="Q190" s="177" t="s">
        <v>730</v>
      </c>
      <c r="R190" s="177" t="s">
        <v>685</v>
      </c>
      <c r="S190" s="177" t="s">
        <v>731</v>
      </c>
      <c r="T190" s="178"/>
      <c r="U190" s="178"/>
      <c r="V190" s="87">
        <v>0.15</v>
      </c>
      <c r="W190" s="86">
        <f t="shared" si="13"/>
        <v>13</v>
      </c>
      <c r="X190" s="88">
        <f>IF(M190&gt;=16,MAX(N190:R190),IF(M190&lt;16,MAX(N190:V190)))</f>
        <v>0.15</v>
      </c>
      <c r="Y190" s="86">
        <f t="shared" si="14"/>
        <v>17</v>
      </c>
      <c r="Z190" s="85"/>
      <c r="AA190" s="267" t="s">
        <v>1381</v>
      </c>
      <c r="AB190" s="175"/>
      <c r="AC190" s="176"/>
      <c r="AD190" s="176"/>
      <c r="AE190" s="272"/>
      <c r="AF190" s="272"/>
      <c r="AG190" s="272"/>
      <c r="AH190" s="272"/>
      <c r="AI190" s="272"/>
      <c r="AJ190" s="272"/>
      <c r="AK190" s="272"/>
      <c r="AL190" s="273"/>
      <c r="AM190" s="272"/>
      <c r="AN190" s="273"/>
      <c r="AO190" s="272"/>
      <c r="AP190" s="273"/>
      <c r="AQ190" s="272"/>
      <c r="AR190" s="273"/>
      <c r="AS190" s="272"/>
      <c r="AT190" s="102"/>
      <c r="AU190" s="101"/>
    </row>
    <row r="191" spans="1:52" ht="141">
      <c r="A191" s="446"/>
      <c r="B191" s="445"/>
      <c r="C191" s="493"/>
      <c r="D191" s="262" t="s">
        <v>1388</v>
      </c>
      <c r="E191" s="352" t="s">
        <v>362</v>
      </c>
      <c r="F191" s="263" t="s">
        <v>624</v>
      </c>
      <c r="G191" s="290" t="s">
        <v>771</v>
      </c>
      <c r="H191" s="341" t="s">
        <v>772</v>
      </c>
      <c r="I191" s="335" t="str">
        <f>IF(OR(E191="SE",E191="SA"),VLOOKUP(H191,'Tabla de Peligros y Riesgo'!$C$2:$E$226,2,FALSE),VLOOKUP(H191,'LISTA DE ASPECTOS - IMPACTOS'!$D$3:$F$72,2,FALSE))</f>
        <v>Riesgos Disergonómico</v>
      </c>
      <c r="J191" s="336" t="str">
        <f>IF(OR(E191="SE",E191="SA"),VLOOKUP(H191,'Tabla de Peligros y Riesgo'!$C$2:$E$226,3,FALSE),VLOOKUP(H191,'LISTA DE ASPECTOS - IMPACTOS'!$D$3:$F$72,3,FALSE))</f>
        <v>Lumbalgia</v>
      </c>
      <c r="K191" s="342" t="s">
        <v>680</v>
      </c>
      <c r="L191" s="177">
        <v>3</v>
      </c>
      <c r="M191" s="268">
        <f t="shared" si="12"/>
        <v>13</v>
      </c>
      <c r="N191" s="85"/>
      <c r="O191" s="85"/>
      <c r="P191" s="84"/>
      <c r="Q191" s="287" t="s">
        <v>773</v>
      </c>
      <c r="R191" s="177" t="s">
        <v>685</v>
      </c>
      <c r="S191" s="177" t="s">
        <v>774</v>
      </c>
      <c r="T191" s="178"/>
      <c r="U191" s="178" t="s">
        <v>1400</v>
      </c>
      <c r="V191" s="87"/>
      <c r="W191" s="86">
        <f t="shared" si="13"/>
        <v>13</v>
      </c>
      <c r="X191" s="88"/>
      <c r="Y191" s="86">
        <f t="shared" si="14"/>
        <v>17</v>
      </c>
      <c r="Z191" s="85"/>
      <c r="AA191" s="267" t="s">
        <v>1381</v>
      </c>
      <c r="AB191" s="175"/>
      <c r="AC191" s="176"/>
      <c r="AD191" s="176"/>
      <c r="AE191" s="272"/>
      <c r="AF191" s="272"/>
      <c r="AG191" s="272"/>
      <c r="AH191" s="272"/>
      <c r="AI191" s="272"/>
      <c r="AJ191" s="272"/>
      <c r="AK191" s="272"/>
      <c r="AL191" s="273"/>
      <c r="AM191" s="272"/>
      <c r="AN191" s="273"/>
      <c r="AO191" s="272"/>
      <c r="AP191" s="273"/>
      <c r="AQ191" s="272"/>
      <c r="AR191" s="273"/>
      <c r="AS191" s="272"/>
      <c r="AT191" s="102"/>
      <c r="AU191" s="101"/>
    </row>
    <row r="192" spans="1:52" ht="81" customHeight="1">
      <c r="A192" s="446"/>
      <c r="B192" s="445"/>
      <c r="C192" s="488" t="s">
        <v>56</v>
      </c>
      <c r="D192" s="262" t="s">
        <v>1388</v>
      </c>
      <c r="E192" s="352" t="s">
        <v>362</v>
      </c>
      <c r="F192" s="263" t="s">
        <v>624</v>
      </c>
      <c r="G192" s="290" t="s">
        <v>701</v>
      </c>
      <c r="H192" s="341" t="s">
        <v>577</v>
      </c>
      <c r="I192" s="335" t="str">
        <f>IF(OR(E192="SE",E192="SA"),VLOOKUP(H192,'Tabla de Peligros y Riesgo'!$C$2:$E$226,2,FALSE),VLOOKUP(H192,'LISTA DE ASPECTOS - IMPACTOS'!$D$3:$F$72,2,FALSE))</f>
        <v>Caída al mismo nivel</v>
      </c>
      <c r="J192" s="336" t="s">
        <v>702</v>
      </c>
      <c r="K192" s="342" t="s">
        <v>680</v>
      </c>
      <c r="L192" s="177">
        <v>4</v>
      </c>
      <c r="M192" s="268">
        <f t="shared" si="12"/>
        <v>18</v>
      </c>
      <c r="N192" s="85"/>
      <c r="O192" s="85"/>
      <c r="P192" s="287" t="s">
        <v>734</v>
      </c>
      <c r="Q192" s="287"/>
      <c r="R192" s="177"/>
      <c r="S192" s="177" t="s">
        <v>770</v>
      </c>
      <c r="T192" s="178"/>
      <c r="U192" s="178" t="s">
        <v>1400</v>
      </c>
      <c r="V192" s="87">
        <v>0.15</v>
      </c>
      <c r="W192" s="86">
        <f t="shared" si="13"/>
        <v>18</v>
      </c>
      <c r="X192" s="88">
        <f>IF(M192&gt;=16,MAX(N192:R192),IF(M192&lt;16,MAX(N192:V192)))</f>
        <v>0</v>
      </c>
      <c r="Y192" s="86">
        <f t="shared" si="14"/>
        <v>21</v>
      </c>
      <c r="Z192" s="85"/>
      <c r="AA192" s="267" t="s">
        <v>1381</v>
      </c>
      <c r="AB192" s="175"/>
      <c r="AC192" s="176"/>
      <c r="AD192" s="176"/>
      <c r="AE192" s="272"/>
      <c r="AF192" s="272"/>
      <c r="AG192" s="272"/>
      <c r="AH192" s="272"/>
      <c r="AI192" s="272"/>
      <c r="AJ192" s="272"/>
      <c r="AK192" s="272"/>
      <c r="AL192" s="273"/>
      <c r="AM192" s="272"/>
      <c r="AN192" s="273"/>
      <c r="AO192" s="272"/>
      <c r="AP192" s="273"/>
      <c r="AQ192" s="272"/>
      <c r="AR192" s="273"/>
      <c r="AS192" s="272"/>
      <c r="AT192" s="102"/>
      <c r="AU192" s="101"/>
    </row>
    <row r="193" spans="1:47" ht="116">
      <c r="A193" s="446"/>
      <c r="B193" s="445"/>
      <c r="C193" s="489"/>
      <c r="D193" s="262" t="s">
        <v>1388</v>
      </c>
      <c r="E193" s="352" t="s">
        <v>362</v>
      </c>
      <c r="F193" s="263" t="s">
        <v>624</v>
      </c>
      <c r="G193" s="290" t="s">
        <v>735</v>
      </c>
      <c r="H193" s="341" t="s">
        <v>736</v>
      </c>
      <c r="I193" s="335" t="str">
        <f>IF(OR(E193="SE",E193="SA"),VLOOKUP(H193,'Tabla de Peligros y Riesgo'!$C$2:$E$226,2,FALSE),VLOOKUP(H193,'LISTA DE ASPECTOS - IMPACTOS'!$D$3:$F$72,2,FALSE))</f>
        <v>Cortes</v>
      </c>
      <c r="J193" s="336" t="str">
        <f>IF(OR(E193="SE",E193="SA"),VLOOKUP(H193,'Tabla de Peligros y Riesgo'!$C$2:$E$226,3,FALSE),VLOOKUP(H193,'LISTA DE ASPECTOS - IMPACTOS'!$D$3:$F$72,3,FALSE))</f>
        <v>Herida punzocortante</v>
      </c>
      <c r="K193" s="342" t="s">
        <v>715</v>
      </c>
      <c r="L193" s="177">
        <v>3</v>
      </c>
      <c r="M193" s="268">
        <f t="shared" si="12"/>
        <v>9</v>
      </c>
      <c r="N193" s="85"/>
      <c r="O193" s="85"/>
      <c r="P193" s="84"/>
      <c r="Q193" s="287" t="s">
        <v>737</v>
      </c>
      <c r="R193" s="177" t="s">
        <v>678</v>
      </c>
      <c r="S193" s="177" t="s">
        <v>738</v>
      </c>
      <c r="T193" s="178"/>
      <c r="U193" s="178" t="s">
        <v>1400</v>
      </c>
      <c r="V193" s="87"/>
      <c r="W193" s="86">
        <f t="shared" si="13"/>
        <v>9</v>
      </c>
      <c r="X193" s="88"/>
      <c r="Y193" s="86">
        <f t="shared" si="14"/>
        <v>20</v>
      </c>
      <c r="Z193" s="85"/>
      <c r="AA193" s="267" t="s">
        <v>1381</v>
      </c>
      <c r="AB193" s="175"/>
      <c r="AC193" s="176"/>
      <c r="AD193" s="176"/>
      <c r="AE193" s="272"/>
      <c r="AF193" s="272"/>
      <c r="AG193" s="272"/>
      <c r="AH193" s="272"/>
      <c r="AI193" s="272"/>
      <c r="AJ193" s="272"/>
      <c r="AK193" s="272"/>
      <c r="AL193" s="273"/>
      <c r="AM193" s="272"/>
      <c r="AN193" s="273"/>
      <c r="AO193" s="272"/>
      <c r="AP193" s="273"/>
      <c r="AQ193" s="272"/>
      <c r="AR193" s="273"/>
      <c r="AS193" s="272"/>
      <c r="AT193" s="102"/>
      <c r="AU193" s="101"/>
    </row>
    <row r="194" spans="1:47" ht="329">
      <c r="A194" s="446"/>
      <c r="B194" s="445"/>
      <c r="C194" s="489"/>
      <c r="D194" s="262" t="s">
        <v>1388</v>
      </c>
      <c r="E194" s="352" t="s">
        <v>363</v>
      </c>
      <c r="F194" s="263" t="s">
        <v>624</v>
      </c>
      <c r="G194" s="290" t="s">
        <v>728</v>
      </c>
      <c r="H194" s="341" t="s">
        <v>729</v>
      </c>
      <c r="I194" s="335" t="str">
        <f>IF(OR(E194="SE",E194="SA"),VLOOKUP(H194,'Tabla de Peligros y Riesgo'!$C$2:$E$226,2,FALSE),VLOOKUP(H194,'LISTA DE ASPECTOS - IMPACTOS'!$D$3:$F$72,2,FALSE))</f>
        <v>Alteración de la calidad de suelo/agua</v>
      </c>
      <c r="J194" s="336" t="str">
        <f>IF(OR(E194="SE",E194="SA"),VLOOKUP(H194,'Tabla de Peligros y Riesgo'!$C$2:$E$226,3,FALSE),VLOOKUP(H194,'LISTA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94" s="342" t="s">
        <v>680</v>
      </c>
      <c r="L194" s="177">
        <v>3</v>
      </c>
      <c r="M194" s="268">
        <f t="shared" si="12"/>
        <v>13</v>
      </c>
      <c r="N194" s="177"/>
      <c r="O194" s="177"/>
      <c r="P194" s="84"/>
      <c r="Q194" s="177" t="s">
        <v>730</v>
      </c>
      <c r="R194" s="177" t="s">
        <v>685</v>
      </c>
      <c r="S194" s="177" t="s">
        <v>731</v>
      </c>
      <c r="T194" s="178"/>
      <c r="U194" s="178"/>
      <c r="V194" s="87">
        <v>0.15</v>
      </c>
      <c r="W194" s="86">
        <f t="shared" si="13"/>
        <v>13</v>
      </c>
      <c r="X194" s="88">
        <f>IF(M194&gt;=16,MAX(N194:R194),IF(M194&lt;16,MAX(N194:V194)))</f>
        <v>0.15</v>
      </c>
      <c r="Y194" s="86">
        <f t="shared" si="14"/>
        <v>17</v>
      </c>
      <c r="Z194" s="85"/>
      <c r="AA194" s="267" t="s">
        <v>1381</v>
      </c>
      <c r="AB194" s="175"/>
      <c r="AC194" s="176"/>
      <c r="AD194" s="176"/>
      <c r="AE194" s="272"/>
      <c r="AF194" s="272"/>
      <c r="AG194" s="272"/>
      <c r="AH194" s="272"/>
      <c r="AI194" s="272"/>
      <c r="AJ194" s="272"/>
      <c r="AK194" s="272"/>
      <c r="AL194" s="273"/>
      <c r="AM194" s="272"/>
      <c r="AN194" s="273"/>
      <c r="AO194" s="272"/>
      <c r="AP194" s="273"/>
      <c r="AQ194" s="272"/>
      <c r="AR194" s="273"/>
      <c r="AS194" s="272"/>
      <c r="AT194" s="102"/>
      <c r="AU194" s="101"/>
    </row>
    <row r="195" spans="1:47" ht="188">
      <c r="A195" s="446"/>
      <c r="B195" s="445"/>
      <c r="C195" s="489"/>
      <c r="D195" s="262" t="s">
        <v>1388</v>
      </c>
      <c r="E195" s="352" t="s">
        <v>363</v>
      </c>
      <c r="F195" s="263" t="s">
        <v>624</v>
      </c>
      <c r="G195" s="290" t="s">
        <v>739</v>
      </c>
      <c r="H195" s="341" t="s">
        <v>775</v>
      </c>
      <c r="I195" s="335" t="str">
        <f>IF(OR(E195="SE",E195="SA"),VLOOKUP(H195,'Tabla de Peligros y Riesgo'!$C$2:$E$226,2,FALSE),VLOOKUP(H195,'LISTA DE ASPECTOS - IMPACTOS'!$D$3:$F$72,2,FALSE))</f>
        <v>Alteración de la calidad de suelo/agua</v>
      </c>
      <c r="J195" s="336" t="str">
        <f>IF(OR(E195="SE",E195="SA"),VLOOKUP(H195,'Tabla de Peligros y Riesgo'!$C$2:$E$226,3,FALSE),VLOOKUP(H195,'LISTA DE ASPECTOS - IMPACTOS'!$D$3:$F$72,3,FALSE))</f>
        <v>Potencial incumplimiento de Estándares de Calidad Ambiental (ECA) para aire.
Potencial afectación a la vida y salud humana.</v>
      </c>
      <c r="K195" s="342" t="s">
        <v>715</v>
      </c>
      <c r="L195" s="177">
        <v>4</v>
      </c>
      <c r="M195" s="268">
        <f t="shared" si="12"/>
        <v>14</v>
      </c>
      <c r="N195" s="85"/>
      <c r="O195" s="85"/>
      <c r="P195" s="84"/>
      <c r="Q195" s="287"/>
      <c r="R195" s="177"/>
      <c r="S195" s="177" t="s">
        <v>741</v>
      </c>
      <c r="T195" s="178"/>
      <c r="U195" s="178"/>
      <c r="V195" s="87"/>
      <c r="W195" s="86">
        <f t="shared" si="13"/>
        <v>14</v>
      </c>
      <c r="X195" s="88">
        <f>IF(M195&gt;=16,MAX(N195:R195),IF(M195&lt;16,MAX(N195:V195)))</f>
        <v>0</v>
      </c>
      <c r="Y195" s="86">
        <f t="shared" si="14"/>
        <v>18</v>
      </c>
      <c r="Z195" s="85"/>
      <c r="AA195" s="267" t="s">
        <v>1381</v>
      </c>
      <c r="AB195" s="175"/>
      <c r="AC195" s="176"/>
      <c r="AD195" s="176"/>
      <c r="AE195" s="272"/>
      <c r="AF195" s="272"/>
      <c r="AG195" s="272"/>
      <c r="AH195" s="272"/>
      <c r="AI195" s="272"/>
      <c r="AJ195" s="272"/>
      <c r="AK195" s="272"/>
      <c r="AL195" s="273"/>
      <c r="AM195" s="272"/>
      <c r="AN195" s="273"/>
      <c r="AO195" s="272"/>
      <c r="AP195" s="273"/>
      <c r="AQ195" s="272"/>
      <c r="AR195" s="273"/>
      <c r="AS195" s="272"/>
      <c r="AT195" s="102"/>
      <c r="AU195" s="101"/>
    </row>
    <row r="196" spans="1:47" ht="188">
      <c r="A196" s="446"/>
      <c r="B196" s="445"/>
      <c r="C196" s="489"/>
      <c r="D196" s="262" t="s">
        <v>1388</v>
      </c>
      <c r="E196" s="352" t="s">
        <v>363</v>
      </c>
      <c r="F196" s="263" t="s">
        <v>624</v>
      </c>
      <c r="G196" s="290" t="s">
        <v>739</v>
      </c>
      <c r="H196" s="341" t="s">
        <v>740</v>
      </c>
      <c r="I196" s="335" t="str">
        <f>IF(OR(E196="SE",E196="SA"),VLOOKUP(H196,'Tabla de Peligros y Riesgo'!$C$2:$E$226,2,FALSE),VLOOKUP(H196,'LISTA DE ASPECTOS - IMPACTOS'!$D$3:$F$72,2,FALSE))</f>
        <v>Alteración de la calidad de suelo/agua</v>
      </c>
      <c r="J196" s="336" t="str">
        <f>IF(OR(E196="SE",E196="SA"),VLOOKUP(H196,'Tabla de Peligros y Riesgo'!$C$2:$E$226,3,FALSE),VLOOKUP(H196,'LISTA DE ASPECTOS - IMPACTOS'!$D$3:$F$72,3,FALSE))</f>
        <v>Potencial incumplimiento de Estándares de Calidad Ambiental (ECA) para aire.
Potencial afectación a la vida y salud humana.</v>
      </c>
      <c r="K196" s="342" t="s">
        <v>715</v>
      </c>
      <c r="L196" s="177">
        <v>4</v>
      </c>
      <c r="M196" s="268">
        <f t="shared" si="12"/>
        <v>14</v>
      </c>
      <c r="N196" s="85"/>
      <c r="O196" s="85"/>
      <c r="P196" s="291"/>
      <c r="Q196" s="287"/>
      <c r="R196" s="177"/>
      <c r="S196" s="177" t="s">
        <v>741</v>
      </c>
      <c r="T196" s="178">
        <v>0.35</v>
      </c>
      <c r="U196" s="178"/>
      <c r="V196" s="87"/>
      <c r="W196" s="86">
        <f t="shared" si="13"/>
        <v>14</v>
      </c>
      <c r="X196" s="88"/>
      <c r="Y196" s="86">
        <f t="shared" si="14"/>
        <v>18</v>
      </c>
      <c r="Z196" s="85"/>
      <c r="AA196" s="267" t="s">
        <v>1381</v>
      </c>
      <c r="AB196" s="536"/>
      <c r="AC196" s="537"/>
      <c r="AD196" s="537"/>
      <c r="AE196" s="272"/>
      <c r="AF196" s="272"/>
      <c r="AG196" s="272"/>
      <c r="AH196" s="272"/>
      <c r="AI196" s="272"/>
      <c r="AJ196" s="272"/>
      <c r="AK196" s="272"/>
      <c r="AL196" s="273"/>
      <c r="AM196" s="272"/>
      <c r="AN196" s="273"/>
      <c r="AO196" s="272"/>
      <c r="AP196" s="273"/>
      <c r="AQ196" s="272"/>
      <c r="AR196" s="273"/>
      <c r="AS196" s="272"/>
      <c r="AT196" s="102"/>
      <c r="AU196" s="101"/>
    </row>
    <row r="197" spans="1:47" ht="141">
      <c r="A197" s="446"/>
      <c r="B197" s="445"/>
      <c r="C197" s="493"/>
      <c r="D197" s="262" t="s">
        <v>1388</v>
      </c>
      <c r="E197" s="352" t="s">
        <v>361</v>
      </c>
      <c r="F197" s="263" t="s">
        <v>624</v>
      </c>
      <c r="G197" s="290" t="s">
        <v>721</v>
      </c>
      <c r="H197" s="341" t="s">
        <v>456</v>
      </c>
      <c r="I197" s="335" t="str">
        <f>IF(OR(E197="SE",E197="SA"),VLOOKUP(H197,'Tabla de Peligros y Riesgo'!$C$2:$E$226,2,FALSE),VLOOKUP(H197,'LISTA DE ASPECTOS - IMPACTOS'!$D$3:$F$72,2,FALSE))</f>
        <v>Inhalación de sustancias asfixiantes</v>
      </c>
      <c r="J197" s="336" t="str">
        <f>IF(OR(E197="SE",E197="SA"),VLOOKUP(H197,'Tabla de Peligros y Riesgo'!$C$2:$E$226,3,FALSE),VLOOKUP(H197,'LISTA DE ASPECTOS - IMPACTOS'!$D$3:$F$72,3,FALSE))</f>
        <v>Intoxicación/Quemaduras/Muerte</v>
      </c>
      <c r="K197" s="342" t="s">
        <v>715</v>
      </c>
      <c r="L197" s="177">
        <v>3</v>
      </c>
      <c r="M197" s="268">
        <f t="shared" si="12"/>
        <v>9</v>
      </c>
      <c r="N197" s="85"/>
      <c r="O197" s="85"/>
      <c r="P197" s="84"/>
      <c r="Q197" s="287" t="s">
        <v>723</v>
      </c>
      <c r="R197" s="177" t="s">
        <v>685</v>
      </c>
      <c r="S197" s="177" t="s">
        <v>776</v>
      </c>
      <c r="T197" s="178"/>
      <c r="U197" s="178" t="s">
        <v>1400</v>
      </c>
      <c r="V197" s="87"/>
      <c r="W197" s="86">
        <f t="shared" si="13"/>
        <v>9</v>
      </c>
      <c r="X197" s="88"/>
      <c r="Y197" s="86">
        <f t="shared" si="14"/>
        <v>17</v>
      </c>
      <c r="Z197" s="85"/>
      <c r="AA197" s="267" t="s">
        <v>1381</v>
      </c>
      <c r="AB197" s="175"/>
      <c r="AC197" s="176"/>
      <c r="AD197" s="176"/>
      <c r="AE197" s="272"/>
      <c r="AF197" s="272"/>
      <c r="AG197" s="272"/>
      <c r="AH197" s="272"/>
      <c r="AI197" s="272"/>
      <c r="AJ197" s="272"/>
      <c r="AK197" s="272"/>
      <c r="AL197" s="273"/>
      <c r="AM197" s="272"/>
      <c r="AN197" s="273"/>
      <c r="AO197" s="272"/>
      <c r="AP197" s="273"/>
      <c r="AQ197" s="272"/>
      <c r="AR197" s="273"/>
      <c r="AS197" s="272"/>
      <c r="AT197" s="102"/>
      <c r="AU197" s="101"/>
    </row>
    <row r="198" spans="1:47" ht="87">
      <c r="A198" s="446"/>
      <c r="B198" s="445"/>
      <c r="C198" s="488" t="s">
        <v>57</v>
      </c>
      <c r="D198" s="262" t="s">
        <v>1388</v>
      </c>
      <c r="E198" s="352" t="s">
        <v>361</v>
      </c>
      <c r="F198" s="263" t="s">
        <v>624</v>
      </c>
      <c r="G198" s="290" t="s">
        <v>441</v>
      </c>
      <c r="H198" s="341" t="s">
        <v>519</v>
      </c>
      <c r="I198" s="335" t="str">
        <f>IF(OR(E198="SE",E198="SA"),VLOOKUP(H198,'Tabla de Peligros y Riesgo'!$C$2:$E$226,2,FALSE),VLOOKUP(H198,'LISTA DE ASPECTOS - IMPACTOS'!$D$3:$F$72,2,FALSE))</f>
        <v>Riesgos Disergonómico</v>
      </c>
      <c r="J198" s="336" t="str">
        <f>IF(OR(E198="SE",E198="SA"),VLOOKUP(H198,'Tabla de Peligros y Riesgo'!$C$2:$E$226,3,FALSE),VLOOKUP(H198,'LISTA DE ASPECTOS - IMPACTOS'!$D$3:$F$72,3,FALSE))</f>
        <v>Lumbalgia/Dorsalgia/ Hiperlordosis/ Tendinitis de Hombro</v>
      </c>
      <c r="K198" s="342" t="s">
        <v>715</v>
      </c>
      <c r="L198" s="177">
        <v>4</v>
      </c>
      <c r="M198" s="268">
        <f t="shared" si="12"/>
        <v>14</v>
      </c>
      <c r="N198" s="177"/>
      <c r="O198" s="177"/>
      <c r="P198" s="84"/>
      <c r="Q198" s="287"/>
      <c r="R198" s="177"/>
      <c r="S198" s="177" t="s">
        <v>716</v>
      </c>
      <c r="T198" s="178"/>
      <c r="U198" s="178" t="s">
        <v>1400</v>
      </c>
      <c r="V198" s="87"/>
      <c r="W198" s="86">
        <f t="shared" si="13"/>
        <v>14</v>
      </c>
      <c r="X198" s="88"/>
      <c r="Y198" s="86">
        <f t="shared" si="14"/>
        <v>18</v>
      </c>
      <c r="Z198" s="85"/>
      <c r="AA198" s="267" t="s">
        <v>1381</v>
      </c>
      <c r="AB198" s="175"/>
      <c r="AC198" s="176"/>
      <c r="AD198" s="176"/>
      <c r="AE198" s="272"/>
      <c r="AF198" s="272"/>
      <c r="AG198" s="272"/>
      <c r="AH198" s="272"/>
      <c r="AI198" s="272"/>
      <c r="AJ198" s="272"/>
      <c r="AK198" s="272"/>
      <c r="AL198" s="273"/>
      <c r="AM198" s="272"/>
      <c r="AN198" s="273"/>
      <c r="AO198" s="272"/>
      <c r="AP198" s="273"/>
      <c r="AQ198" s="272"/>
      <c r="AR198" s="273"/>
      <c r="AS198" s="272"/>
      <c r="AT198" s="102"/>
      <c r="AU198" s="101"/>
    </row>
    <row r="199" spans="1:47" ht="117.5">
      <c r="A199" s="446"/>
      <c r="B199" s="445"/>
      <c r="C199" s="493"/>
      <c r="D199" s="262" t="s">
        <v>1388</v>
      </c>
      <c r="E199" s="352" t="s">
        <v>362</v>
      </c>
      <c r="F199" s="263" t="s">
        <v>624</v>
      </c>
      <c r="G199" s="290" t="s">
        <v>704</v>
      </c>
      <c r="H199" s="341" t="s">
        <v>707</v>
      </c>
      <c r="I199" s="335" t="str">
        <f>IF(OR(E199="SE",E199="SA"),VLOOKUP(H199,'Tabla de Peligros y Riesgo'!$C$2:$E$226,2,FALSE),VLOOKUP(H199,'LISTA DE ASPECTOS - IMPACTOS'!$D$3:$F$72,2,FALSE))</f>
        <v>Atrapamiento</v>
      </c>
      <c r="J199" s="336" t="s">
        <v>705</v>
      </c>
      <c r="K199" s="342" t="s">
        <v>680</v>
      </c>
      <c r="L199" s="177">
        <v>3</v>
      </c>
      <c r="M199" s="268">
        <f t="shared" si="12"/>
        <v>13</v>
      </c>
      <c r="N199" s="177"/>
      <c r="O199" s="177"/>
      <c r="P199" s="84"/>
      <c r="Q199" s="287"/>
      <c r="R199" s="177"/>
      <c r="S199" s="177" t="s">
        <v>714</v>
      </c>
      <c r="T199" s="178"/>
      <c r="U199" s="178" t="s">
        <v>1400</v>
      </c>
      <c r="V199" s="87"/>
      <c r="W199" s="86">
        <f t="shared" si="13"/>
        <v>13</v>
      </c>
      <c r="X199" s="88"/>
      <c r="Y199" s="86">
        <f t="shared" si="14"/>
        <v>17</v>
      </c>
      <c r="Z199" s="85"/>
      <c r="AA199" s="267" t="s">
        <v>1381</v>
      </c>
      <c r="AB199" s="175"/>
      <c r="AC199" s="176"/>
      <c r="AD199" s="176"/>
      <c r="AE199" s="272"/>
      <c r="AF199" s="272"/>
      <c r="AG199" s="272"/>
      <c r="AH199" s="272"/>
      <c r="AI199" s="272"/>
      <c r="AJ199" s="272"/>
      <c r="AK199" s="272"/>
      <c r="AL199" s="273"/>
      <c r="AM199" s="272"/>
      <c r="AN199" s="273"/>
      <c r="AO199" s="272"/>
      <c r="AP199" s="273"/>
      <c r="AQ199" s="272"/>
      <c r="AR199" s="273"/>
      <c r="AS199" s="272"/>
      <c r="AT199" s="102"/>
      <c r="AU199" s="101"/>
    </row>
    <row r="200" spans="1:47" ht="329">
      <c r="A200" s="446"/>
      <c r="B200" s="445"/>
      <c r="C200" s="488" t="s">
        <v>58</v>
      </c>
      <c r="D200" s="262" t="s">
        <v>1388</v>
      </c>
      <c r="E200" s="352" t="s">
        <v>363</v>
      </c>
      <c r="F200" s="263" t="s">
        <v>624</v>
      </c>
      <c r="G200" s="290" t="s">
        <v>728</v>
      </c>
      <c r="H200" s="341" t="s">
        <v>729</v>
      </c>
      <c r="I200" s="335" t="str">
        <f>IF(OR(E200="SE",E200="SA"),VLOOKUP(H200,'Tabla de Peligros y Riesgo'!$C$2:$E$226,2,FALSE),VLOOKUP(H200,'LISTA DE ASPECTOS - IMPACTOS'!$D$3:$F$72,2,FALSE))</f>
        <v>Alteración de la calidad de suelo/agua</v>
      </c>
      <c r="J200" s="336" t="str">
        <f>IF(OR(E200="SE",E200="SA"),VLOOKUP(H200,'Tabla de Peligros y Riesgo'!$C$2:$E$226,3,FALSE),VLOOKUP(H200,'LISTA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00" s="342" t="s">
        <v>680</v>
      </c>
      <c r="L200" s="177">
        <v>3</v>
      </c>
      <c r="M200" s="268">
        <f t="shared" si="12"/>
        <v>13</v>
      </c>
      <c r="N200" s="177"/>
      <c r="O200" s="177"/>
      <c r="P200" s="84"/>
      <c r="Q200" s="177" t="s">
        <v>730</v>
      </c>
      <c r="R200" s="177" t="s">
        <v>685</v>
      </c>
      <c r="S200" s="177" t="s">
        <v>731</v>
      </c>
      <c r="T200" s="178"/>
      <c r="U200" s="178"/>
      <c r="V200" s="87">
        <v>0.15</v>
      </c>
      <c r="W200" s="86">
        <f t="shared" si="13"/>
        <v>13</v>
      </c>
      <c r="X200" s="88">
        <f>IF(M200&gt;=16,MAX(N200:R200),IF(M200&lt;16,MAX(N200:V200)))</f>
        <v>0.15</v>
      </c>
      <c r="Y200" s="86">
        <f t="shared" si="14"/>
        <v>17</v>
      </c>
      <c r="Z200" s="85"/>
      <c r="AA200" s="267" t="s">
        <v>1381</v>
      </c>
      <c r="AB200" s="175"/>
      <c r="AC200" s="176"/>
      <c r="AD200" s="176"/>
      <c r="AE200" s="272"/>
      <c r="AF200" s="272"/>
      <c r="AG200" s="272"/>
      <c r="AH200" s="272"/>
      <c r="AI200" s="272"/>
      <c r="AJ200" s="272"/>
      <c r="AK200" s="272"/>
      <c r="AL200" s="273"/>
      <c r="AM200" s="272"/>
      <c r="AN200" s="273"/>
      <c r="AO200" s="272"/>
      <c r="AP200" s="273"/>
      <c r="AQ200" s="272"/>
      <c r="AR200" s="273"/>
      <c r="AS200" s="272"/>
      <c r="AT200" s="102"/>
      <c r="AU200" s="101"/>
    </row>
    <row r="201" spans="1:47" ht="117.5">
      <c r="A201" s="446"/>
      <c r="B201" s="445"/>
      <c r="C201" s="493"/>
      <c r="D201" s="262" t="s">
        <v>1388</v>
      </c>
      <c r="E201" s="352" t="s">
        <v>362</v>
      </c>
      <c r="F201" s="263" t="s">
        <v>624</v>
      </c>
      <c r="G201" s="290" t="s">
        <v>704</v>
      </c>
      <c r="H201" s="341" t="s">
        <v>707</v>
      </c>
      <c r="I201" s="335" t="str">
        <f>IF(OR(E201="SE",E201="SA"),VLOOKUP(H201,'Tabla de Peligros y Riesgo'!$C$2:$E$226,2,FALSE),VLOOKUP(H201,'LISTA DE ASPECTOS - IMPACTOS'!$D$3:$F$72,2,FALSE))</f>
        <v>Atrapamiento</v>
      </c>
      <c r="J201" s="336" t="s">
        <v>705</v>
      </c>
      <c r="K201" s="342" t="s">
        <v>680</v>
      </c>
      <c r="L201" s="177">
        <v>3</v>
      </c>
      <c r="M201" s="268">
        <f t="shared" si="12"/>
        <v>13</v>
      </c>
      <c r="N201" s="177"/>
      <c r="O201" s="177"/>
      <c r="P201" s="84"/>
      <c r="Q201" s="287"/>
      <c r="R201" s="177"/>
      <c r="S201" s="177" t="s">
        <v>714</v>
      </c>
      <c r="T201" s="178"/>
      <c r="U201" s="178" t="s">
        <v>1400</v>
      </c>
      <c r="V201" s="87"/>
      <c r="W201" s="86">
        <f t="shared" si="13"/>
        <v>13</v>
      </c>
      <c r="X201" s="88"/>
      <c r="Y201" s="86">
        <f t="shared" si="14"/>
        <v>17</v>
      </c>
      <c r="Z201" s="85"/>
      <c r="AA201" s="267" t="s">
        <v>1381</v>
      </c>
      <c r="AB201" s="175"/>
      <c r="AC201" s="176"/>
      <c r="AD201" s="176"/>
      <c r="AE201" s="272"/>
      <c r="AF201" s="272"/>
      <c r="AG201" s="272"/>
      <c r="AH201" s="272"/>
      <c r="AI201" s="272"/>
      <c r="AJ201" s="272"/>
      <c r="AK201" s="272"/>
      <c r="AL201" s="273"/>
      <c r="AM201" s="272"/>
      <c r="AN201" s="273"/>
      <c r="AO201" s="272"/>
      <c r="AP201" s="273"/>
      <c r="AQ201" s="272"/>
      <c r="AR201" s="273"/>
      <c r="AS201" s="272"/>
      <c r="AT201" s="102"/>
      <c r="AU201" s="101"/>
    </row>
    <row r="202" spans="1:47" ht="87">
      <c r="A202" s="446"/>
      <c r="B202" s="445"/>
      <c r="C202" s="488" t="s">
        <v>59</v>
      </c>
      <c r="D202" s="262" t="s">
        <v>1388</v>
      </c>
      <c r="E202" s="352" t="s">
        <v>361</v>
      </c>
      <c r="F202" s="263" t="s">
        <v>624</v>
      </c>
      <c r="G202" s="290" t="s">
        <v>441</v>
      </c>
      <c r="H202" s="341" t="s">
        <v>519</v>
      </c>
      <c r="I202" s="335" t="str">
        <f>IF(OR(E202="SE",E202="SA"),VLOOKUP(H202,'Tabla de Peligros y Riesgo'!$C$2:$E$226,2,FALSE),VLOOKUP(H202,'LISTA DE ASPECTOS - IMPACTOS'!$D$3:$F$72,2,FALSE))</f>
        <v>Riesgos Disergonómico</v>
      </c>
      <c r="J202" s="336" t="str">
        <f>IF(OR(E202="SE",E202="SA"),VLOOKUP(H202,'Tabla de Peligros y Riesgo'!$C$2:$E$226,3,FALSE),VLOOKUP(H202,'LISTA DE ASPECTOS - IMPACTOS'!$D$3:$F$72,3,FALSE))</f>
        <v>Lumbalgia/Dorsalgia/ Hiperlordosis/ Tendinitis de Hombro</v>
      </c>
      <c r="K202" s="342" t="s">
        <v>715</v>
      </c>
      <c r="L202" s="177">
        <v>4</v>
      </c>
      <c r="M202" s="268">
        <f t="shared" si="12"/>
        <v>14</v>
      </c>
      <c r="N202" s="177"/>
      <c r="O202" s="177"/>
      <c r="P202" s="84"/>
      <c r="Q202" s="287"/>
      <c r="R202" s="177"/>
      <c r="S202" s="177" t="s">
        <v>716</v>
      </c>
      <c r="T202" s="178"/>
      <c r="U202" s="178" t="s">
        <v>1400</v>
      </c>
      <c r="V202" s="87"/>
      <c r="W202" s="86">
        <f t="shared" si="13"/>
        <v>14</v>
      </c>
      <c r="X202" s="88"/>
      <c r="Y202" s="86">
        <f t="shared" si="14"/>
        <v>18</v>
      </c>
      <c r="Z202" s="85"/>
      <c r="AA202" s="267" t="s">
        <v>1381</v>
      </c>
      <c r="AB202" s="175"/>
      <c r="AC202" s="176"/>
      <c r="AD202" s="176"/>
      <c r="AE202" s="272"/>
      <c r="AF202" s="272"/>
      <c r="AG202" s="272"/>
      <c r="AH202" s="272"/>
      <c r="AI202" s="272"/>
      <c r="AJ202" s="272"/>
      <c r="AK202" s="272"/>
      <c r="AL202" s="273"/>
      <c r="AM202" s="272"/>
      <c r="AN202" s="273"/>
      <c r="AO202" s="272"/>
      <c r="AP202" s="273"/>
      <c r="AQ202" s="272"/>
      <c r="AR202" s="273"/>
      <c r="AS202" s="272"/>
      <c r="AT202" s="102"/>
      <c r="AU202" s="101"/>
    </row>
    <row r="203" spans="1:47" ht="87">
      <c r="A203" s="446"/>
      <c r="B203" s="445"/>
      <c r="C203" s="489"/>
      <c r="D203" s="262" t="s">
        <v>1388</v>
      </c>
      <c r="E203" s="352" t="s">
        <v>361</v>
      </c>
      <c r="F203" s="263" t="s">
        <v>624</v>
      </c>
      <c r="G203" s="290" t="s">
        <v>721</v>
      </c>
      <c r="H203" s="341" t="s">
        <v>508</v>
      </c>
      <c r="I203" s="335" t="str">
        <f>IF(OR(E203="SE",E203="SA"),VLOOKUP(H203,'Tabla de Peligros y Riesgo'!$C$2:$E$226,2,FALSE),VLOOKUP(H203,'LISTA DE ASPECTOS - IMPACTOS'!$D$3:$F$72,2,FALSE))</f>
        <v>Contacto químico (por vía: cutánea, respiratoria, digestiva y ocular)</v>
      </c>
      <c r="J203" s="336" t="str">
        <f>IF(OR(E203="SE",E203="SA"),VLOOKUP(H203,'Tabla de Peligros y Riesgo'!$C$2:$E$226,3,FALSE),VLOOKUP(H203,'LISTA DE ASPECTOS - IMPACTOS'!$D$3:$F$72,3,FALSE))</f>
        <v>Intoxicación/Quemaduras/Muerte</v>
      </c>
      <c r="K203" s="342" t="s">
        <v>715</v>
      </c>
      <c r="L203" s="177">
        <v>3</v>
      </c>
      <c r="M203" s="268">
        <f t="shared" si="12"/>
        <v>9</v>
      </c>
      <c r="N203" s="85"/>
      <c r="O203" s="85"/>
      <c r="P203" s="84"/>
      <c r="Q203" s="287" t="s">
        <v>723</v>
      </c>
      <c r="R203" s="177" t="s">
        <v>685</v>
      </c>
      <c r="S203" s="177" t="s">
        <v>776</v>
      </c>
      <c r="T203" s="178"/>
      <c r="U203" s="178" t="s">
        <v>1400</v>
      </c>
      <c r="V203" s="87"/>
      <c r="W203" s="86">
        <f t="shared" si="13"/>
        <v>9</v>
      </c>
      <c r="X203" s="88"/>
      <c r="Y203" s="86">
        <f t="shared" si="14"/>
        <v>17</v>
      </c>
      <c r="Z203" s="85"/>
      <c r="AA203" s="267" t="s">
        <v>1381</v>
      </c>
      <c r="AB203" s="175"/>
      <c r="AC203" s="176"/>
      <c r="AD203" s="176"/>
      <c r="AE203" s="272"/>
      <c r="AF203" s="272"/>
      <c r="AG203" s="272"/>
      <c r="AH203" s="272"/>
      <c r="AI203" s="272"/>
      <c r="AJ203" s="272"/>
      <c r="AK203" s="272"/>
      <c r="AL203" s="273"/>
      <c r="AM203" s="272"/>
      <c r="AN203" s="273"/>
      <c r="AO203" s="272"/>
      <c r="AP203" s="273"/>
      <c r="AQ203" s="272"/>
      <c r="AR203" s="273"/>
      <c r="AS203" s="272"/>
      <c r="AT203" s="102"/>
      <c r="AU203" s="101"/>
    </row>
    <row r="204" spans="1:47" ht="329">
      <c r="A204" s="446"/>
      <c r="B204" s="445"/>
      <c r="C204" s="489"/>
      <c r="D204" s="262" t="s">
        <v>1388</v>
      </c>
      <c r="E204" s="352" t="s">
        <v>363</v>
      </c>
      <c r="F204" s="263" t="s">
        <v>624</v>
      </c>
      <c r="G204" s="290" t="s">
        <v>761</v>
      </c>
      <c r="H204" s="341" t="s">
        <v>756</v>
      </c>
      <c r="I204" s="335" t="str">
        <f>IF(OR(E204="SE",E204="SA"),VLOOKUP(H204,'Tabla de Peligros y Riesgo'!$C$2:$E$226,2,FALSE),VLOOKUP(H204,'LISTA DE ASPECTOS - IMPACTOS'!$D$3:$F$72,2,FALSE))</f>
        <v>Alteración de la calidad de suelo/agua</v>
      </c>
      <c r="J204" s="336" t="str">
        <f>IF(OR(E204="SE",E204="SA"),VLOOKUP(H204,'Tabla de Peligros y Riesgo'!$C$2:$E$226,3,FALSE),VLOOKUP(H204,'LISTA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04" s="342" t="s">
        <v>690</v>
      </c>
      <c r="L204" s="177">
        <v>4</v>
      </c>
      <c r="M204" s="268">
        <f t="shared" si="12"/>
        <v>10</v>
      </c>
      <c r="N204" s="85"/>
      <c r="O204" s="85"/>
      <c r="P204" s="84"/>
      <c r="Q204" s="177"/>
      <c r="R204" s="177"/>
      <c r="S204" s="177" t="s">
        <v>733</v>
      </c>
      <c r="T204" s="178">
        <v>0.35</v>
      </c>
      <c r="U204" s="178"/>
      <c r="V204" s="87">
        <v>0.15</v>
      </c>
      <c r="W204" s="86">
        <f t="shared" si="13"/>
        <v>10</v>
      </c>
      <c r="X204" s="88">
        <f>IF(M204&gt;=16,MAX(N204:R204),IF(M204&lt;16,MAX(N204:V204)))</f>
        <v>0.35</v>
      </c>
      <c r="Y204" s="86">
        <f t="shared" si="14"/>
        <v>18</v>
      </c>
      <c r="Z204" s="85"/>
      <c r="AA204" s="267" t="s">
        <v>1381</v>
      </c>
      <c r="AB204" s="175"/>
      <c r="AC204" s="176"/>
      <c r="AD204" s="176"/>
      <c r="AE204" s="272"/>
      <c r="AF204" s="272"/>
      <c r="AG204" s="272"/>
      <c r="AH204" s="272"/>
      <c r="AI204" s="272"/>
      <c r="AJ204" s="272"/>
      <c r="AK204" s="272"/>
      <c r="AL204" s="273"/>
      <c r="AM204" s="272"/>
      <c r="AN204" s="273"/>
      <c r="AO204" s="272"/>
      <c r="AP204" s="273"/>
      <c r="AQ204" s="272"/>
      <c r="AR204" s="273"/>
      <c r="AS204" s="272"/>
      <c r="AT204" s="102"/>
      <c r="AU204" s="101"/>
    </row>
    <row r="205" spans="1:47" ht="329">
      <c r="A205" s="446"/>
      <c r="B205" s="445"/>
      <c r="C205" s="489"/>
      <c r="D205" s="262" t="s">
        <v>1388</v>
      </c>
      <c r="E205" s="352" t="s">
        <v>363</v>
      </c>
      <c r="F205" s="263" t="s">
        <v>624</v>
      </c>
      <c r="G205" s="290" t="s">
        <v>728</v>
      </c>
      <c r="H205" s="341" t="s">
        <v>729</v>
      </c>
      <c r="I205" s="335" t="str">
        <f>IF(OR(E205="SE",E205="SA"),VLOOKUP(H205,'Tabla de Peligros y Riesgo'!$C$2:$E$226,2,FALSE),VLOOKUP(H205,'LISTA DE ASPECTOS - IMPACTOS'!$D$3:$F$72,2,FALSE))</f>
        <v>Alteración de la calidad de suelo/agua</v>
      </c>
      <c r="J205" s="336" t="str">
        <f>IF(OR(E205="SE",E205="SA"),VLOOKUP(H205,'Tabla de Peligros y Riesgo'!$C$2:$E$226,3,FALSE),VLOOKUP(H205,'LISTA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05" s="342" t="s">
        <v>680</v>
      </c>
      <c r="L205" s="177">
        <v>3</v>
      </c>
      <c r="M205" s="268">
        <f t="shared" si="12"/>
        <v>13</v>
      </c>
      <c r="N205" s="177"/>
      <c r="O205" s="177"/>
      <c r="P205" s="84"/>
      <c r="Q205" s="177" t="s">
        <v>730</v>
      </c>
      <c r="R205" s="177" t="s">
        <v>685</v>
      </c>
      <c r="S205" s="177" t="s">
        <v>731</v>
      </c>
      <c r="T205" s="178"/>
      <c r="U205" s="178"/>
      <c r="V205" s="87">
        <v>0.15</v>
      </c>
      <c r="W205" s="86">
        <f t="shared" si="13"/>
        <v>13</v>
      </c>
      <c r="X205" s="88">
        <f>IF(M205&gt;=16,MAX(N205:R205),IF(M205&lt;16,MAX(N205:V205)))</f>
        <v>0.15</v>
      </c>
      <c r="Y205" s="86">
        <f t="shared" si="14"/>
        <v>17</v>
      </c>
      <c r="Z205" s="85"/>
      <c r="AA205" s="267" t="s">
        <v>1381</v>
      </c>
      <c r="AB205" s="175"/>
      <c r="AC205" s="176"/>
      <c r="AD205" s="176"/>
      <c r="AE205" s="272"/>
      <c r="AF205" s="272"/>
      <c r="AG205" s="272"/>
      <c r="AH205" s="272"/>
      <c r="AI205" s="272"/>
      <c r="AJ205" s="272"/>
      <c r="AK205" s="272"/>
      <c r="AL205" s="273"/>
      <c r="AM205" s="272"/>
      <c r="AN205" s="273"/>
      <c r="AO205" s="272"/>
      <c r="AP205" s="273"/>
      <c r="AQ205" s="272"/>
      <c r="AR205" s="273"/>
      <c r="AS205" s="272"/>
      <c r="AT205" s="102"/>
      <c r="AU205" s="101"/>
    </row>
    <row r="206" spans="1:47" ht="188">
      <c r="A206" s="446"/>
      <c r="B206" s="445"/>
      <c r="C206" s="489"/>
      <c r="D206" s="262" t="s">
        <v>1388</v>
      </c>
      <c r="E206" s="352" t="s">
        <v>363</v>
      </c>
      <c r="F206" s="263" t="s">
        <v>624</v>
      </c>
      <c r="G206" s="290" t="s">
        <v>739</v>
      </c>
      <c r="H206" s="341" t="s">
        <v>740</v>
      </c>
      <c r="I206" s="335" t="str">
        <f>IF(OR(E206="SE",E206="SA"),VLOOKUP(H206,'Tabla de Peligros y Riesgo'!$C$2:$E$226,2,FALSE),VLOOKUP(H206,'LISTA DE ASPECTOS - IMPACTOS'!$D$3:$F$72,2,FALSE))</f>
        <v>Alteración de la calidad de suelo/agua</v>
      </c>
      <c r="J206" s="336" t="str">
        <f>IF(OR(E206="SE",E206="SA"),VLOOKUP(H206,'Tabla de Peligros y Riesgo'!$C$2:$E$226,3,FALSE),VLOOKUP(H206,'LISTA DE ASPECTOS - IMPACTOS'!$D$3:$F$72,3,FALSE))</f>
        <v>Potencial incumplimiento de Estándares de Calidad Ambiental (ECA) para aire.
Potencial afectación a la vida y salud humana.</v>
      </c>
      <c r="K206" s="342" t="s">
        <v>715</v>
      </c>
      <c r="L206" s="177">
        <v>4</v>
      </c>
      <c r="M206" s="268">
        <f t="shared" si="12"/>
        <v>14</v>
      </c>
      <c r="N206" s="85"/>
      <c r="O206" s="85"/>
      <c r="P206" s="84"/>
      <c r="Q206" s="287"/>
      <c r="R206" s="177"/>
      <c r="S206" s="177" t="s">
        <v>741</v>
      </c>
      <c r="T206" s="178"/>
      <c r="U206" s="178"/>
      <c r="V206" s="87"/>
      <c r="W206" s="86">
        <f t="shared" si="13"/>
        <v>14</v>
      </c>
      <c r="X206" s="88"/>
      <c r="Y206" s="86">
        <f t="shared" si="14"/>
        <v>18</v>
      </c>
      <c r="Z206" s="85"/>
      <c r="AA206" s="267" t="s">
        <v>1381</v>
      </c>
      <c r="AB206" s="175"/>
      <c r="AC206" s="176"/>
      <c r="AD206" s="176"/>
      <c r="AE206" s="272"/>
      <c r="AF206" s="272"/>
      <c r="AG206" s="272"/>
      <c r="AH206" s="272"/>
      <c r="AI206" s="272"/>
      <c r="AJ206" s="272"/>
      <c r="AK206" s="272"/>
      <c r="AL206" s="273"/>
      <c r="AM206" s="272"/>
      <c r="AN206" s="273"/>
      <c r="AO206" s="272"/>
      <c r="AP206" s="273"/>
      <c r="AQ206" s="272"/>
      <c r="AR206" s="273"/>
      <c r="AS206" s="272"/>
      <c r="AT206" s="102"/>
      <c r="AU206" s="101"/>
    </row>
    <row r="207" spans="1:47" ht="117.5">
      <c r="A207" s="446"/>
      <c r="B207" s="445"/>
      <c r="C207" s="493"/>
      <c r="D207" s="262" t="s">
        <v>1388</v>
      </c>
      <c r="E207" s="352" t="s">
        <v>362</v>
      </c>
      <c r="F207" s="263" t="s">
        <v>624</v>
      </c>
      <c r="G207" s="290" t="s">
        <v>704</v>
      </c>
      <c r="H207" s="341" t="s">
        <v>707</v>
      </c>
      <c r="I207" s="335" t="str">
        <f>IF(OR(E207="SE",E207="SA"),VLOOKUP(H207,'Tabla de Peligros y Riesgo'!$C$2:$E$226,2,FALSE),VLOOKUP(H207,'LISTA DE ASPECTOS - IMPACTOS'!$D$3:$F$72,2,FALSE))</f>
        <v>Atrapamiento</v>
      </c>
      <c r="J207" s="336" t="s">
        <v>705</v>
      </c>
      <c r="K207" s="342" t="s">
        <v>680</v>
      </c>
      <c r="L207" s="177">
        <v>3</v>
      </c>
      <c r="M207" s="268">
        <f t="shared" si="12"/>
        <v>13</v>
      </c>
      <c r="N207" s="177"/>
      <c r="O207" s="177"/>
      <c r="P207" s="84"/>
      <c r="Q207" s="287"/>
      <c r="R207" s="177"/>
      <c r="S207" s="177" t="s">
        <v>714</v>
      </c>
      <c r="T207" s="178"/>
      <c r="U207" s="178" t="s">
        <v>1400</v>
      </c>
      <c r="V207" s="87">
        <v>0.15</v>
      </c>
      <c r="W207" s="86">
        <f t="shared" si="13"/>
        <v>13</v>
      </c>
      <c r="X207" s="88">
        <f>IF(M207&gt;=16,MAX(N207:R207),IF(M207&lt;16,MAX(N207:V207)))</f>
        <v>0.15</v>
      </c>
      <c r="Y207" s="86">
        <f t="shared" si="14"/>
        <v>17</v>
      </c>
      <c r="Z207" s="85"/>
      <c r="AA207" s="267" t="s">
        <v>1381</v>
      </c>
      <c r="AB207" s="175"/>
      <c r="AC207" s="176"/>
      <c r="AD207" s="176"/>
      <c r="AE207" s="272"/>
      <c r="AF207" s="272"/>
      <c r="AG207" s="272"/>
      <c r="AH207" s="272"/>
      <c r="AI207" s="272"/>
      <c r="AJ207" s="272"/>
      <c r="AK207" s="272"/>
      <c r="AL207" s="273"/>
      <c r="AM207" s="272"/>
      <c r="AN207" s="273"/>
      <c r="AO207" s="272"/>
      <c r="AP207" s="273"/>
      <c r="AQ207" s="272"/>
      <c r="AR207" s="273"/>
      <c r="AS207" s="272"/>
      <c r="AT207" s="102"/>
      <c r="AU207" s="101"/>
    </row>
    <row r="208" spans="1:47" ht="87.5">
      <c r="A208" s="446"/>
      <c r="B208" s="445"/>
      <c r="C208" s="489" t="s">
        <v>25</v>
      </c>
      <c r="D208" s="262" t="s">
        <v>1388</v>
      </c>
      <c r="E208" s="352" t="s">
        <v>362</v>
      </c>
      <c r="F208" s="263" t="s">
        <v>624</v>
      </c>
      <c r="G208" s="290" t="s">
        <v>701</v>
      </c>
      <c r="H208" s="341" t="s">
        <v>524</v>
      </c>
      <c r="I208" s="335" t="str">
        <f>IF(OR(E208="SE",E208="SA"),VLOOKUP(H208,'Tabla de Peligros y Riesgo'!$C$2:$E$226,2,FALSE),VLOOKUP(H208,'LISTA DE ASPECTOS - IMPACTOS'!$D$3:$F$72,2,FALSE))</f>
        <v>Caída al mismo nivel</v>
      </c>
      <c r="J208" s="336" t="s">
        <v>702</v>
      </c>
      <c r="K208" s="342" t="s">
        <v>680</v>
      </c>
      <c r="L208" s="177">
        <v>4</v>
      </c>
      <c r="M208" s="268">
        <f t="shared" si="12"/>
        <v>18</v>
      </c>
      <c r="N208" s="85"/>
      <c r="O208" s="85"/>
      <c r="P208" s="84"/>
      <c r="Q208" s="287"/>
      <c r="R208" s="177"/>
      <c r="S208" s="177" t="s">
        <v>770</v>
      </c>
      <c r="T208" s="178"/>
      <c r="U208" s="178" t="s">
        <v>1400</v>
      </c>
      <c r="V208" s="87"/>
      <c r="W208" s="86">
        <f t="shared" si="13"/>
        <v>18</v>
      </c>
      <c r="X208" s="88"/>
      <c r="Y208" s="86">
        <f t="shared" si="14"/>
        <v>21</v>
      </c>
      <c r="Z208" s="85"/>
      <c r="AA208" s="267" t="s">
        <v>1381</v>
      </c>
      <c r="AB208" s="175"/>
      <c r="AC208" s="176"/>
      <c r="AD208" s="176"/>
      <c r="AE208" s="272"/>
      <c r="AF208" s="272"/>
      <c r="AG208" s="272"/>
      <c r="AH208" s="272"/>
      <c r="AI208" s="272"/>
      <c r="AJ208" s="272"/>
      <c r="AK208" s="272"/>
      <c r="AL208" s="273"/>
      <c r="AM208" s="272"/>
      <c r="AN208" s="273"/>
      <c r="AO208" s="272"/>
      <c r="AP208" s="273"/>
      <c r="AQ208" s="272"/>
      <c r="AR208" s="273"/>
      <c r="AS208" s="272"/>
      <c r="AT208" s="102"/>
      <c r="AU208" s="101"/>
    </row>
    <row r="209" spans="1:52" ht="117.5">
      <c r="A209" s="446"/>
      <c r="B209" s="445"/>
      <c r="C209" s="493"/>
      <c r="D209" s="262" t="s">
        <v>1388</v>
      </c>
      <c r="E209" s="352" t="s">
        <v>362</v>
      </c>
      <c r="F209" s="263" t="s">
        <v>624</v>
      </c>
      <c r="G209" s="290" t="s">
        <v>704</v>
      </c>
      <c r="H209" s="341" t="s">
        <v>707</v>
      </c>
      <c r="I209" s="335" t="str">
        <f>IF(OR(E209="SE",E209="SA"),VLOOKUP(H209,'Tabla de Peligros y Riesgo'!$C$2:$E$226,2,FALSE),VLOOKUP(H209,'LISTA DE ASPECTOS - IMPACTOS'!$D$3:$F$72,2,FALSE))</f>
        <v>Atrapamiento</v>
      </c>
      <c r="J209" s="336" t="s">
        <v>705</v>
      </c>
      <c r="K209" s="342" t="s">
        <v>680</v>
      </c>
      <c r="L209" s="177">
        <v>3</v>
      </c>
      <c r="M209" s="268">
        <f t="shared" si="12"/>
        <v>13</v>
      </c>
      <c r="N209" s="177"/>
      <c r="O209" s="177"/>
      <c r="P209" s="84"/>
      <c r="Q209" s="287"/>
      <c r="R209" s="177"/>
      <c r="S209" s="177" t="s">
        <v>714</v>
      </c>
      <c r="T209" s="178"/>
      <c r="U209" s="178" t="s">
        <v>1400</v>
      </c>
      <c r="V209" s="87">
        <v>0.15</v>
      </c>
      <c r="W209" s="86">
        <f t="shared" si="13"/>
        <v>13</v>
      </c>
      <c r="X209" s="88">
        <f>IF(M209&gt;=16,MAX(N209:R209),IF(M209&lt;16,MAX(N209:V209)))</f>
        <v>0.15</v>
      </c>
      <c r="Y209" s="86">
        <f t="shared" si="14"/>
        <v>17</v>
      </c>
      <c r="Z209" s="85"/>
      <c r="AA209" s="267" t="s">
        <v>1381</v>
      </c>
      <c r="AB209" s="175"/>
      <c r="AC209" s="176"/>
      <c r="AD209" s="176"/>
      <c r="AE209" s="272"/>
      <c r="AF209" s="272"/>
      <c r="AG209" s="272"/>
      <c r="AH209" s="272"/>
      <c r="AI209" s="272"/>
      <c r="AJ209" s="272"/>
      <c r="AK209" s="272"/>
      <c r="AL209" s="273"/>
      <c r="AM209" s="272"/>
      <c r="AN209" s="273"/>
      <c r="AO209" s="272"/>
      <c r="AP209" s="273"/>
      <c r="AQ209" s="272"/>
      <c r="AR209" s="273"/>
      <c r="AS209" s="272"/>
      <c r="AT209" s="102"/>
      <c r="AU209" s="101"/>
    </row>
    <row r="210" spans="1:52" ht="87.5">
      <c r="A210" s="446"/>
      <c r="B210" s="445"/>
      <c r="C210" s="488" t="s">
        <v>28</v>
      </c>
      <c r="D210" s="262" t="s">
        <v>1388</v>
      </c>
      <c r="E210" s="352" t="s">
        <v>362</v>
      </c>
      <c r="F210" s="263" t="s">
        <v>624</v>
      </c>
      <c r="G210" s="290" t="s">
        <v>701</v>
      </c>
      <c r="H210" s="341" t="s">
        <v>476</v>
      </c>
      <c r="I210" s="335" t="str">
        <f>IF(OR(E210="SE",E210="SA"),VLOOKUP(H210,'Tabla de Peligros y Riesgo'!$C$2:$E$226,2,FALSE),VLOOKUP(H210,'LISTA DE ASPECTOS - IMPACTOS'!$D$3:$F$72,2,FALSE))</f>
        <v>Caída al mismo nivel</v>
      </c>
      <c r="J210" s="336" t="s">
        <v>702</v>
      </c>
      <c r="K210" s="342" t="s">
        <v>680</v>
      </c>
      <c r="L210" s="177">
        <v>4</v>
      </c>
      <c r="M210" s="268">
        <f t="shared" si="12"/>
        <v>18</v>
      </c>
      <c r="N210" s="85"/>
      <c r="O210" s="85"/>
      <c r="P210" s="84"/>
      <c r="Q210" s="287"/>
      <c r="R210" s="177"/>
      <c r="S210" s="177" t="s">
        <v>770</v>
      </c>
      <c r="T210" s="178"/>
      <c r="U210" s="178" t="s">
        <v>1400</v>
      </c>
      <c r="V210" s="87"/>
      <c r="W210" s="86">
        <f t="shared" si="13"/>
        <v>18</v>
      </c>
      <c r="X210" s="88"/>
      <c r="Y210" s="86">
        <f t="shared" si="14"/>
        <v>21</v>
      </c>
      <c r="Z210" s="85"/>
      <c r="AA210" s="267" t="s">
        <v>1381</v>
      </c>
      <c r="AB210" s="175"/>
      <c r="AC210" s="176"/>
      <c r="AD210" s="176"/>
      <c r="AE210" s="272"/>
      <c r="AF210" s="272"/>
      <c r="AG210" s="272"/>
      <c r="AH210" s="272"/>
      <c r="AI210" s="272"/>
      <c r="AJ210" s="272"/>
      <c r="AK210" s="272"/>
      <c r="AL210" s="273"/>
      <c r="AM210" s="272"/>
      <c r="AN210" s="273"/>
      <c r="AO210" s="272"/>
      <c r="AP210" s="273"/>
      <c r="AQ210" s="272"/>
      <c r="AR210" s="273"/>
      <c r="AS210" s="272"/>
      <c r="AT210" s="102"/>
      <c r="AU210" s="101"/>
    </row>
    <row r="211" spans="1:52" ht="117.5">
      <c r="A211" s="446"/>
      <c r="B211" s="445"/>
      <c r="C211" s="489"/>
      <c r="D211" s="262" t="s">
        <v>1388</v>
      </c>
      <c r="E211" s="352" t="s">
        <v>362</v>
      </c>
      <c r="F211" s="263" t="s">
        <v>624</v>
      </c>
      <c r="G211" s="290" t="s">
        <v>704</v>
      </c>
      <c r="H211" s="341" t="s">
        <v>707</v>
      </c>
      <c r="I211" s="335" t="str">
        <f>IF(OR(E211="SE",E211="SA"),VLOOKUP(H211,'Tabla de Peligros y Riesgo'!$C$2:$E$226,2,FALSE),VLOOKUP(H211,'LISTA DE ASPECTOS - IMPACTOS'!$D$3:$F$72,2,FALSE))</f>
        <v>Atrapamiento</v>
      </c>
      <c r="J211" s="336" t="s">
        <v>705</v>
      </c>
      <c r="K211" s="342" t="s">
        <v>680</v>
      </c>
      <c r="L211" s="177">
        <v>3</v>
      </c>
      <c r="M211" s="268">
        <f t="shared" si="12"/>
        <v>13</v>
      </c>
      <c r="N211" s="177"/>
      <c r="O211" s="177"/>
      <c r="P211" s="84"/>
      <c r="Q211" s="287"/>
      <c r="R211" s="177"/>
      <c r="S211" s="177" t="s">
        <v>714</v>
      </c>
      <c r="T211" s="178"/>
      <c r="U211" s="178" t="s">
        <v>1400</v>
      </c>
      <c r="V211" s="87"/>
      <c r="W211" s="86">
        <f t="shared" si="13"/>
        <v>13</v>
      </c>
      <c r="X211" s="88"/>
      <c r="Y211" s="86">
        <f t="shared" si="14"/>
        <v>17</v>
      </c>
      <c r="Z211" s="85"/>
      <c r="AA211" s="267" t="s">
        <v>1381</v>
      </c>
      <c r="AB211" s="175"/>
      <c r="AC211" s="176"/>
      <c r="AD211" s="176"/>
      <c r="AE211" s="272"/>
      <c r="AF211" s="272"/>
      <c r="AG211" s="272"/>
      <c r="AH211" s="272"/>
      <c r="AI211" s="272"/>
      <c r="AJ211" s="272"/>
      <c r="AK211" s="272"/>
      <c r="AL211" s="273"/>
      <c r="AM211" s="272"/>
      <c r="AN211" s="273"/>
      <c r="AO211" s="272"/>
      <c r="AP211" s="273"/>
      <c r="AQ211" s="272"/>
      <c r="AR211" s="273"/>
      <c r="AS211" s="272"/>
      <c r="AT211" s="102"/>
      <c r="AU211" s="101"/>
    </row>
    <row r="212" spans="1:52" ht="188">
      <c r="A212" s="446"/>
      <c r="B212" s="447"/>
      <c r="C212" s="493"/>
      <c r="D212" s="262" t="s">
        <v>1388</v>
      </c>
      <c r="E212" s="352" t="s">
        <v>363</v>
      </c>
      <c r="F212" s="263" t="s">
        <v>624</v>
      </c>
      <c r="G212" s="290" t="s">
        <v>739</v>
      </c>
      <c r="H212" s="341" t="s">
        <v>740</v>
      </c>
      <c r="I212" s="335" t="str">
        <f>IF(OR(E212="SE",E212="SA"),VLOOKUP(H212,'Tabla de Peligros y Riesgo'!$C$2:$E$226,2,FALSE),VLOOKUP(H212,'LISTA DE ASPECTOS - IMPACTOS'!$D$3:$F$72,2,FALSE))</f>
        <v>Alteración de la calidad de suelo/agua</v>
      </c>
      <c r="J212" s="336" t="str">
        <f>IF(OR(E212="SE",E212="SA"),VLOOKUP(H212,'Tabla de Peligros y Riesgo'!$C$2:$E$226,3,FALSE),VLOOKUP(H212,'LISTA DE ASPECTOS - IMPACTOS'!$D$3:$F$72,3,FALSE))</f>
        <v>Potencial incumplimiento de Estándares de Calidad Ambiental (ECA) para aire.
Potencial afectación a la vida y salud humana.</v>
      </c>
      <c r="K212" s="342" t="s">
        <v>715</v>
      </c>
      <c r="L212" s="177">
        <v>4</v>
      </c>
      <c r="M212" s="268">
        <f t="shared" si="12"/>
        <v>14</v>
      </c>
      <c r="N212" s="85"/>
      <c r="O212" s="85"/>
      <c r="P212" s="291"/>
      <c r="Q212" s="287"/>
      <c r="R212" s="177"/>
      <c r="S212" s="177" t="s">
        <v>741</v>
      </c>
      <c r="T212" s="178">
        <v>0.35</v>
      </c>
      <c r="U212" s="178"/>
      <c r="V212" s="87"/>
      <c r="W212" s="86">
        <f t="shared" si="13"/>
        <v>14</v>
      </c>
      <c r="X212" s="88"/>
      <c r="Y212" s="86">
        <f t="shared" si="14"/>
        <v>18</v>
      </c>
      <c r="Z212" s="85"/>
      <c r="AA212" s="267" t="s">
        <v>1381</v>
      </c>
      <c r="AB212" s="536"/>
      <c r="AC212" s="537"/>
      <c r="AD212" s="537"/>
      <c r="AE212" s="272"/>
      <c r="AF212" s="272"/>
      <c r="AG212" s="272"/>
      <c r="AH212" s="272"/>
      <c r="AI212" s="272"/>
      <c r="AJ212" s="272"/>
      <c r="AK212" s="272"/>
      <c r="AL212" s="273"/>
      <c r="AM212" s="272"/>
      <c r="AN212" s="273"/>
      <c r="AO212" s="272"/>
      <c r="AP212" s="273"/>
      <c r="AQ212" s="272"/>
      <c r="AR212" s="273"/>
      <c r="AS212" s="272"/>
      <c r="AT212" s="102"/>
      <c r="AU212" s="101"/>
    </row>
    <row r="213" spans="1:52" ht="87">
      <c r="A213" s="446"/>
      <c r="B213" s="444" t="s">
        <v>66</v>
      </c>
      <c r="C213" s="488" t="s">
        <v>18</v>
      </c>
      <c r="D213" s="262" t="s">
        <v>1388</v>
      </c>
      <c r="E213" s="352" t="s">
        <v>362</v>
      </c>
      <c r="F213" s="263" t="s">
        <v>624</v>
      </c>
      <c r="G213" s="290" t="s">
        <v>679</v>
      </c>
      <c r="H213" s="335" t="s">
        <v>470</v>
      </c>
      <c r="I213" s="335" t="str">
        <f>IF(OR(E213="SE",E213="SA"),VLOOKUP(H213,'Tabla de Peligros y Riesgo'!$C$2:$E$226,2,FALSE),VLOOKUP(H213,'LISTA DE ASPECTOS - IMPACTOS'!$D$3:$F$72,2,FALSE))</f>
        <v>Riesgo Psicosocial</v>
      </c>
      <c r="J213" s="336" t="str">
        <f>IF(OR(E213="SE",E213="SA"),VLOOKUP(H213,'Tabla de Peligros y Riesgo'!$C$2:$E$226,3,FALSE),VLOOKUP(H213,'LISTA DE ASPECTOS - IMPACTOS'!$D$3:$F$72,3,FALSE))</f>
        <v>Estrés / Depresión</v>
      </c>
      <c r="K213" s="337" t="s">
        <v>680</v>
      </c>
      <c r="L213" s="277">
        <v>4</v>
      </c>
      <c r="M213" s="268">
        <f t="shared" si="12"/>
        <v>18</v>
      </c>
      <c r="N213" s="85"/>
      <c r="O213" s="85"/>
      <c r="P213" s="292"/>
      <c r="Q213" s="359"/>
      <c r="R213" s="177"/>
      <c r="S213" s="177" t="s">
        <v>681</v>
      </c>
      <c r="T213" s="178"/>
      <c r="U213" s="178" t="s">
        <v>1400</v>
      </c>
      <c r="V213" s="278">
        <v>0.15</v>
      </c>
      <c r="W213" s="86">
        <f t="shared" si="13"/>
        <v>18</v>
      </c>
      <c r="X213" s="88">
        <f>IF(M213&gt;=16,MAX(N213:R213),IF(M213&lt;16,MAX(N213:V213)))</f>
        <v>0</v>
      </c>
      <c r="Y213" s="86">
        <f t="shared" si="14"/>
        <v>21</v>
      </c>
      <c r="Z213" s="85"/>
      <c r="AA213" s="267" t="s">
        <v>1381</v>
      </c>
      <c r="AB213" s="176"/>
      <c r="AC213" s="176"/>
      <c r="AD213" s="176"/>
      <c r="AE213" s="272"/>
      <c r="AF213" s="272"/>
      <c r="AG213" s="272"/>
      <c r="AH213" s="272"/>
      <c r="AI213" s="272"/>
      <c r="AJ213" s="272"/>
      <c r="AK213" s="272"/>
      <c r="AL213" s="273"/>
      <c r="AM213" s="272"/>
      <c r="AN213" s="273"/>
      <c r="AO213" s="272"/>
      <c r="AP213" s="273"/>
      <c r="AQ213" s="272"/>
      <c r="AR213" s="273"/>
      <c r="AS213" s="272"/>
      <c r="AT213" s="102"/>
      <c r="AU213" s="101"/>
    </row>
    <row r="214" spans="1:52" s="100" customFormat="1" ht="72.5">
      <c r="A214" s="446"/>
      <c r="B214" s="445"/>
      <c r="C214" s="489"/>
      <c r="D214" s="262" t="s">
        <v>1388</v>
      </c>
      <c r="E214" s="352" t="s">
        <v>363</v>
      </c>
      <c r="F214" s="263" t="s">
        <v>624</v>
      </c>
      <c r="G214" s="290" t="s">
        <v>686</v>
      </c>
      <c r="H214" s="335" t="s">
        <v>687</v>
      </c>
      <c r="I214" s="350" t="s">
        <v>688</v>
      </c>
      <c r="J214" s="351" t="s">
        <v>689</v>
      </c>
      <c r="K214" s="337" t="s">
        <v>690</v>
      </c>
      <c r="L214" s="277">
        <v>5</v>
      </c>
      <c r="M214" s="268">
        <f t="shared" si="12"/>
        <v>15</v>
      </c>
      <c r="N214" s="269"/>
      <c r="O214" s="274"/>
      <c r="P214" s="275"/>
      <c r="Q214" s="359"/>
      <c r="R214" s="177"/>
      <c r="S214" s="177" t="s">
        <v>691</v>
      </c>
      <c r="T214" s="178"/>
      <c r="U214" s="178"/>
      <c r="V214" s="278"/>
      <c r="W214" s="86">
        <f t="shared" si="13"/>
        <v>15</v>
      </c>
      <c r="X214" s="195"/>
      <c r="Y214" s="86">
        <f t="shared" si="14"/>
        <v>19</v>
      </c>
      <c r="Z214" s="279"/>
      <c r="AA214" s="267" t="s">
        <v>1381</v>
      </c>
      <c r="AD214" s="99"/>
      <c r="AE214" s="272"/>
      <c r="AF214" s="272"/>
      <c r="AG214" s="272"/>
      <c r="AH214" s="272"/>
      <c r="AI214" s="272"/>
      <c r="AJ214" s="272"/>
      <c r="AK214" s="272"/>
      <c r="AL214" s="273"/>
      <c r="AM214" s="272"/>
      <c r="AN214" s="273"/>
      <c r="AO214" s="272"/>
      <c r="AP214" s="273"/>
      <c r="AQ214" s="272"/>
      <c r="AR214" s="273"/>
      <c r="AS214" s="272"/>
      <c r="AT214" s="102"/>
      <c r="AU214" s="101"/>
      <c r="AV214" s="90"/>
      <c r="AW214" s="90"/>
      <c r="AX214" s="90"/>
      <c r="AY214" s="90"/>
      <c r="AZ214" s="90"/>
    </row>
    <row r="215" spans="1:52" s="100" customFormat="1" ht="87">
      <c r="A215" s="446"/>
      <c r="B215" s="445"/>
      <c r="C215" s="493"/>
      <c r="D215" s="262" t="s">
        <v>1388</v>
      </c>
      <c r="E215" s="352" t="s">
        <v>362</v>
      </c>
      <c r="F215" s="263" t="s">
        <v>624</v>
      </c>
      <c r="G215" s="290" t="s">
        <v>692</v>
      </c>
      <c r="H215" s="335" t="s">
        <v>521</v>
      </c>
      <c r="I215" s="335" t="str">
        <f>IF(OR(E215="SE",E215="SA"),VLOOKUP(H215,'Tabla de Peligros y Riesgo'!$C$2:$E$226,2,FALSE),VLOOKUP(H215,'LISTA DE ASPECTOS - IMPACTOS'!$D$3:$F$72,2,FALSE))</f>
        <v>Riesgo Psicosocial</v>
      </c>
      <c r="J215" s="336" t="str">
        <f>IF(OR(E215="SE",E215="SA"),VLOOKUP(H215,'Tabla de Peligros y Riesgo'!$C$2:$E$226,3,FALSE),VLOOKUP(H215,'LISTA DE ASPECTOS - IMPACTOS'!$D$3:$F$72,3,FALSE))</f>
        <v>Estrés / Depresión</v>
      </c>
      <c r="K215" s="337" t="s">
        <v>680</v>
      </c>
      <c r="L215" s="277">
        <v>4</v>
      </c>
      <c r="M215" s="268">
        <f t="shared" ref="M215:M285" si="15">IF(CONCATENATE(L215,K215)="1A",1,IF(CONCATENATE(L215,K215)="1B",2,IF(CONCATENATE(L215,K215)="2A",3,IF(CONCATENATE(L215,K215)="1C",4,IF(CONCATENATE(L215,K215)="2B",5,IF(CONCATENATE(L215,K215)="3A",6,IF(CONCATENATE(L215,K215)="1D",7,IF(CONCATENATE(L215,K215)="2C",8,IF(CONCATENATE(L215,K215)="3B",9,IF(CONCATENATE(L215,K215)="4A",10,IF(CONCATENATE(L215,K215)="1E",11,IF(CONCATENATE(L215,K215)="2D",12,IF(CONCATENATE(L215,K215)="3C",13,IF(CONCATENATE(L215,K215)="4B",14,IF(CONCATENATE(L215,K215)="5A",15,IF(CONCATENATE(L215,K215)="2E",16,IF(CONCATENATE(L215,K215)="3D",17,IF(CONCATENATE(L215,K215)="4C",18,IF(CONCATENATE(L215,K215)="5B",19,IF(CONCATENATE(L215,K215)="3E",20,IF(CONCATENATE(L215,K215)="4D",21,IF(CONCATENATE(L215,K215)="5C",22,IF(CONCATENATE(L215,K215)="4E",23,IF(CONCATENATE(L215,K215)="5D",24,IF(CONCATENATE(L215,K215)="5E",25,"")))))))))))))))))))))))))</f>
        <v>18</v>
      </c>
      <c r="N215" s="269"/>
      <c r="O215" s="274"/>
      <c r="P215" s="275"/>
      <c r="Q215" s="276"/>
      <c r="R215" s="177"/>
      <c r="S215" s="177" t="s">
        <v>742</v>
      </c>
      <c r="T215" s="178"/>
      <c r="U215" s="178" t="s">
        <v>1400</v>
      </c>
      <c r="V215" s="278"/>
      <c r="W215" s="86">
        <f t="shared" ref="W215:W285" si="16">M215</f>
        <v>18</v>
      </c>
      <c r="X215" s="195"/>
      <c r="Y215" s="86">
        <f t="shared" ref="Y215:Y285" si="17">_xlfn.IFS(AND(W215=1,N215&lt;&gt;0),25,AND(W215=1,O215&lt;&gt;0),21,AND(W215=1,R215="ALTO"),16,AND(W215=1,R215="BAJO"),11,AND(W215=1,S215&lt;&gt;0),2,AND(W215=2,N215&lt;&gt;0),25,AND(W215=2,O215&lt;&gt;0),21,AND(W215=2,R215="ALTO"),16,AND(W215=2,R215="BAJO"),11,AND(W215=2,S215&lt;&gt;0),4,AND(W215=3,N215&lt;&gt;0),25,AND(W215=3,O215&lt;&gt;0),21,AND(W215=3,R215="ALTO"),16,AND(W215=3,R215="BAJO"),12,AND(W215=3,S215&lt;&gt;0),5,AND(W215=4,N215&lt;&gt;0),25,AND(W215=4,O215&lt;&gt;0),13,AND(W215=4,R215="ALTO"),16,AND(W215=4,R215="BAJO"),14,AND(W215=4,S215&lt;&gt;0),7,AND(W215=5,N215&lt;&gt;0),25,AND(W215=5,O215&lt;&gt;0),21,AND(W215=5,R215="ALTO"),16,AND(W215=5,R215="BAJO"),12,AND(W215=5,S215&lt;&gt;0),8,AND(W215=6,N215&lt;&gt;0),25,AND(W215=6,O215&lt;&gt;0),21,AND(W215=6,R215="ALTO"),20,AND(W215=6,R215="BAJO"),17,AND(W215=6,S215&lt;&gt;0),6,AND(W215=7,N215&lt;&gt;0),25,AND(W215=7,O215&lt;&gt;0),23,AND(W215=7,R215="ALTO"),16,AND(W215=7,R215="BAJO"),11,AND(W215=7,S215&lt;&gt;0),7,AND(W215=8,N215&lt;&gt;0),25,AND(W215=8,O215&lt;&gt;0),21,AND(W215=8,R215="ALTO"),16,AND(W215=8,R215="BAJO"),12,AND(W215=8,S215&lt;&gt;0),8,AND(W215=9,N215&lt;&gt;0),25,AND(W215=9,O215&lt;&gt;0),21,AND(W215=9,R215="ALTO"),20,AND(W215=9,R215="BAJO"),17,AND(W215=9,S215&lt;&gt;0),13,AND(W215=10,N215&lt;&gt;0),25,AND(W215=10,O215&lt;&gt;0),22,AND(W215=10,R215="ALTO"),21,AND(W215=10,R215="BAJO"),18,AND(W215=10,S215&lt;&gt;0),18,AND(W215=11,N215&lt;&gt;0),25,AND(W215=11,O215&lt;&gt;0),23,AND(W215=11,R215="ALTO"),20,AND(W215=11,R215="BAJO"),16,AND(W215=11,S215&lt;&gt;0),11,AND(W215=12,N215&lt;&gt;0),25,AND(W215=12,O215&lt;&gt;0),23,AND(W215=12,R215="ALTO"),20,AND(W215=12,R215="BAJO"),16,AND(W215=12,S215&lt;&gt;0),12,AND(W215=13,N215&lt;&gt;0),25,AND(W215=13,O215&lt;&gt;0),21,AND(W215=13,R215="ALTO"),20,AND(W215=13,R215="BAJO"),17,AND(W215=13,S215&lt;&gt;0),17,AND(W215=14,N215&lt;&gt;0),25,AND(W215=14,O215&lt;&gt;0),24,AND(W215=14,R215="ALTO"),23,AND(W215=14,R215="BAJO"),21,AND(W215=14,S215&lt;&gt;0),18,AND(W215=15,N215&lt;&gt;0),25,AND(W215=15,O215&lt;&gt;0),24,AND(W215=15,R215="ALTO"),22,AND(W215=15,R215="BAJO"),19,AND(W215=15,S215&lt;&gt;0),19,AND(W215=16,N215&lt;&gt;0),25,AND(W215=16,O215&lt;&gt;0),23,AND(W215=16,R215="ALTO"),23,AND(W215=16,R215="BAJO"),23,AND(W215=16,S215&lt;&gt;0),20,AND(W215=17,N215&lt;&gt;0),25,AND(W215=17,O215&lt;&gt;0),24,AND(W215=17,R215="ALTO"),23,AND(W215=17,R215="BAJO"),21,AND(W215=17,S215&lt;&gt;0),20,AND(W215=18,N215&lt;&gt;0),25,AND(W215=18,O215&lt;&gt;0),24,AND(W215=18,R215="ALTO"),23,AND(W215=18,R215="BAJO"),22,AND(W215=18,S215&lt;&gt;0),21,AND(W215=19,N215&lt;&gt;0),25,AND(W215=19,O215&lt;&gt;0),25,AND(W215=19,R215="ALTO"),24,AND(W215=19,R215="BAJO"),22,AND(W215=19,S215&lt;&gt;0),22,AND(W215&lt;&gt;0,U215&lt;&gt;0),W215,TRUE,"FALSO")</f>
        <v>21</v>
      </c>
      <c r="Z215" s="279"/>
      <c r="AA215" s="267" t="s">
        <v>1381</v>
      </c>
      <c r="AD215" s="99"/>
      <c r="AE215" s="272"/>
      <c r="AF215" s="272"/>
      <c r="AG215" s="272"/>
      <c r="AH215" s="272"/>
      <c r="AI215" s="272"/>
      <c r="AJ215" s="272"/>
      <c r="AK215" s="272"/>
      <c r="AL215" s="273"/>
      <c r="AM215" s="272"/>
      <c r="AN215" s="273"/>
      <c r="AO215" s="272"/>
      <c r="AP215" s="273"/>
      <c r="AQ215" s="272"/>
      <c r="AR215" s="273"/>
      <c r="AS215" s="272"/>
      <c r="AT215" s="102"/>
      <c r="AU215" s="101"/>
      <c r="AV215" s="90"/>
      <c r="AW215" s="90"/>
      <c r="AX215" s="90"/>
      <c r="AY215" s="90"/>
      <c r="AZ215" s="90"/>
    </row>
    <row r="216" spans="1:52" s="100" customFormat="1" ht="211.5">
      <c r="A216" s="446"/>
      <c r="B216" s="445"/>
      <c r="C216" s="488" t="s">
        <v>20</v>
      </c>
      <c r="D216" s="262" t="s">
        <v>1388</v>
      </c>
      <c r="E216" s="352" t="s">
        <v>361</v>
      </c>
      <c r="F216" s="263" t="s">
        <v>624</v>
      </c>
      <c r="G216" s="290" t="s">
        <v>694</v>
      </c>
      <c r="H216" s="335" t="s">
        <v>695</v>
      </c>
      <c r="I216" s="335" t="str">
        <f>IF(OR(E216="SE",E216="SA"),VLOOKUP(H216,'Tabla de Peligros y Riesgo'!$C$2:$E$226,2,FALSE),VLOOKUP(H216,'LISTA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216" s="336" t="s">
        <v>696</v>
      </c>
      <c r="K216" s="342" t="s">
        <v>680</v>
      </c>
      <c r="L216" s="177">
        <v>4</v>
      </c>
      <c r="M216" s="268">
        <f t="shared" si="15"/>
        <v>18</v>
      </c>
      <c r="N216" s="280"/>
      <c r="O216" s="280"/>
      <c r="P216" s="282"/>
      <c r="Q216" s="283" t="s">
        <v>697</v>
      </c>
      <c r="R216" s="177" t="s">
        <v>678</v>
      </c>
      <c r="S216" s="177" t="s">
        <v>698</v>
      </c>
      <c r="T216" s="178"/>
      <c r="U216" s="178" t="s">
        <v>1401</v>
      </c>
      <c r="V216" s="278"/>
      <c r="W216" s="86">
        <f t="shared" si="16"/>
        <v>18</v>
      </c>
      <c r="X216" s="88"/>
      <c r="Y216" s="86">
        <f t="shared" si="17"/>
        <v>23</v>
      </c>
      <c r="Z216" s="85"/>
      <c r="AA216" s="267" t="s">
        <v>1381</v>
      </c>
      <c r="AD216" s="99"/>
      <c r="AE216" s="272"/>
      <c r="AF216" s="272"/>
      <c r="AG216" s="272"/>
      <c r="AH216" s="272"/>
      <c r="AI216" s="272"/>
      <c r="AJ216" s="272"/>
      <c r="AK216" s="272"/>
      <c r="AL216" s="273"/>
      <c r="AM216" s="272"/>
      <c r="AN216" s="273"/>
      <c r="AO216" s="272"/>
      <c r="AP216" s="273"/>
      <c r="AQ216" s="272"/>
      <c r="AR216" s="273"/>
      <c r="AS216" s="272"/>
      <c r="AT216" s="102"/>
      <c r="AU216" s="101"/>
      <c r="AV216" s="90"/>
      <c r="AW216" s="90"/>
      <c r="AX216" s="90"/>
      <c r="AY216" s="90"/>
      <c r="AZ216" s="90"/>
    </row>
    <row r="217" spans="1:52" s="100" customFormat="1" ht="117.5">
      <c r="A217" s="446"/>
      <c r="B217" s="445"/>
      <c r="C217" s="493"/>
      <c r="D217" s="262" t="s">
        <v>1388</v>
      </c>
      <c r="E217" s="352" t="s">
        <v>363</v>
      </c>
      <c r="F217" s="263" t="s">
        <v>624</v>
      </c>
      <c r="G217" s="290" t="s">
        <v>744</v>
      </c>
      <c r="H217" s="335" t="s">
        <v>745</v>
      </c>
      <c r="I217" s="335" t="str">
        <f>IF(OR(E217="SE",E217="SA"),VLOOKUP(H217,'Tabla de Peligros y Riesgo'!$C$2:$E$226,2,FALSE),VLOOKUP(H217,'LISTA DE ASPECTOS - IMPACTOS'!$D$3:$F$72,2,FALSE))</f>
        <v>Alteración de la calidad de suelo/agua</v>
      </c>
      <c r="J217" s="336" t="str">
        <f>IF(OR(E217="SE",E217="SA"),VLOOKUP(H217,'Tabla de Peligros y Riesgo'!$C$2:$E$226,3,FALSE),VLOOKUP(H217,'LISTA DE ASPECTOS - IMPACTOS'!$D$3:$F$72,3,FALSE))</f>
        <v>Potencial afectación a la calidad ambiental del suelo, agua, aire, flora y fauna</v>
      </c>
      <c r="K217" s="337" t="s">
        <v>690</v>
      </c>
      <c r="L217" s="277">
        <v>5</v>
      </c>
      <c r="M217" s="268">
        <f t="shared" si="15"/>
        <v>15</v>
      </c>
      <c r="N217" s="280"/>
      <c r="O217" s="281"/>
      <c r="P217" s="282"/>
      <c r="Q217" s="283"/>
      <c r="R217" s="177"/>
      <c r="S217" s="177" t="s">
        <v>759</v>
      </c>
      <c r="T217" s="178"/>
      <c r="U217" s="178"/>
      <c r="V217" s="278"/>
      <c r="W217" s="86">
        <f t="shared" si="16"/>
        <v>15</v>
      </c>
      <c r="X217" s="285"/>
      <c r="Y217" s="86">
        <f t="shared" si="17"/>
        <v>19</v>
      </c>
      <c r="Z217" s="267"/>
      <c r="AA217" s="267" t="s">
        <v>1381</v>
      </c>
      <c r="AD217" s="99"/>
      <c r="AE217" s="272"/>
      <c r="AF217" s="272"/>
      <c r="AG217" s="272"/>
      <c r="AH217" s="272"/>
      <c r="AI217" s="272"/>
      <c r="AJ217" s="272"/>
      <c r="AK217" s="272"/>
      <c r="AL217" s="273"/>
      <c r="AM217" s="272"/>
      <c r="AN217" s="273"/>
      <c r="AO217" s="272"/>
      <c r="AP217" s="273"/>
      <c r="AQ217" s="272"/>
      <c r="AR217" s="273"/>
      <c r="AS217" s="272"/>
      <c r="AT217" s="102"/>
      <c r="AU217" s="101"/>
      <c r="AV217" s="90"/>
      <c r="AW217" s="90"/>
      <c r="AX217" s="90"/>
      <c r="AY217" s="90"/>
      <c r="AZ217" s="90"/>
    </row>
    <row r="218" spans="1:52" ht="87">
      <c r="A218" s="446"/>
      <c r="B218" s="445"/>
      <c r="C218" s="488" t="s">
        <v>22</v>
      </c>
      <c r="D218" s="262" t="s">
        <v>1388</v>
      </c>
      <c r="E218" s="352" t="s">
        <v>361</v>
      </c>
      <c r="F218" s="263" t="s">
        <v>624</v>
      </c>
      <c r="G218" s="290" t="s">
        <v>721</v>
      </c>
      <c r="H218" s="341" t="s">
        <v>749</v>
      </c>
      <c r="I218" s="335" t="str">
        <f>IF(OR(E218="SE",E218="SA"),VLOOKUP(H218,'Tabla de Peligros y Riesgo'!$C$2:$E$226,2,FALSE),VLOOKUP(H218,'LISTA DE ASPECTOS - IMPACTOS'!$D$3:$F$72,2,FALSE))</f>
        <v>Inhalación de gases Toxicos</v>
      </c>
      <c r="J218" s="336" t="str">
        <f>IF(OR(E218="SE",E218="SA"),VLOOKUP(H218,'Tabla de Peligros y Riesgo'!$C$2:$E$226,3,FALSE),VLOOKUP(H218,'LISTA DE ASPECTOS - IMPACTOS'!$D$3:$F$72,3,FALSE))</f>
        <v>Intoxicación</v>
      </c>
      <c r="K218" s="342" t="s">
        <v>715</v>
      </c>
      <c r="L218" s="177">
        <v>3</v>
      </c>
      <c r="M218" s="268">
        <f t="shared" si="15"/>
        <v>9</v>
      </c>
      <c r="N218" s="85"/>
      <c r="O218" s="85"/>
      <c r="P218" s="84"/>
      <c r="Q218" s="287" t="s">
        <v>750</v>
      </c>
      <c r="R218" s="177" t="s">
        <v>685</v>
      </c>
      <c r="S218" s="177" t="s">
        <v>751</v>
      </c>
      <c r="T218" s="178"/>
      <c r="U218" s="178" t="s">
        <v>1400</v>
      </c>
      <c r="V218" s="87">
        <v>0.15</v>
      </c>
      <c r="W218" s="86">
        <f t="shared" si="16"/>
        <v>9</v>
      </c>
      <c r="X218" s="88">
        <f>IF(M218&gt;=16,MAX(N218:R218),IF(M218&lt;16,MAX(N218:V218)))</f>
        <v>0.15</v>
      </c>
      <c r="Y218" s="86">
        <f t="shared" si="17"/>
        <v>17</v>
      </c>
      <c r="Z218" s="85"/>
      <c r="AA218" s="267" t="s">
        <v>1381</v>
      </c>
      <c r="AB218" s="175"/>
      <c r="AC218" s="176"/>
      <c r="AD218" s="176"/>
      <c r="AE218" s="272"/>
      <c r="AF218" s="272"/>
      <c r="AG218" s="272"/>
      <c r="AH218" s="272"/>
      <c r="AI218" s="272"/>
      <c r="AJ218" s="272"/>
      <c r="AK218" s="272"/>
      <c r="AL218" s="273"/>
      <c r="AM218" s="272"/>
      <c r="AN218" s="273"/>
      <c r="AO218" s="272"/>
      <c r="AP218" s="273"/>
      <c r="AQ218" s="272"/>
      <c r="AR218" s="273"/>
      <c r="AS218" s="272"/>
      <c r="AT218" s="102"/>
      <c r="AU218" s="101"/>
    </row>
    <row r="219" spans="1:52" ht="87">
      <c r="A219" s="446"/>
      <c r="B219" s="445"/>
      <c r="C219" s="489"/>
      <c r="D219" s="262" t="s">
        <v>1388</v>
      </c>
      <c r="E219" s="352" t="s">
        <v>362</v>
      </c>
      <c r="F219" s="263" t="s">
        <v>624</v>
      </c>
      <c r="G219" s="290" t="s">
        <v>752</v>
      </c>
      <c r="H219" s="341" t="s">
        <v>452</v>
      </c>
      <c r="I219" s="335" t="str">
        <f>IF(OR(E219="SE",E219="SA"),VLOOKUP(H219,'Tabla de Peligros y Riesgo'!$C$2:$E$226,2,FALSE),VLOOKUP(H219,'LISTA DE ASPECTOS - IMPACTOS'!$D$3:$F$72,2,FALSE))</f>
        <v>Caída de roca</v>
      </c>
      <c r="J219" s="336" t="str">
        <f>IF(OR(E219="SE",E219="SA"),VLOOKUP(H219,'Tabla de Peligros y Riesgo'!$C$2:$E$226,3,FALSE),VLOOKUP(H219,'LISTA DE ASPECTOS - IMPACTOS'!$D$3:$F$72,3,FALSE))</f>
        <v>Contusión/Fractura/Muerte</v>
      </c>
      <c r="K219" s="342" t="s">
        <v>715</v>
      </c>
      <c r="L219" s="177">
        <v>2</v>
      </c>
      <c r="M219" s="268">
        <f t="shared" si="15"/>
        <v>5</v>
      </c>
      <c r="N219" s="85"/>
      <c r="O219" s="85"/>
      <c r="P219" s="292"/>
      <c r="Q219" s="287" t="s">
        <v>753</v>
      </c>
      <c r="R219" s="177" t="s">
        <v>685</v>
      </c>
      <c r="S219" s="177" t="s">
        <v>754</v>
      </c>
      <c r="T219" s="178"/>
      <c r="U219" s="178" t="s">
        <v>1400</v>
      </c>
      <c r="V219" s="278"/>
      <c r="W219" s="86">
        <f t="shared" si="16"/>
        <v>5</v>
      </c>
      <c r="X219" s="88"/>
      <c r="Y219" s="86">
        <f t="shared" si="17"/>
        <v>12</v>
      </c>
      <c r="Z219" s="85"/>
      <c r="AA219" s="267" t="s">
        <v>1381</v>
      </c>
      <c r="AB219" s="176"/>
      <c r="AC219" s="176"/>
      <c r="AD219" s="176"/>
      <c r="AE219" s="272"/>
      <c r="AF219" s="272"/>
      <c r="AG219" s="272"/>
      <c r="AH219" s="272"/>
      <c r="AI219" s="272"/>
      <c r="AJ219" s="272"/>
      <c r="AK219" s="272"/>
      <c r="AL219" s="273"/>
      <c r="AM219" s="272"/>
      <c r="AN219" s="273"/>
      <c r="AO219" s="272"/>
      <c r="AP219" s="273"/>
      <c r="AQ219" s="272"/>
      <c r="AR219" s="273"/>
      <c r="AS219" s="272"/>
      <c r="AT219" s="102"/>
      <c r="AU219" s="101"/>
    </row>
    <row r="220" spans="1:52" s="100" customFormat="1" ht="87.75" customHeight="1">
      <c r="A220" s="446"/>
      <c r="B220" s="445"/>
      <c r="C220" s="489"/>
      <c r="D220" s="262" t="s">
        <v>1388</v>
      </c>
      <c r="E220" s="352" t="s">
        <v>362</v>
      </c>
      <c r="F220" s="263" t="s">
        <v>624</v>
      </c>
      <c r="G220" s="290" t="s">
        <v>701</v>
      </c>
      <c r="H220" s="341" t="s">
        <v>577</v>
      </c>
      <c r="I220" s="335" t="str">
        <f>IF(OR(E220="SE",E220="SA"),VLOOKUP(H220,'Tabla de Peligros y Riesgo'!$C$2:$E$226,2,FALSE),VLOOKUP(H220,'LISTA DE ASPECTOS - IMPACTOS'!$D$3:$F$72,2,FALSE))</f>
        <v>Caída al mismo nivel</v>
      </c>
      <c r="J220" s="336" t="s">
        <v>702</v>
      </c>
      <c r="K220" s="342" t="s">
        <v>680</v>
      </c>
      <c r="L220" s="177">
        <v>4</v>
      </c>
      <c r="M220" s="268">
        <f t="shared" si="15"/>
        <v>18</v>
      </c>
      <c r="N220" s="85"/>
      <c r="O220" s="85"/>
      <c r="P220" s="287" t="s">
        <v>734</v>
      </c>
      <c r="Q220" s="287"/>
      <c r="R220" s="177"/>
      <c r="S220" s="177" t="s">
        <v>770</v>
      </c>
      <c r="T220" s="178"/>
      <c r="U220" s="178" t="s">
        <v>1400</v>
      </c>
      <c r="V220" s="278"/>
      <c r="W220" s="86">
        <f t="shared" si="16"/>
        <v>18</v>
      </c>
      <c r="X220" s="88"/>
      <c r="Y220" s="86">
        <f t="shared" si="17"/>
        <v>21</v>
      </c>
      <c r="Z220" s="85"/>
      <c r="AA220" s="267" t="s">
        <v>1381</v>
      </c>
      <c r="AD220" s="99"/>
      <c r="AE220" s="272"/>
      <c r="AF220" s="272"/>
      <c r="AG220" s="272"/>
      <c r="AH220" s="272"/>
      <c r="AI220" s="272"/>
      <c r="AJ220" s="272"/>
      <c r="AK220" s="272"/>
      <c r="AL220" s="273"/>
      <c r="AM220" s="272"/>
      <c r="AN220" s="273"/>
      <c r="AO220" s="272"/>
      <c r="AP220" s="273"/>
      <c r="AQ220" s="272"/>
      <c r="AR220" s="273"/>
      <c r="AS220" s="272"/>
      <c r="AT220" s="102"/>
      <c r="AU220" s="101"/>
      <c r="AV220" s="90"/>
      <c r="AW220" s="90"/>
      <c r="AX220" s="90"/>
      <c r="AY220" s="90"/>
      <c r="AZ220" s="90"/>
    </row>
    <row r="221" spans="1:52" ht="117.5">
      <c r="A221" s="446"/>
      <c r="B221" s="445"/>
      <c r="C221" s="493"/>
      <c r="D221" s="262" t="s">
        <v>1388</v>
      </c>
      <c r="E221" s="352" t="s">
        <v>362</v>
      </c>
      <c r="F221" s="263" t="s">
        <v>624</v>
      </c>
      <c r="G221" s="290" t="s">
        <v>704</v>
      </c>
      <c r="H221" s="341" t="s">
        <v>707</v>
      </c>
      <c r="I221" s="335" t="str">
        <f>IF(OR(E221="SE",E221="SA"),VLOOKUP(H221,'Tabla de Peligros y Riesgo'!$C$2:$E$226,2,FALSE),VLOOKUP(H221,'LISTA DE ASPECTOS - IMPACTOS'!$D$3:$F$72,2,FALSE))</f>
        <v>Atrapamiento</v>
      </c>
      <c r="J221" s="336" t="s">
        <v>705</v>
      </c>
      <c r="K221" s="342" t="s">
        <v>680</v>
      </c>
      <c r="L221" s="177">
        <v>3</v>
      </c>
      <c r="M221" s="268">
        <f t="shared" si="15"/>
        <v>13</v>
      </c>
      <c r="N221" s="177"/>
      <c r="O221" s="177"/>
      <c r="P221" s="84"/>
      <c r="Q221" s="287"/>
      <c r="R221" s="177"/>
      <c r="S221" s="177" t="s">
        <v>714</v>
      </c>
      <c r="T221" s="178"/>
      <c r="U221" s="178" t="s">
        <v>1400</v>
      </c>
      <c r="V221" s="87"/>
      <c r="W221" s="86">
        <f t="shared" si="16"/>
        <v>13</v>
      </c>
      <c r="X221" s="88">
        <f>IF(M221&gt;=16,MAX(N221:R221),IF(M221&lt;16,MAX(N221:V221)))</f>
        <v>0</v>
      </c>
      <c r="Y221" s="86">
        <f t="shared" si="17"/>
        <v>17</v>
      </c>
      <c r="Z221" s="85"/>
      <c r="AA221" s="267" t="s">
        <v>1381</v>
      </c>
      <c r="AB221" s="175"/>
      <c r="AC221" s="176"/>
      <c r="AD221" s="176"/>
      <c r="AE221" s="272"/>
      <c r="AF221" s="272"/>
      <c r="AG221" s="272"/>
      <c r="AH221" s="272"/>
      <c r="AI221" s="272"/>
      <c r="AJ221" s="272"/>
      <c r="AK221" s="272"/>
      <c r="AL221" s="273"/>
      <c r="AM221" s="272"/>
      <c r="AN221" s="273"/>
      <c r="AO221" s="272"/>
      <c r="AP221" s="273"/>
      <c r="AQ221" s="272"/>
      <c r="AR221" s="273"/>
      <c r="AS221" s="272"/>
      <c r="AT221" s="102"/>
      <c r="AU221" s="101"/>
    </row>
    <row r="222" spans="1:52" s="100" customFormat="1" ht="87.5">
      <c r="A222" s="446"/>
      <c r="B222" s="445"/>
      <c r="C222" s="488" t="s">
        <v>37</v>
      </c>
      <c r="D222" s="262" t="s">
        <v>1388</v>
      </c>
      <c r="E222" s="352" t="s">
        <v>362</v>
      </c>
      <c r="F222" s="263" t="s">
        <v>624</v>
      </c>
      <c r="G222" s="290" t="s">
        <v>701</v>
      </c>
      <c r="H222" s="341" t="s">
        <v>542</v>
      </c>
      <c r="I222" s="335" t="str">
        <f>IF(OR(E222="SE",E222="SA"),VLOOKUP(H222,'Tabla de Peligros y Riesgo'!$C$2:$E$226,2,FALSE),VLOOKUP(H222,'LISTA DE ASPECTOS - IMPACTOS'!$D$3:$F$72,2,FALSE))</f>
        <v>Caída al mismo nivel</v>
      </c>
      <c r="J222" s="336" t="s">
        <v>702</v>
      </c>
      <c r="K222" s="342" t="s">
        <v>680</v>
      </c>
      <c r="L222" s="177">
        <v>4</v>
      </c>
      <c r="M222" s="268">
        <f t="shared" si="15"/>
        <v>18</v>
      </c>
      <c r="N222" s="280"/>
      <c r="O222" s="280"/>
      <c r="P222" s="282"/>
      <c r="Q222" s="287"/>
      <c r="R222" s="177"/>
      <c r="S222" s="177" t="s">
        <v>770</v>
      </c>
      <c r="T222" s="178"/>
      <c r="U222" s="178" t="s">
        <v>1400</v>
      </c>
      <c r="V222" s="278"/>
      <c r="W222" s="86">
        <f t="shared" si="16"/>
        <v>18</v>
      </c>
      <c r="X222" s="88"/>
      <c r="Y222" s="86">
        <f t="shared" si="17"/>
        <v>21</v>
      </c>
      <c r="Z222" s="85"/>
      <c r="AA222" s="267" t="s">
        <v>1381</v>
      </c>
      <c r="AD222" s="99"/>
      <c r="AE222" s="272"/>
      <c r="AF222" s="272"/>
      <c r="AG222" s="272"/>
      <c r="AH222" s="272"/>
      <c r="AI222" s="272"/>
      <c r="AJ222" s="272"/>
      <c r="AK222" s="272"/>
      <c r="AL222" s="273"/>
      <c r="AM222" s="272"/>
      <c r="AN222" s="273"/>
      <c r="AO222" s="272"/>
      <c r="AP222" s="273"/>
      <c r="AQ222" s="272"/>
      <c r="AR222" s="273"/>
      <c r="AS222" s="272"/>
      <c r="AT222" s="102"/>
      <c r="AU222" s="101"/>
      <c r="AV222" s="90"/>
      <c r="AW222" s="90"/>
      <c r="AX222" s="90"/>
      <c r="AY222" s="90"/>
      <c r="AZ222" s="90"/>
    </row>
    <row r="223" spans="1:52" ht="117.5">
      <c r="A223" s="446"/>
      <c r="B223" s="445"/>
      <c r="C223" s="493"/>
      <c r="D223" s="262" t="s">
        <v>1388</v>
      </c>
      <c r="E223" s="352" t="s">
        <v>362</v>
      </c>
      <c r="F223" s="263" t="s">
        <v>624</v>
      </c>
      <c r="G223" s="290" t="s">
        <v>704</v>
      </c>
      <c r="H223" s="341" t="s">
        <v>707</v>
      </c>
      <c r="I223" s="335" t="str">
        <f>IF(OR(E223="SE",E223="SA"),VLOOKUP(H223,'Tabla de Peligros y Riesgo'!$C$2:$E$226,2,FALSE),VLOOKUP(H223,'LISTA DE ASPECTOS - IMPACTOS'!$D$3:$F$72,2,FALSE))</f>
        <v>Atrapamiento</v>
      </c>
      <c r="J223" s="336" t="s">
        <v>705</v>
      </c>
      <c r="K223" s="342" t="s">
        <v>680</v>
      </c>
      <c r="L223" s="177">
        <v>3</v>
      </c>
      <c r="M223" s="268">
        <f t="shared" si="15"/>
        <v>13</v>
      </c>
      <c r="N223" s="177"/>
      <c r="O223" s="177"/>
      <c r="P223" s="84"/>
      <c r="Q223" s="287"/>
      <c r="R223" s="177"/>
      <c r="S223" s="177" t="s">
        <v>714</v>
      </c>
      <c r="T223" s="178"/>
      <c r="U223" s="178" t="s">
        <v>1400</v>
      </c>
      <c r="V223" s="289"/>
      <c r="W223" s="86">
        <f t="shared" si="16"/>
        <v>13</v>
      </c>
      <c r="X223" s="88">
        <f>IF(M223&gt;=16,MAX(N223:R223),IF(M223&lt;16,MAX(N223:T223)))</f>
        <v>0</v>
      </c>
      <c r="Y223" s="86">
        <f t="shared" si="17"/>
        <v>17</v>
      </c>
      <c r="Z223" s="85"/>
      <c r="AA223" s="267" t="s">
        <v>1381</v>
      </c>
      <c r="AB223" s="175"/>
      <c r="AC223" s="176"/>
      <c r="AD223" s="176"/>
      <c r="AE223" s="272"/>
      <c r="AF223" s="272"/>
      <c r="AG223" s="272"/>
      <c r="AH223" s="272"/>
      <c r="AI223" s="272"/>
      <c r="AJ223" s="272"/>
      <c r="AK223" s="272"/>
      <c r="AL223" s="273"/>
      <c r="AM223" s="272"/>
      <c r="AN223" s="273"/>
      <c r="AO223" s="272"/>
      <c r="AP223" s="273"/>
      <c r="AQ223" s="272"/>
      <c r="AR223" s="273"/>
      <c r="AS223" s="272"/>
      <c r="AT223" s="102"/>
      <c r="AU223" s="101"/>
    </row>
    <row r="224" spans="1:52" ht="87">
      <c r="A224" s="446"/>
      <c r="B224" s="445"/>
      <c r="C224" s="488" t="s">
        <v>52</v>
      </c>
      <c r="D224" s="262" t="s">
        <v>1388</v>
      </c>
      <c r="E224" s="352" t="s">
        <v>361</v>
      </c>
      <c r="F224" s="263" t="s">
        <v>624</v>
      </c>
      <c r="G224" s="290" t="s">
        <v>441</v>
      </c>
      <c r="H224" s="341" t="s">
        <v>519</v>
      </c>
      <c r="I224" s="335" t="str">
        <f>IF(OR(E224="SE",E224="SA"),VLOOKUP(H224,'Tabla de Peligros y Riesgo'!$C$2:$E$226,2,FALSE),VLOOKUP(H224,'LISTA DE ASPECTOS - IMPACTOS'!$D$3:$F$72,2,FALSE))</f>
        <v>Riesgos Disergonómico</v>
      </c>
      <c r="J224" s="336" t="str">
        <f>IF(OR(E224="SE",E224="SA"),VLOOKUP(H224,'Tabla de Peligros y Riesgo'!$C$2:$E$226,3,FALSE),VLOOKUP(H224,'LISTA DE ASPECTOS - IMPACTOS'!$D$3:$F$72,3,FALSE))</f>
        <v>Lumbalgia/Dorsalgia/ Hiperlordosis/ Tendinitis de Hombro</v>
      </c>
      <c r="K224" s="342" t="s">
        <v>715</v>
      </c>
      <c r="L224" s="177">
        <v>4</v>
      </c>
      <c r="M224" s="268">
        <f t="shared" si="15"/>
        <v>14</v>
      </c>
      <c r="N224" s="177"/>
      <c r="O224" s="177"/>
      <c r="P224" s="84"/>
      <c r="Q224" s="287"/>
      <c r="R224" s="177"/>
      <c r="S224" s="177" t="s">
        <v>716</v>
      </c>
      <c r="T224" s="178"/>
      <c r="U224" s="178" t="s">
        <v>1400</v>
      </c>
      <c r="V224" s="87"/>
      <c r="W224" s="86">
        <f t="shared" si="16"/>
        <v>14</v>
      </c>
      <c r="X224" s="88"/>
      <c r="Y224" s="86">
        <f t="shared" si="17"/>
        <v>18</v>
      </c>
      <c r="Z224" s="85"/>
      <c r="AA224" s="267" t="s">
        <v>1381</v>
      </c>
      <c r="AB224" s="175"/>
      <c r="AC224" s="176"/>
      <c r="AD224" s="176"/>
      <c r="AE224" s="272"/>
      <c r="AF224" s="272"/>
      <c r="AG224" s="272"/>
      <c r="AH224" s="272"/>
      <c r="AI224" s="272"/>
      <c r="AJ224" s="272"/>
      <c r="AK224" s="272"/>
      <c r="AL224" s="273"/>
      <c r="AM224" s="272"/>
      <c r="AN224" s="273"/>
      <c r="AO224" s="272"/>
      <c r="AP224" s="273"/>
      <c r="AQ224" s="272"/>
      <c r="AR224" s="273"/>
      <c r="AS224" s="272"/>
      <c r="AT224" s="102"/>
      <c r="AU224" s="101"/>
    </row>
    <row r="225" spans="1:47" ht="117.5">
      <c r="A225" s="446"/>
      <c r="B225" s="445"/>
      <c r="C225" s="493"/>
      <c r="D225" s="262" t="s">
        <v>1388</v>
      </c>
      <c r="E225" s="352" t="s">
        <v>362</v>
      </c>
      <c r="F225" s="263" t="s">
        <v>624</v>
      </c>
      <c r="G225" s="290" t="s">
        <v>704</v>
      </c>
      <c r="H225" s="341" t="s">
        <v>707</v>
      </c>
      <c r="I225" s="335" t="str">
        <f>IF(OR(E225="SE",E225="SA"),VLOOKUP(H225,'Tabla de Peligros y Riesgo'!$C$2:$E$226,2,FALSE),VLOOKUP(H225,'LISTA DE ASPECTOS - IMPACTOS'!$D$3:$F$72,2,FALSE))</f>
        <v>Atrapamiento</v>
      </c>
      <c r="J225" s="336" t="s">
        <v>705</v>
      </c>
      <c r="K225" s="342" t="s">
        <v>680</v>
      </c>
      <c r="L225" s="177">
        <v>3</v>
      </c>
      <c r="M225" s="268">
        <f t="shared" si="15"/>
        <v>13</v>
      </c>
      <c r="N225" s="177"/>
      <c r="O225" s="177"/>
      <c r="P225" s="84"/>
      <c r="Q225" s="287"/>
      <c r="R225" s="177"/>
      <c r="S225" s="177" t="s">
        <v>714</v>
      </c>
      <c r="T225" s="178"/>
      <c r="U225" s="178" t="s">
        <v>1400</v>
      </c>
      <c r="V225" s="87"/>
      <c r="W225" s="86">
        <f t="shared" si="16"/>
        <v>13</v>
      </c>
      <c r="X225" s="88"/>
      <c r="Y225" s="86">
        <f t="shared" si="17"/>
        <v>17</v>
      </c>
      <c r="Z225" s="85"/>
      <c r="AA225" s="267" t="s">
        <v>1381</v>
      </c>
      <c r="AB225" s="175"/>
      <c r="AC225" s="176"/>
      <c r="AD225" s="176"/>
      <c r="AE225" s="272"/>
      <c r="AF225" s="272"/>
      <c r="AG225" s="272"/>
      <c r="AH225" s="272"/>
      <c r="AI225" s="272"/>
      <c r="AJ225" s="272"/>
      <c r="AK225" s="272"/>
      <c r="AL225" s="273"/>
      <c r="AM225" s="272"/>
      <c r="AN225" s="273"/>
      <c r="AO225" s="272"/>
      <c r="AP225" s="273"/>
      <c r="AQ225" s="272"/>
      <c r="AR225" s="273"/>
      <c r="AS225" s="272"/>
      <c r="AT225" s="102"/>
      <c r="AU225" s="101"/>
    </row>
    <row r="226" spans="1:47" ht="329">
      <c r="A226" s="446"/>
      <c r="B226" s="445"/>
      <c r="C226" s="488" t="s">
        <v>54</v>
      </c>
      <c r="D226" s="262" t="s">
        <v>1388</v>
      </c>
      <c r="E226" s="352" t="s">
        <v>363</v>
      </c>
      <c r="F226" s="263" t="s">
        <v>624</v>
      </c>
      <c r="G226" s="290" t="s">
        <v>761</v>
      </c>
      <c r="H226" s="341" t="s">
        <v>756</v>
      </c>
      <c r="I226" s="335" t="str">
        <f>IF(OR(E226="SE",E226="SA"),VLOOKUP(H226,'Tabla de Peligros y Riesgo'!$C$2:$E$226,2,FALSE),VLOOKUP(H226,'LISTA DE ASPECTOS - IMPACTOS'!$D$3:$F$72,2,FALSE))</f>
        <v>Alteración de la calidad de suelo/agua</v>
      </c>
      <c r="J226" s="336" t="str">
        <f>IF(OR(E226="SE",E226="SA"),VLOOKUP(H226,'Tabla de Peligros y Riesgo'!$C$2:$E$226,3,FALSE),VLOOKUP(H226,'LISTA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26" s="342" t="s">
        <v>690</v>
      </c>
      <c r="L226" s="177">
        <v>4</v>
      </c>
      <c r="M226" s="268">
        <f t="shared" si="15"/>
        <v>10</v>
      </c>
      <c r="N226" s="85"/>
      <c r="O226" s="85"/>
      <c r="P226" s="84"/>
      <c r="Q226" s="177"/>
      <c r="R226" s="177"/>
      <c r="S226" s="177" t="s">
        <v>733</v>
      </c>
      <c r="T226" s="178">
        <v>0.35</v>
      </c>
      <c r="U226" s="178"/>
      <c r="V226" s="87">
        <v>0.15</v>
      </c>
      <c r="W226" s="86">
        <f t="shared" si="16"/>
        <v>10</v>
      </c>
      <c r="X226" s="88">
        <f>IF(M226&gt;=16,MAX(N226:R226),IF(M226&lt;16,MAX(N226:V226)))</f>
        <v>0.35</v>
      </c>
      <c r="Y226" s="86">
        <f t="shared" si="17"/>
        <v>18</v>
      </c>
      <c r="Z226" s="85"/>
      <c r="AA226" s="267" t="s">
        <v>1381</v>
      </c>
      <c r="AB226" s="175"/>
      <c r="AC226" s="176"/>
      <c r="AD226" s="176"/>
      <c r="AE226" s="272"/>
      <c r="AF226" s="272"/>
      <c r="AG226" s="272"/>
      <c r="AH226" s="272"/>
      <c r="AI226" s="272"/>
      <c r="AJ226" s="272"/>
      <c r="AK226" s="272"/>
      <c r="AL226" s="273"/>
      <c r="AM226" s="272"/>
      <c r="AN226" s="273"/>
      <c r="AO226" s="272"/>
      <c r="AP226" s="273"/>
      <c r="AQ226" s="272"/>
      <c r="AR226" s="273"/>
      <c r="AS226" s="272"/>
      <c r="AT226" s="102"/>
      <c r="AU226" s="101"/>
    </row>
    <row r="227" spans="1:47" ht="329">
      <c r="A227" s="446"/>
      <c r="B227" s="445"/>
      <c r="C227" s="493"/>
      <c r="D227" s="262" t="s">
        <v>1388</v>
      </c>
      <c r="E227" s="352" t="s">
        <v>363</v>
      </c>
      <c r="F227" s="263" t="s">
        <v>624</v>
      </c>
      <c r="G227" s="290" t="s">
        <v>728</v>
      </c>
      <c r="H227" s="341" t="s">
        <v>729</v>
      </c>
      <c r="I227" s="335" t="str">
        <f>IF(OR(E227="SE",E227="SA"),VLOOKUP(H227,'Tabla de Peligros y Riesgo'!$C$2:$E$226,2,FALSE),VLOOKUP(H227,'LISTA DE ASPECTOS - IMPACTOS'!$D$3:$F$72,2,FALSE))</f>
        <v>Alteración de la calidad de suelo/agua</v>
      </c>
      <c r="J227" s="336" t="str">
        <f>IF(OR(E227="SE",E227="SA"),VLOOKUP(H227,'Tabla de Peligros y Riesgo'!$C$2:$E$226,3,FALSE),VLOOKUP(H227,'LISTA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27" s="342" t="s">
        <v>680</v>
      </c>
      <c r="L227" s="177">
        <v>3</v>
      </c>
      <c r="M227" s="268">
        <f t="shared" si="15"/>
        <v>13</v>
      </c>
      <c r="N227" s="177"/>
      <c r="O227" s="177"/>
      <c r="P227" s="84"/>
      <c r="Q227" s="177" t="s">
        <v>730</v>
      </c>
      <c r="R227" s="177" t="s">
        <v>685</v>
      </c>
      <c r="S227" s="177" t="s">
        <v>731</v>
      </c>
      <c r="T227" s="178"/>
      <c r="U227" s="178"/>
      <c r="V227" s="87">
        <v>0.15</v>
      </c>
      <c r="W227" s="86">
        <f t="shared" si="16"/>
        <v>13</v>
      </c>
      <c r="X227" s="88">
        <f>IF(M227&gt;=16,MAX(N227:R227),IF(M227&lt;16,MAX(N227:V227)))</f>
        <v>0.15</v>
      </c>
      <c r="Y227" s="86">
        <f t="shared" si="17"/>
        <v>17</v>
      </c>
      <c r="Z227" s="85"/>
      <c r="AA227" s="267" t="s">
        <v>1381</v>
      </c>
      <c r="AB227" s="175"/>
      <c r="AC227" s="176"/>
      <c r="AD227" s="176"/>
      <c r="AE227" s="272"/>
      <c r="AF227" s="272"/>
      <c r="AG227" s="272"/>
      <c r="AH227" s="272"/>
      <c r="AI227" s="272"/>
      <c r="AJ227" s="272"/>
      <c r="AK227" s="272"/>
      <c r="AL227" s="273"/>
      <c r="AM227" s="272"/>
      <c r="AN227" s="273"/>
      <c r="AO227" s="272"/>
      <c r="AP227" s="273"/>
      <c r="AQ227" s="272"/>
      <c r="AR227" s="273"/>
      <c r="AS227" s="272"/>
      <c r="AT227" s="102"/>
      <c r="AU227" s="101"/>
    </row>
    <row r="228" spans="1:47" ht="329">
      <c r="A228" s="446"/>
      <c r="B228" s="445"/>
      <c r="C228" s="488" t="s">
        <v>55</v>
      </c>
      <c r="D228" s="262" t="s">
        <v>1388</v>
      </c>
      <c r="E228" s="352" t="s">
        <v>363</v>
      </c>
      <c r="F228" s="263" t="s">
        <v>624</v>
      </c>
      <c r="G228" s="290" t="s">
        <v>728</v>
      </c>
      <c r="H228" s="341" t="s">
        <v>729</v>
      </c>
      <c r="I228" s="335" t="str">
        <f>IF(OR(E228="SE",E228="SA"),VLOOKUP(H228,'Tabla de Peligros y Riesgo'!$C$2:$E$226,2,FALSE),VLOOKUP(H228,'LISTA DE ASPECTOS - IMPACTOS'!$D$3:$F$72,2,FALSE))</f>
        <v>Alteración de la calidad de suelo/agua</v>
      </c>
      <c r="J228" s="336" t="str">
        <f>IF(OR(E228="SE",E228="SA"),VLOOKUP(H228,'Tabla de Peligros y Riesgo'!$C$2:$E$226,3,FALSE),VLOOKUP(H228,'LISTA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28" s="342" t="s">
        <v>680</v>
      </c>
      <c r="L228" s="177">
        <v>3</v>
      </c>
      <c r="M228" s="268">
        <f t="shared" si="15"/>
        <v>13</v>
      </c>
      <c r="N228" s="177"/>
      <c r="O228" s="177"/>
      <c r="P228" s="84"/>
      <c r="Q228" s="177" t="s">
        <v>730</v>
      </c>
      <c r="R228" s="177" t="s">
        <v>685</v>
      </c>
      <c r="S228" s="177" t="s">
        <v>731</v>
      </c>
      <c r="T228" s="178"/>
      <c r="U228" s="178"/>
      <c r="V228" s="87">
        <v>0.15</v>
      </c>
      <c r="W228" s="86">
        <f t="shared" si="16"/>
        <v>13</v>
      </c>
      <c r="X228" s="88">
        <f>IF(M228&gt;=16,MAX(N228:R228),IF(M228&lt;16,MAX(N228:V228)))</f>
        <v>0.15</v>
      </c>
      <c r="Y228" s="86">
        <f t="shared" si="17"/>
        <v>17</v>
      </c>
      <c r="Z228" s="85"/>
      <c r="AA228" s="267" t="s">
        <v>1381</v>
      </c>
      <c r="AB228" s="175"/>
      <c r="AC228" s="176"/>
      <c r="AD228" s="176"/>
      <c r="AE228" s="272"/>
      <c r="AF228" s="272"/>
      <c r="AG228" s="272"/>
      <c r="AH228" s="272"/>
      <c r="AI228" s="272"/>
      <c r="AJ228" s="272"/>
      <c r="AK228" s="272"/>
      <c r="AL228" s="273"/>
      <c r="AM228" s="272"/>
      <c r="AN228" s="273"/>
      <c r="AO228" s="272"/>
      <c r="AP228" s="273"/>
      <c r="AQ228" s="272"/>
      <c r="AR228" s="273"/>
      <c r="AS228" s="272"/>
      <c r="AT228" s="102"/>
      <c r="AU228" s="101"/>
    </row>
    <row r="229" spans="1:47" ht="141">
      <c r="A229" s="446"/>
      <c r="B229" s="445"/>
      <c r="C229" s="493"/>
      <c r="D229" s="262" t="s">
        <v>1388</v>
      </c>
      <c r="E229" s="352" t="s">
        <v>362</v>
      </c>
      <c r="F229" s="263" t="s">
        <v>624</v>
      </c>
      <c r="G229" s="290" t="s">
        <v>771</v>
      </c>
      <c r="H229" s="341" t="s">
        <v>772</v>
      </c>
      <c r="I229" s="335" t="str">
        <f>IF(OR(E229="SE",E229="SA"),VLOOKUP(H229,'Tabla de Peligros y Riesgo'!$C$2:$E$226,2,FALSE),VLOOKUP(H229,'LISTA DE ASPECTOS - IMPACTOS'!$D$3:$F$72,2,FALSE))</f>
        <v>Riesgos Disergonómico</v>
      </c>
      <c r="J229" s="336" t="str">
        <f>IF(OR(E229="SE",E229="SA"),VLOOKUP(H229,'Tabla de Peligros y Riesgo'!$C$2:$E$226,3,FALSE),VLOOKUP(H229,'LISTA DE ASPECTOS - IMPACTOS'!$D$3:$F$72,3,FALSE))</f>
        <v>Lumbalgia</v>
      </c>
      <c r="K229" s="342" t="s">
        <v>680</v>
      </c>
      <c r="L229" s="177">
        <v>3</v>
      </c>
      <c r="M229" s="268">
        <f t="shared" si="15"/>
        <v>13</v>
      </c>
      <c r="N229" s="85"/>
      <c r="O229" s="85"/>
      <c r="P229" s="84"/>
      <c r="Q229" s="287" t="s">
        <v>773</v>
      </c>
      <c r="R229" s="177" t="s">
        <v>685</v>
      </c>
      <c r="S229" s="177" t="s">
        <v>777</v>
      </c>
      <c r="T229" s="178"/>
      <c r="U229" s="178" t="s">
        <v>1400</v>
      </c>
      <c r="V229" s="289"/>
      <c r="W229" s="86">
        <f t="shared" si="16"/>
        <v>13</v>
      </c>
      <c r="X229" s="88"/>
      <c r="Y229" s="86">
        <f t="shared" si="17"/>
        <v>17</v>
      </c>
      <c r="Z229" s="85"/>
      <c r="AA229" s="267" t="s">
        <v>1381</v>
      </c>
      <c r="AB229" s="175"/>
      <c r="AC229" s="176"/>
      <c r="AD229" s="176"/>
      <c r="AE229" s="272"/>
      <c r="AF229" s="272"/>
      <c r="AG229" s="272"/>
      <c r="AH229" s="272"/>
      <c r="AI229" s="272"/>
      <c r="AJ229" s="272"/>
      <c r="AK229" s="272"/>
      <c r="AL229" s="273"/>
      <c r="AM229" s="272"/>
      <c r="AN229" s="273"/>
      <c r="AO229" s="272"/>
      <c r="AP229" s="273"/>
      <c r="AQ229" s="272"/>
      <c r="AR229" s="273"/>
      <c r="AS229" s="272"/>
      <c r="AT229" s="102"/>
      <c r="AU229" s="101"/>
    </row>
    <row r="230" spans="1:47" ht="329">
      <c r="A230" s="446"/>
      <c r="B230" s="445"/>
      <c r="C230" s="488" t="s">
        <v>67</v>
      </c>
      <c r="D230" s="262" t="s">
        <v>1388</v>
      </c>
      <c r="E230" s="352" t="s">
        <v>363</v>
      </c>
      <c r="F230" s="263" t="s">
        <v>624</v>
      </c>
      <c r="G230" s="290" t="s">
        <v>728</v>
      </c>
      <c r="H230" s="341" t="s">
        <v>729</v>
      </c>
      <c r="I230" s="335" t="str">
        <f>IF(OR(E230="SE",E230="SA"),VLOOKUP(H230,'Tabla de Peligros y Riesgo'!$C$2:$E$226,2,FALSE),VLOOKUP(H230,'LISTA DE ASPECTOS - IMPACTOS'!$D$3:$F$72,2,FALSE))</f>
        <v>Alteración de la calidad de suelo/agua</v>
      </c>
      <c r="J230" s="336" t="str">
        <f>IF(OR(E230="SE",E230="SA"),VLOOKUP(H230,'Tabla de Peligros y Riesgo'!$C$2:$E$226,3,FALSE),VLOOKUP(H230,'LISTA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30" s="342" t="s">
        <v>680</v>
      </c>
      <c r="L230" s="177">
        <v>3</v>
      </c>
      <c r="M230" s="268">
        <f t="shared" si="15"/>
        <v>13</v>
      </c>
      <c r="N230" s="177"/>
      <c r="O230" s="177"/>
      <c r="P230" s="84"/>
      <c r="Q230" s="177" t="s">
        <v>730</v>
      </c>
      <c r="R230" s="177" t="s">
        <v>685</v>
      </c>
      <c r="S230" s="177" t="s">
        <v>731</v>
      </c>
      <c r="T230" s="178"/>
      <c r="U230" s="178"/>
      <c r="V230" s="87">
        <v>0.15</v>
      </c>
      <c r="W230" s="86">
        <f t="shared" si="16"/>
        <v>13</v>
      </c>
      <c r="X230" s="88">
        <f>IF(M230&gt;=16,MAX(N230:R230),IF(M230&lt;16,MAX(N230:V230)))</f>
        <v>0.15</v>
      </c>
      <c r="Y230" s="86">
        <f t="shared" si="17"/>
        <v>17</v>
      </c>
      <c r="Z230" s="85"/>
      <c r="AA230" s="267" t="s">
        <v>1381</v>
      </c>
      <c r="AB230" s="175"/>
      <c r="AC230" s="176"/>
      <c r="AD230" s="176"/>
      <c r="AE230" s="272"/>
      <c r="AF230" s="272"/>
      <c r="AG230" s="272"/>
      <c r="AH230" s="272"/>
      <c r="AI230" s="272"/>
      <c r="AJ230" s="272"/>
      <c r="AK230" s="272"/>
      <c r="AL230" s="273"/>
      <c r="AM230" s="272"/>
      <c r="AN230" s="273"/>
      <c r="AO230" s="272"/>
      <c r="AP230" s="273"/>
      <c r="AQ230" s="272"/>
      <c r="AR230" s="273"/>
      <c r="AS230" s="272"/>
      <c r="AT230" s="102"/>
      <c r="AU230" s="101"/>
    </row>
    <row r="231" spans="1:47" ht="188">
      <c r="A231" s="446"/>
      <c r="B231" s="445"/>
      <c r="C231" s="489"/>
      <c r="D231" s="262" t="s">
        <v>1388</v>
      </c>
      <c r="E231" s="352" t="s">
        <v>363</v>
      </c>
      <c r="F231" s="263" t="s">
        <v>624</v>
      </c>
      <c r="G231" s="290" t="s">
        <v>739</v>
      </c>
      <c r="H231" s="341" t="s">
        <v>775</v>
      </c>
      <c r="I231" s="335" t="str">
        <f>IF(OR(E231="SE",E231="SA"),VLOOKUP(H231,'Tabla de Peligros y Riesgo'!$C$2:$E$226,2,FALSE),VLOOKUP(H231,'LISTA DE ASPECTOS - IMPACTOS'!$D$3:$F$72,2,FALSE))</f>
        <v>Alteración de la calidad de suelo/agua</v>
      </c>
      <c r="J231" s="336" t="str">
        <f>IF(OR(E231="SE",E231="SA"),VLOOKUP(H231,'Tabla de Peligros y Riesgo'!$C$2:$E$226,3,FALSE),VLOOKUP(H231,'LISTA DE ASPECTOS - IMPACTOS'!$D$3:$F$72,3,FALSE))</f>
        <v>Potencial incumplimiento de Estándares de Calidad Ambiental (ECA) para aire.
Potencial afectación a la vida y salud humana.</v>
      </c>
      <c r="K231" s="342" t="s">
        <v>715</v>
      </c>
      <c r="L231" s="177">
        <v>4</v>
      </c>
      <c r="M231" s="268">
        <f t="shared" si="15"/>
        <v>14</v>
      </c>
      <c r="N231" s="85"/>
      <c r="O231" s="85"/>
      <c r="P231" s="84"/>
      <c r="Q231" s="287"/>
      <c r="R231" s="177"/>
      <c r="S231" s="177" t="s">
        <v>741</v>
      </c>
      <c r="T231" s="178"/>
      <c r="U231" s="178"/>
      <c r="V231" s="87"/>
      <c r="W231" s="86">
        <f t="shared" si="16"/>
        <v>14</v>
      </c>
      <c r="X231" s="88">
        <f>IF(M231&gt;=16,MAX(N231:R231),IF(M231&lt;16,MAX(N231:V231)))</f>
        <v>0</v>
      </c>
      <c r="Y231" s="86">
        <f t="shared" si="17"/>
        <v>18</v>
      </c>
      <c r="Z231" s="85"/>
      <c r="AA231" s="267" t="s">
        <v>1381</v>
      </c>
      <c r="AB231" s="175"/>
      <c r="AC231" s="176"/>
      <c r="AD231" s="176"/>
      <c r="AE231" s="272"/>
      <c r="AF231" s="272"/>
      <c r="AG231" s="272"/>
      <c r="AH231" s="272"/>
      <c r="AI231" s="272"/>
      <c r="AJ231" s="272"/>
      <c r="AK231" s="272"/>
      <c r="AL231" s="273"/>
      <c r="AM231" s="272"/>
      <c r="AN231" s="273"/>
      <c r="AO231" s="272"/>
      <c r="AP231" s="273"/>
      <c r="AQ231" s="272"/>
      <c r="AR231" s="273"/>
      <c r="AS231" s="272"/>
      <c r="AT231" s="102"/>
      <c r="AU231" s="101"/>
    </row>
    <row r="232" spans="1:47" ht="188">
      <c r="A232" s="446"/>
      <c r="B232" s="445"/>
      <c r="C232" s="489"/>
      <c r="D232" s="262" t="s">
        <v>1388</v>
      </c>
      <c r="E232" s="352" t="s">
        <v>363</v>
      </c>
      <c r="F232" s="263" t="s">
        <v>624</v>
      </c>
      <c r="G232" s="290" t="s">
        <v>739</v>
      </c>
      <c r="H232" s="341" t="s">
        <v>740</v>
      </c>
      <c r="I232" s="335" t="str">
        <f>IF(OR(E232="SE",E232="SA"),VLOOKUP(H232,'Tabla de Peligros y Riesgo'!$C$2:$E$226,2,FALSE),VLOOKUP(H232,'LISTA DE ASPECTOS - IMPACTOS'!$D$3:$F$72,2,FALSE))</f>
        <v>Alteración de la calidad de suelo/agua</v>
      </c>
      <c r="J232" s="336" t="str">
        <f>IF(OR(E232="SE",E232="SA"),VLOOKUP(H232,'Tabla de Peligros y Riesgo'!$C$2:$E$226,3,FALSE),VLOOKUP(H232,'LISTA DE ASPECTOS - IMPACTOS'!$D$3:$F$72,3,FALSE))</f>
        <v>Potencial incumplimiento de Estándares de Calidad Ambiental (ECA) para aire.
Potencial afectación a la vida y salud humana.</v>
      </c>
      <c r="K232" s="342" t="s">
        <v>715</v>
      </c>
      <c r="L232" s="177">
        <v>4</v>
      </c>
      <c r="M232" s="268">
        <f t="shared" si="15"/>
        <v>14</v>
      </c>
      <c r="N232" s="85"/>
      <c r="O232" s="85"/>
      <c r="P232" s="291"/>
      <c r="Q232" s="287"/>
      <c r="R232" s="177"/>
      <c r="S232" s="177" t="s">
        <v>741</v>
      </c>
      <c r="T232" s="178">
        <v>0.35</v>
      </c>
      <c r="U232" s="178"/>
      <c r="V232" s="87"/>
      <c r="W232" s="86">
        <f t="shared" si="16"/>
        <v>14</v>
      </c>
      <c r="X232" s="88"/>
      <c r="Y232" s="86">
        <f t="shared" si="17"/>
        <v>18</v>
      </c>
      <c r="Z232" s="85"/>
      <c r="AA232" s="267" t="s">
        <v>1381</v>
      </c>
      <c r="AB232" s="536"/>
      <c r="AC232" s="537"/>
      <c r="AD232" s="537"/>
      <c r="AE232" s="272"/>
      <c r="AF232" s="272"/>
      <c r="AG232" s="272"/>
      <c r="AH232" s="272"/>
      <c r="AI232" s="272"/>
      <c r="AJ232" s="272"/>
      <c r="AK232" s="272"/>
      <c r="AL232" s="273"/>
      <c r="AM232" s="272"/>
      <c r="AN232" s="273"/>
      <c r="AO232" s="272"/>
      <c r="AP232" s="273"/>
      <c r="AQ232" s="272"/>
      <c r="AR232" s="273"/>
      <c r="AS232" s="272"/>
      <c r="AT232" s="102"/>
      <c r="AU232" s="101"/>
    </row>
    <row r="233" spans="1:47" ht="141">
      <c r="A233" s="446"/>
      <c r="B233" s="445"/>
      <c r="C233" s="493"/>
      <c r="D233" s="262" t="s">
        <v>1388</v>
      </c>
      <c r="E233" s="352" t="s">
        <v>361</v>
      </c>
      <c r="F233" s="263" t="s">
        <v>624</v>
      </c>
      <c r="G233" s="290" t="s">
        <v>721</v>
      </c>
      <c r="H233" s="341" t="s">
        <v>456</v>
      </c>
      <c r="I233" s="335" t="str">
        <f>IF(OR(E233="SE",E233="SA"),VLOOKUP(H233,'Tabla de Peligros y Riesgo'!$C$2:$E$226,2,FALSE),VLOOKUP(H233,'LISTA DE ASPECTOS - IMPACTOS'!$D$3:$F$72,2,FALSE))</f>
        <v>Inhalación de sustancias asfixiantes</v>
      </c>
      <c r="J233" s="336" t="str">
        <f>IF(OR(E233="SE",E233="SA"),VLOOKUP(H233,'Tabla de Peligros y Riesgo'!$C$2:$E$226,3,FALSE),VLOOKUP(H233,'LISTA DE ASPECTOS - IMPACTOS'!$D$3:$F$72,3,FALSE))</f>
        <v>Intoxicación/Quemaduras/Muerte</v>
      </c>
      <c r="K233" s="342" t="s">
        <v>715</v>
      </c>
      <c r="L233" s="177">
        <v>3</v>
      </c>
      <c r="M233" s="268">
        <f t="shared" si="15"/>
        <v>9</v>
      </c>
      <c r="N233" s="85"/>
      <c r="O233" s="85"/>
      <c r="P233" s="84"/>
      <c r="Q233" s="287" t="s">
        <v>723</v>
      </c>
      <c r="R233" s="177" t="s">
        <v>685</v>
      </c>
      <c r="S233" s="177" t="s">
        <v>778</v>
      </c>
      <c r="T233" s="178"/>
      <c r="U233" s="178" t="s">
        <v>1400</v>
      </c>
      <c r="V233" s="87"/>
      <c r="W233" s="86">
        <f t="shared" si="16"/>
        <v>9</v>
      </c>
      <c r="X233" s="88"/>
      <c r="Y233" s="86">
        <f t="shared" si="17"/>
        <v>17</v>
      </c>
      <c r="Z233" s="85"/>
      <c r="AA233" s="267" t="s">
        <v>1381</v>
      </c>
      <c r="AB233" s="175"/>
      <c r="AC233" s="176"/>
      <c r="AD233" s="176"/>
      <c r="AE233" s="272"/>
      <c r="AF233" s="272"/>
      <c r="AG233" s="272"/>
      <c r="AH233" s="272"/>
      <c r="AI233" s="272"/>
      <c r="AJ233" s="272"/>
      <c r="AK233" s="272"/>
      <c r="AL233" s="273"/>
      <c r="AM233" s="272"/>
      <c r="AN233" s="273"/>
      <c r="AO233" s="272"/>
      <c r="AP233" s="273"/>
      <c r="AQ233" s="272"/>
      <c r="AR233" s="273"/>
      <c r="AS233" s="272"/>
      <c r="AT233" s="102"/>
      <c r="AU233" s="101"/>
    </row>
    <row r="234" spans="1:47" ht="329">
      <c r="A234" s="446"/>
      <c r="B234" s="445"/>
      <c r="C234" s="488" t="s">
        <v>58</v>
      </c>
      <c r="D234" s="262" t="s">
        <v>1388</v>
      </c>
      <c r="E234" s="352" t="s">
        <v>363</v>
      </c>
      <c r="F234" s="263" t="s">
        <v>624</v>
      </c>
      <c r="G234" s="290" t="s">
        <v>728</v>
      </c>
      <c r="H234" s="341" t="s">
        <v>729</v>
      </c>
      <c r="I234" s="335" t="str">
        <f>IF(OR(E234="SE",E234="SA"),VLOOKUP(H234,'Tabla de Peligros y Riesgo'!$C$2:$E$226,2,FALSE),VLOOKUP(H234,'LISTA DE ASPECTOS - IMPACTOS'!$D$3:$F$72,2,FALSE))</f>
        <v>Alteración de la calidad de suelo/agua</v>
      </c>
      <c r="J234" s="336" t="str">
        <f>IF(OR(E234="SE",E234="SA"),VLOOKUP(H234,'Tabla de Peligros y Riesgo'!$C$2:$E$226,3,FALSE),VLOOKUP(H234,'LISTA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34" s="342" t="s">
        <v>680</v>
      </c>
      <c r="L234" s="177">
        <v>3</v>
      </c>
      <c r="M234" s="268">
        <f t="shared" si="15"/>
        <v>13</v>
      </c>
      <c r="N234" s="177"/>
      <c r="O234" s="177"/>
      <c r="P234" s="84"/>
      <c r="Q234" s="177" t="s">
        <v>730</v>
      </c>
      <c r="R234" s="177" t="s">
        <v>685</v>
      </c>
      <c r="S234" s="177" t="s">
        <v>731</v>
      </c>
      <c r="T234" s="178"/>
      <c r="U234" s="178"/>
      <c r="V234" s="87">
        <v>0.15</v>
      </c>
      <c r="W234" s="86">
        <f t="shared" si="16"/>
        <v>13</v>
      </c>
      <c r="X234" s="88">
        <f>IF(M234&gt;=16,MAX(N234:R234),IF(M234&lt;16,MAX(N234:V234)))</f>
        <v>0.15</v>
      </c>
      <c r="Y234" s="86">
        <f t="shared" si="17"/>
        <v>17</v>
      </c>
      <c r="Z234" s="85"/>
      <c r="AA234" s="267" t="s">
        <v>1381</v>
      </c>
      <c r="AB234" s="175"/>
      <c r="AC234" s="176"/>
      <c r="AD234" s="176"/>
      <c r="AE234" s="272"/>
      <c r="AF234" s="272"/>
      <c r="AG234" s="272"/>
      <c r="AH234" s="272"/>
      <c r="AI234" s="272"/>
      <c r="AJ234" s="272"/>
      <c r="AK234" s="272"/>
      <c r="AL234" s="273"/>
      <c r="AM234" s="272"/>
      <c r="AN234" s="273"/>
      <c r="AO234" s="272"/>
      <c r="AP234" s="273"/>
      <c r="AQ234" s="272"/>
      <c r="AR234" s="273"/>
      <c r="AS234" s="272"/>
      <c r="AT234" s="102"/>
      <c r="AU234" s="101"/>
    </row>
    <row r="235" spans="1:47" ht="117.5">
      <c r="A235" s="446"/>
      <c r="B235" s="445"/>
      <c r="C235" s="493"/>
      <c r="D235" s="262" t="s">
        <v>1388</v>
      </c>
      <c r="E235" s="352" t="s">
        <v>362</v>
      </c>
      <c r="F235" s="263" t="s">
        <v>624</v>
      </c>
      <c r="G235" s="290" t="s">
        <v>704</v>
      </c>
      <c r="H235" s="341" t="s">
        <v>707</v>
      </c>
      <c r="I235" s="335" t="str">
        <f>IF(OR(E235="SE",E235="SA"),VLOOKUP(H235,'Tabla de Peligros y Riesgo'!$C$2:$E$226,2,FALSE),VLOOKUP(H235,'LISTA DE ASPECTOS - IMPACTOS'!$D$3:$F$72,2,FALSE))</f>
        <v>Atrapamiento</v>
      </c>
      <c r="J235" s="336" t="s">
        <v>705</v>
      </c>
      <c r="K235" s="342" t="s">
        <v>680</v>
      </c>
      <c r="L235" s="177">
        <v>3</v>
      </c>
      <c r="M235" s="268">
        <f t="shared" si="15"/>
        <v>13</v>
      </c>
      <c r="N235" s="177"/>
      <c r="O235" s="177"/>
      <c r="P235" s="84"/>
      <c r="Q235" s="287"/>
      <c r="R235" s="177"/>
      <c r="S235" s="177" t="s">
        <v>714</v>
      </c>
      <c r="T235" s="178"/>
      <c r="U235" s="178" t="s">
        <v>1400</v>
      </c>
      <c r="V235" s="87"/>
      <c r="W235" s="86">
        <f t="shared" si="16"/>
        <v>13</v>
      </c>
      <c r="X235" s="88"/>
      <c r="Y235" s="86">
        <f t="shared" si="17"/>
        <v>17</v>
      </c>
      <c r="Z235" s="85"/>
      <c r="AA235" s="267" t="s">
        <v>1381</v>
      </c>
      <c r="AB235" s="175"/>
      <c r="AC235" s="176"/>
      <c r="AD235" s="176"/>
      <c r="AE235" s="272"/>
      <c r="AF235" s="272"/>
      <c r="AG235" s="272"/>
      <c r="AH235" s="272"/>
      <c r="AI235" s="272"/>
      <c r="AJ235" s="272"/>
      <c r="AK235" s="272"/>
      <c r="AL235" s="273"/>
      <c r="AM235" s="272"/>
      <c r="AN235" s="273"/>
      <c r="AO235" s="272"/>
      <c r="AP235" s="273"/>
      <c r="AQ235" s="272"/>
      <c r="AR235" s="273"/>
      <c r="AS235" s="272"/>
      <c r="AT235" s="102"/>
      <c r="AU235" s="101"/>
    </row>
    <row r="236" spans="1:47" ht="87">
      <c r="A236" s="446"/>
      <c r="B236" s="445"/>
      <c r="C236" s="488" t="s">
        <v>59</v>
      </c>
      <c r="D236" s="262" t="s">
        <v>1388</v>
      </c>
      <c r="E236" s="352" t="s">
        <v>361</v>
      </c>
      <c r="F236" s="263" t="s">
        <v>624</v>
      </c>
      <c r="G236" s="290" t="s">
        <v>441</v>
      </c>
      <c r="H236" s="341" t="s">
        <v>519</v>
      </c>
      <c r="I236" s="335" t="str">
        <f>IF(OR(E236="SE",E236="SA"),VLOOKUP(H236,'Tabla de Peligros y Riesgo'!$C$2:$E$226,2,FALSE),VLOOKUP(H236,'LISTA DE ASPECTOS - IMPACTOS'!$D$3:$F$72,2,FALSE))</f>
        <v>Riesgos Disergonómico</v>
      </c>
      <c r="J236" s="336" t="str">
        <f>IF(OR(E236="SE",E236="SA"),VLOOKUP(H236,'Tabla de Peligros y Riesgo'!$C$2:$E$226,3,FALSE),VLOOKUP(H236,'LISTA DE ASPECTOS - IMPACTOS'!$D$3:$F$72,3,FALSE))</f>
        <v>Lumbalgia/Dorsalgia/ Hiperlordosis/ Tendinitis de Hombro</v>
      </c>
      <c r="K236" s="342" t="s">
        <v>715</v>
      </c>
      <c r="L236" s="177">
        <v>4</v>
      </c>
      <c r="M236" s="268">
        <f t="shared" si="15"/>
        <v>14</v>
      </c>
      <c r="N236" s="177"/>
      <c r="O236" s="177"/>
      <c r="P236" s="84"/>
      <c r="Q236" s="287"/>
      <c r="R236" s="177"/>
      <c r="S236" s="177" t="s">
        <v>716</v>
      </c>
      <c r="T236" s="178"/>
      <c r="U236" s="178" t="s">
        <v>1400</v>
      </c>
      <c r="V236" s="87"/>
      <c r="W236" s="86">
        <f t="shared" si="16"/>
        <v>14</v>
      </c>
      <c r="X236" s="88"/>
      <c r="Y236" s="86">
        <f t="shared" si="17"/>
        <v>18</v>
      </c>
      <c r="Z236" s="85"/>
      <c r="AA236" s="267" t="s">
        <v>1381</v>
      </c>
      <c r="AB236" s="175"/>
      <c r="AC236" s="176"/>
      <c r="AD236" s="176"/>
      <c r="AE236" s="272"/>
      <c r="AF236" s="272"/>
      <c r="AG236" s="272"/>
      <c r="AH236" s="272"/>
      <c r="AI236" s="272"/>
      <c r="AJ236" s="272"/>
      <c r="AK236" s="272"/>
      <c r="AL236" s="273"/>
      <c r="AM236" s="272"/>
      <c r="AN236" s="273"/>
      <c r="AO236" s="272"/>
      <c r="AP236" s="273"/>
      <c r="AQ236" s="272"/>
      <c r="AR236" s="273"/>
      <c r="AS236" s="272"/>
      <c r="AT236" s="102"/>
      <c r="AU236" s="101"/>
    </row>
    <row r="237" spans="1:47" ht="329">
      <c r="A237" s="446"/>
      <c r="B237" s="445"/>
      <c r="C237" s="489"/>
      <c r="D237" s="262" t="s">
        <v>1388</v>
      </c>
      <c r="E237" s="352" t="s">
        <v>363</v>
      </c>
      <c r="F237" s="263" t="s">
        <v>624</v>
      </c>
      <c r="G237" s="290" t="s">
        <v>761</v>
      </c>
      <c r="H237" s="341" t="s">
        <v>756</v>
      </c>
      <c r="I237" s="335" t="str">
        <f>IF(OR(E237="SE",E237="SA"),VLOOKUP(H237,'Tabla de Peligros y Riesgo'!$C$2:$E$226,2,FALSE),VLOOKUP(H237,'LISTA DE ASPECTOS - IMPACTOS'!$D$3:$F$72,2,FALSE))</f>
        <v>Alteración de la calidad de suelo/agua</v>
      </c>
      <c r="J237" s="336" t="str">
        <f>IF(OR(E237="SE",E237="SA"),VLOOKUP(H237,'Tabla de Peligros y Riesgo'!$C$2:$E$226,3,FALSE),VLOOKUP(H237,'LISTA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37" s="342" t="s">
        <v>690</v>
      </c>
      <c r="L237" s="177">
        <v>4</v>
      </c>
      <c r="M237" s="268">
        <f t="shared" si="15"/>
        <v>10</v>
      </c>
      <c r="N237" s="85"/>
      <c r="O237" s="85"/>
      <c r="P237" s="84"/>
      <c r="Q237" s="177"/>
      <c r="R237" s="177"/>
      <c r="S237" s="177" t="s">
        <v>733</v>
      </c>
      <c r="T237" s="178">
        <v>0.35</v>
      </c>
      <c r="U237" s="178"/>
      <c r="V237" s="87">
        <v>0.15</v>
      </c>
      <c r="W237" s="86">
        <f t="shared" si="16"/>
        <v>10</v>
      </c>
      <c r="X237" s="88">
        <f>IF(M237&gt;=16,MAX(N237:R237),IF(M237&lt;16,MAX(N237:V237)))</f>
        <v>0.35</v>
      </c>
      <c r="Y237" s="86">
        <f t="shared" si="17"/>
        <v>18</v>
      </c>
      <c r="Z237" s="85"/>
      <c r="AA237" s="267" t="s">
        <v>1381</v>
      </c>
      <c r="AB237" s="175"/>
      <c r="AC237" s="176"/>
      <c r="AD237" s="176"/>
      <c r="AE237" s="272"/>
      <c r="AF237" s="272"/>
      <c r="AG237" s="272"/>
      <c r="AH237" s="272"/>
      <c r="AI237" s="272"/>
      <c r="AJ237" s="272"/>
      <c r="AK237" s="272"/>
      <c r="AL237" s="273"/>
      <c r="AM237" s="272"/>
      <c r="AN237" s="273"/>
      <c r="AO237" s="272"/>
      <c r="AP237" s="273"/>
      <c r="AQ237" s="272"/>
      <c r="AR237" s="273"/>
      <c r="AS237" s="272"/>
      <c r="AT237" s="102"/>
      <c r="AU237" s="101"/>
    </row>
    <row r="238" spans="1:47" ht="329">
      <c r="A238" s="446"/>
      <c r="B238" s="445"/>
      <c r="C238" s="489"/>
      <c r="D238" s="262" t="s">
        <v>1388</v>
      </c>
      <c r="E238" s="352" t="s">
        <v>363</v>
      </c>
      <c r="F238" s="263" t="s">
        <v>624</v>
      </c>
      <c r="G238" s="290" t="s">
        <v>728</v>
      </c>
      <c r="H238" s="341" t="s">
        <v>729</v>
      </c>
      <c r="I238" s="335" t="str">
        <f>IF(OR(E238="SE",E238="SA"),VLOOKUP(H238,'Tabla de Peligros y Riesgo'!$C$2:$E$226,2,FALSE),VLOOKUP(H238,'LISTA DE ASPECTOS - IMPACTOS'!$D$3:$F$72,2,FALSE))</f>
        <v>Alteración de la calidad de suelo/agua</v>
      </c>
      <c r="J238" s="336" t="str">
        <f>IF(OR(E238="SE",E238="SA"),VLOOKUP(H238,'Tabla de Peligros y Riesgo'!$C$2:$E$226,3,FALSE),VLOOKUP(H238,'LISTA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38" s="342" t="s">
        <v>680</v>
      </c>
      <c r="L238" s="177">
        <v>3</v>
      </c>
      <c r="M238" s="268">
        <f t="shared" si="15"/>
        <v>13</v>
      </c>
      <c r="N238" s="177"/>
      <c r="O238" s="177"/>
      <c r="P238" s="84"/>
      <c r="Q238" s="177" t="s">
        <v>730</v>
      </c>
      <c r="R238" s="177" t="s">
        <v>685</v>
      </c>
      <c r="S238" s="177" t="s">
        <v>731</v>
      </c>
      <c r="T238" s="178"/>
      <c r="U238" s="178"/>
      <c r="V238" s="87">
        <v>0.15</v>
      </c>
      <c r="W238" s="86">
        <f t="shared" si="16"/>
        <v>13</v>
      </c>
      <c r="X238" s="88">
        <f>IF(M238&gt;=16,MAX(N238:R238),IF(M238&lt;16,MAX(N238:V238)))</f>
        <v>0.15</v>
      </c>
      <c r="Y238" s="86">
        <f t="shared" si="17"/>
        <v>17</v>
      </c>
      <c r="Z238" s="85"/>
      <c r="AA238" s="267" t="s">
        <v>1381</v>
      </c>
      <c r="AB238" s="175"/>
      <c r="AC238" s="176"/>
      <c r="AD238" s="176"/>
      <c r="AE238" s="272"/>
      <c r="AF238" s="272"/>
      <c r="AG238" s="272"/>
      <c r="AH238" s="272"/>
      <c r="AI238" s="272"/>
      <c r="AJ238" s="272"/>
      <c r="AK238" s="272"/>
      <c r="AL238" s="273"/>
      <c r="AM238" s="272"/>
      <c r="AN238" s="273"/>
      <c r="AO238" s="272"/>
      <c r="AP238" s="273"/>
      <c r="AQ238" s="272"/>
      <c r="AR238" s="273"/>
      <c r="AS238" s="272"/>
      <c r="AT238" s="102"/>
      <c r="AU238" s="101"/>
    </row>
    <row r="239" spans="1:47" ht="188">
      <c r="A239" s="446"/>
      <c r="B239" s="445"/>
      <c r="C239" s="489"/>
      <c r="D239" s="262" t="s">
        <v>1388</v>
      </c>
      <c r="E239" s="352" t="s">
        <v>363</v>
      </c>
      <c r="F239" s="263" t="s">
        <v>624</v>
      </c>
      <c r="G239" s="290" t="s">
        <v>739</v>
      </c>
      <c r="H239" s="341" t="s">
        <v>740</v>
      </c>
      <c r="I239" s="335" t="str">
        <f>IF(OR(E239="SE",E239="SA"),VLOOKUP(H239,'Tabla de Peligros y Riesgo'!$C$2:$E$226,2,FALSE),VLOOKUP(H239,'LISTA DE ASPECTOS - IMPACTOS'!$D$3:$F$72,2,FALSE))</f>
        <v>Alteración de la calidad de suelo/agua</v>
      </c>
      <c r="J239" s="336" t="str">
        <f>IF(OR(E239="SE",E239="SA"),VLOOKUP(H239,'Tabla de Peligros y Riesgo'!$C$2:$E$226,3,FALSE),VLOOKUP(H239,'LISTA DE ASPECTOS - IMPACTOS'!$D$3:$F$72,3,FALSE))</f>
        <v>Potencial incumplimiento de Estándares de Calidad Ambiental (ECA) para aire.
Potencial afectación a la vida y salud humana.</v>
      </c>
      <c r="K239" s="342" t="s">
        <v>715</v>
      </c>
      <c r="L239" s="177">
        <v>4</v>
      </c>
      <c r="M239" s="268">
        <f t="shared" si="15"/>
        <v>14</v>
      </c>
      <c r="N239" s="85"/>
      <c r="O239" s="85"/>
      <c r="P239" s="84"/>
      <c r="Q239" s="287"/>
      <c r="R239" s="177"/>
      <c r="S239" s="177" t="s">
        <v>741</v>
      </c>
      <c r="T239" s="178"/>
      <c r="U239" s="178"/>
      <c r="V239" s="87"/>
      <c r="W239" s="86">
        <f t="shared" si="16"/>
        <v>14</v>
      </c>
      <c r="X239" s="88"/>
      <c r="Y239" s="86">
        <f t="shared" si="17"/>
        <v>18</v>
      </c>
      <c r="Z239" s="85"/>
      <c r="AA239" s="267" t="s">
        <v>1381</v>
      </c>
      <c r="AB239" s="175"/>
      <c r="AC239" s="176"/>
      <c r="AD239" s="176"/>
      <c r="AE239" s="272"/>
      <c r="AF239" s="272"/>
      <c r="AG239" s="272"/>
      <c r="AH239" s="272"/>
      <c r="AI239" s="272"/>
      <c r="AJ239" s="272"/>
      <c r="AK239" s="272"/>
      <c r="AL239" s="273"/>
      <c r="AM239" s="272"/>
      <c r="AN239" s="273"/>
      <c r="AO239" s="272"/>
      <c r="AP239" s="273"/>
      <c r="AQ239" s="272"/>
      <c r="AR239" s="273"/>
      <c r="AS239" s="272"/>
      <c r="AT239" s="102"/>
      <c r="AU239" s="101"/>
    </row>
    <row r="240" spans="1:47" ht="117.5">
      <c r="A240" s="446"/>
      <c r="B240" s="445"/>
      <c r="C240" s="493"/>
      <c r="D240" s="262" t="s">
        <v>1388</v>
      </c>
      <c r="E240" s="352" t="s">
        <v>362</v>
      </c>
      <c r="F240" s="263" t="s">
        <v>624</v>
      </c>
      <c r="G240" s="290" t="s">
        <v>704</v>
      </c>
      <c r="H240" s="341" t="s">
        <v>707</v>
      </c>
      <c r="I240" s="335" t="str">
        <f>IF(OR(E240="SE",E240="SA"),VLOOKUP(H240,'Tabla de Peligros y Riesgo'!$C$2:$E$226,2,FALSE),VLOOKUP(H240,'LISTA DE ASPECTOS - IMPACTOS'!$D$3:$F$72,2,FALSE))</f>
        <v>Atrapamiento</v>
      </c>
      <c r="J240" s="336" t="s">
        <v>705</v>
      </c>
      <c r="K240" s="342" t="s">
        <v>680</v>
      </c>
      <c r="L240" s="177">
        <v>3</v>
      </c>
      <c r="M240" s="268">
        <f t="shared" si="15"/>
        <v>13</v>
      </c>
      <c r="N240" s="177"/>
      <c r="O240" s="177"/>
      <c r="P240" s="84"/>
      <c r="Q240" s="287"/>
      <c r="R240" s="177"/>
      <c r="S240" s="177" t="s">
        <v>714</v>
      </c>
      <c r="T240" s="178"/>
      <c r="U240" s="178" t="s">
        <v>1400</v>
      </c>
      <c r="V240" s="87"/>
      <c r="W240" s="86">
        <f t="shared" si="16"/>
        <v>13</v>
      </c>
      <c r="X240" s="88"/>
      <c r="Y240" s="86">
        <f t="shared" si="17"/>
        <v>17</v>
      </c>
      <c r="Z240" s="85"/>
      <c r="AA240" s="267" t="s">
        <v>1381</v>
      </c>
      <c r="AB240" s="175"/>
      <c r="AC240" s="176"/>
      <c r="AD240" s="176"/>
      <c r="AE240" s="272"/>
      <c r="AF240" s="272"/>
      <c r="AG240" s="272"/>
      <c r="AH240" s="272"/>
      <c r="AI240" s="272"/>
      <c r="AJ240" s="272"/>
      <c r="AK240" s="272"/>
      <c r="AL240" s="273"/>
      <c r="AM240" s="272"/>
      <c r="AN240" s="273"/>
      <c r="AO240" s="272"/>
      <c r="AP240" s="273"/>
      <c r="AQ240" s="272"/>
      <c r="AR240" s="273"/>
      <c r="AS240" s="272"/>
      <c r="AT240" s="102"/>
      <c r="AU240" s="101"/>
    </row>
    <row r="241" spans="1:52" ht="87.5">
      <c r="A241" s="446"/>
      <c r="B241" s="445"/>
      <c r="C241" s="489" t="s">
        <v>25</v>
      </c>
      <c r="D241" s="262" t="s">
        <v>1388</v>
      </c>
      <c r="E241" s="352" t="s">
        <v>362</v>
      </c>
      <c r="F241" s="263" t="s">
        <v>624</v>
      </c>
      <c r="G241" s="290" t="s">
        <v>701</v>
      </c>
      <c r="H241" s="341" t="s">
        <v>524</v>
      </c>
      <c r="I241" s="335" t="str">
        <f>IF(OR(E241="SE",E241="SA"),VLOOKUP(H241,'Tabla de Peligros y Riesgo'!$C$2:$E$226,2,FALSE),VLOOKUP(H241,'LISTA DE ASPECTOS - IMPACTOS'!$D$3:$F$72,2,FALSE))</f>
        <v>Caída al mismo nivel</v>
      </c>
      <c r="J241" s="336" t="s">
        <v>702</v>
      </c>
      <c r="K241" s="342" t="s">
        <v>680</v>
      </c>
      <c r="L241" s="177">
        <v>4</v>
      </c>
      <c r="M241" s="268">
        <f t="shared" si="15"/>
        <v>18</v>
      </c>
      <c r="N241" s="85"/>
      <c r="O241" s="85"/>
      <c r="P241" s="84"/>
      <c r="Q241" s="287"/>
      <c r="R241" s="177"/>
      <c r="S241" s="177" t="s">
        <v>770</v>
      </c>
      <c r="T241" s="178"/>
      <c r="U241" s="178" t="s">
        <v>1400</v>
      </c>
      <c r="V241" s="87"/>
      <c r="W241" s="86">
        <f t="shared" si="16"/>
        <v>18</v>
      </c>
      <c r="X241" s="88">
        <f>IF(M241&gt;=16,MAX(N241:R241),IF(M241&lt;16,MAX(N241:V241)))</f>
        <v>0</v>
      </c>
      <c r="Y241" s="86">
        <f t="shared" si="17"/>
        <v>21</v>
      </c>
      <c r="Z241" s="85"/>
      <c r="AA241" s="267" t="s">
        <v>1381</v>
      </c>
      <c r="AB241" s="175"/>
      <c r="AC241" s="176"/>
      <c r="AD241" s="176"/>
      <c r="AE241" s="272"/>
      <c r="AF241" s="272"/>
      <c r="AG241" s="272"/>
      <c r="AH241" s="272"/>
      <c r="AI241" s="272"/>
      <c r="AJ241" s="272"/>
      <c r="AK241" s="272"/>
      <c r="AL241" s="273"/>
      <c r="AM241" s="272"/>
      <c r="AN241" s="273"/>
      <c r="AO241" s="272"/>
      <c r="AP241" s="273"/>
      <c r="AQ241" s="272"/>
      <c r="AR241" s="273"/>
      <c r="AS241" s="272"/>
      <c r="AT241" s="102"/>
      <c r="AU241" s="101"/>
    </row>
    <row r="242" spans="1:52" ht="117.5">
      <c r="A242" s="446"/>
      <c r="B242" s="445"/>
      <c r="C242" s="493"/>
      <c r="D242" s="262" t="s">
        <v>1388</v>
      </c>
      <c r="E242" s="352" t="s">
        <v>362</v>
      </c>
      <c r="F242" s="263" t="s">
        <v>624</v>
      </c>
      <c r="G242" s="290" t="s">
        <v>704</v>
      </c>
      <c r="H242" s="341" t="s">
        <v>707</v>
      </c>
      <c r="I242" s="335" t="str">
        <f>IF(OR(E242="SE",E242="SA"),VLOOKUP(H242,'Tabla de Peligros y Riesgo'!$C$2:$E$226,2,FALSE),VLOOKUP(H242,'LISTA DE ASPECTOS - IMPACTOS'!$D$3:$F$72,2,FALSE))</f>
        <v>Atrapamiento</v>
      </c>
      <c r="J242" s="336" t="s">
        <v>705</v>
      </c>
      <c r="K242" s="342" t="s">
        <v>680</v>
      </c>
      <c r="L242" s="177">
        <v>3</v>
      </c>
      <c r="M242" s="268">
        <f t="shared" si="15"/>
        <v>13</v>
      </c>
      <c r="N242" s="177"/>
      <c r="O242" s="177"/>
      <c r="P242" s="84"/>
      <c r="Q242" s="287"/>
      <c r="R242" s="177"/>
      <c r="S242" s="177" t="s">
        <v>714</v>
      </c>
      <c r="T242" s="178"/>
      <c r="U242" s="178" t="s">
        <v>1400</v>
      </c>
      <c r="V242" s="87"/>
      <c r="W242" s="86">
        <f t="shared" si="16"/>
        <v>13</v>
      </c>
      <c r="X242" s="88"/>
      <c r="Y242" s="86">
        <f t="shared" si="17"/>
        <v>17</v>
      </c>
      <c r="Z242" s="85"/>
      <c r="AA242" s="267" t="s">
        <v>1381</v>
      </c>
      <c r="AB242" s="175"/>
      <c r="AC242" s="176"/>
      <c r="AD242" s="176"/>
      <c r="AE242" s="272"/>
      <c r="AF242" s="272"/>
      <c r="AG242" s="272"/>
      <c r="AH242" s="272"/>
      <c r="AI242" s="272"/>
      <c r="AJ242" s="272"/>
      <c r="AK242" s="272"/>
      <c r="AL242" s="273"/>
      <c r="AM242" s="272"/>
      <c r="AN242" s="273"/>
      <c r="AO242" s="272"/>
      <c r="AP242" s="273"/>
      <c r="AQ242" s="272"/>
      <c r="AR242" s="273"/>
      <c r="AS242" s="272"/>
      <c r="AT242" s="102"/>
      <c r="AU242" s="101"/>
    </row>
    <row r="243" spans="1:52" ht="87.5">
      <c r="A243" s="446"/>
      <c r="B243" s="445"/>
      <c r="C243" s="488" t="s">
        <v>28</v>
      </c>
      <c r="D243" s="262" t="s">
        <v>1388</v>
      </c>
      <c r="E243" s="352" t="s">
        <v>362</v>
      </c>
      <c r="F243" s="263" t="s">
        <v>624</v>
      </c>
      <c r="G243" s="290" t="s">
        <v>701</v>
      </c>
      <c r="H243" s="341" t="s">
        <v>476</v>
      </c>
      <c r="I243" s="335" t="str">
        <f>IF(OR(E243="SE",E243="SA"),VLOOKUP(H243,'Tabla de Peligros y Riesgo'!$C$2:$E$226,2,FALSE),VLOOKUP(H243,'LISTA DE ASPECTOS - IMPACTOS'!$D$3:$F$72,2,FALSE))</f>
        <v>Caída al mismo nivel</v>
      </c>
      <c r="J243" s="336" t="s">
        <v>702</v>
      </c>
      <c r="K243" s="342" t="s">
        <v>680</v>
      </c>
      <c r="L243" s="177">
        <v>4</v>
      </c>
      <c r="M243" s="268">
        <f t="shared" si="15"/>
        <v>18</v>
      </c>
      <c r="N243" s="85"/>
      <c r="O243" s="85"/>
      <c r="P243" s="84"/>
      <c r="Q243" s="287"/>
      <c r="R243" s="177"/>
      <c r="S243" s="177" t="s">
        <v>770</v>
      </c>
      <c r="T243" s="178"/>
      <c r="U243" s="178" t="s">
        <v>1400</v>
      </c>
      <c r="V243" s="87"/>
      <c r="W243" s="86">
        <f t="shared" si="16"/>
        <v>18</v>
      </c>
      <c r="X243" s="88"/>
      <c r="Y243" s="86">
        <f t="shared" si="17"/>
        <v>21</v>
      </c>
      <c r="Z243" s="85"/>
      <c r="AA243" s="267" t="s">
        <v>1381</v>
      </c>
      <c r="AB243" s="175"/>
      <c r="AC243" s="176"/>
      <c r="AD243" s="176"/>
      <c r="AE243" s="272"/>
      <c r="AF243" s="272"/>
      <c r="AG243" s="272"/>
      <c r="AH243" s="272"/>
      <c r="AI243" s="272"/>
      <c r="AJ243" s="272"/>
      <c r="AK243" s="272"/>
      <c r="AL243" s="273"/>
      <c r="AM243" s="272"/>
      <c r="AN243" s="273"/>
      <c r="AO243" s="272"/>
      <c r="AP243" s="273"/>
      <c r="AQ243" s="272"/>
      <c r="AR243" s="273"/>
      <c r="AS243" s="272"/>
      <c r="AT243" s="102"/>
      <c r="AU243" s="101"/>
    </row>
    <row r="244" spans="1:52" ht="117.5">
      <c r="A244" s="446"/>
      <c r="B244" s="445"/>
      <c r="C244" s="489"/>
      <c r="D244" s="262" t="s">
        <v>1388</v>
      </c>
      <c r="E244" s="352" t="s">
        <v>362</v>
      </c>
      <c r="F244" s="263" t="s">
        <v>624</v>
      </c>
      <c r="G244" s="290" t="s">
        <v>704</v>
      </c>
      <c r="H244" s="341" t="s">
        <v>707</v>
      </c>
      <c r="I244" s="335" t="str">
        <f>IF(OR(E244="SE",E244="SA"),VLOOKUP(H244,'Tabla de Peligros y Riesgo'!$C$2:$E$226,2,FALSE),VLOOKUP(H244,'LISTA DE ASPECTOS - IMPACTOS'!$D$3:$F$72,2,FALSE))</f>
        <v>Atrapamiento</v>
      </c>
      <c r="J244" s="336" t="s">
        <v>705</v>
      </c>
      <c r="K244" s="342" t="s">
        <v>680</v>
      </c>
      <c r="L244" s="177">
        <v>3</v>
      </c>
      <c r="M244" s="268">
        <f t="shared" si="15"/>
        <v>13</v>
      </c>
      <c r="N244" s="177"/>
      <c r="O244" s="177"/>
      <c r="P244" s="84"/>
      <c r="Q244" s="287"/>
      <c r="R244" s="177"/>
      <c r="S244" s="177" t="s">
        <v>714</v>
      </c>
      <c r="T244" s="178"/>
      <c r="U244" s="178" t="s">
        <v>1400</v>
      </c>
      <c r="V244" s="87"/>
      <c r="W244" s="86">
        <f t="shared" si="16"/>
        <v>13</v>
      </c>
      <c r="X244" s="88"/>
      <c r="Y244" s="86">
        <f t="shared" si="17"/>
        <v>17</v>
      </c>
      <c r="Z244" s="85"/>
      <c r="AA244" s="267" t="s">
        <v>1381</v>
      </c>
      <c r="AB244" s="175"/>
      <c r="AC244" s="176"/>
      <c r="AD244" s="176"/>
      <c r="AE244" s="272"/>
      <c r="AF244" s="272"/>
      <c r="AG244" s="272"/>
      <c r="AH244" s="272"/>
      <c r="AI244" s="272"/>
      <c r="AJ244" s="272"/>
      <c r="AK244" s="272"/>
      <c r="AL244" s="273"/>
      <c r="AM244" s="272"/>
      <c r="AN244" s="273"/>
      <c r="AO244" s="272"/>
      <c r="AP244" s="273"/>
      <c r="AQ244" s="272"/>
      <c r="AR244" s="273"/>
      <c r="AS244" s="272"/>
      <c r="AT244" s="102"/>
      <c r="AU244" s="101"/>
    </row>
    <row r="245" spans="1:52" ht="188">
      <c r="A245" s="446"/>
      <c r="B245" s="447"/>
      <c r="C245" s="493"/>
      <c r="D245" s="262" t="s">
        <v>1388</v>
      </c>
      <c r="E245" s="352" t="s">
        <v>363</v>
      </c>
      <c r="F245" s="263" t="s">
        <v>624</v>
      </c>
      <c r="G245" s="290" t="s">
        <v>739</v>
      </c>
      <c r="H245" s="341" t="s">
        <v>740</v>
      </c>
      <c r="I245" s="335" t="str">
        <f>IF(OR(E245="SE",E245="SA"),VLOOKUP(H245,'Tabla de Peligros y Riesgo'!$C$2:$E$226,2,FALSE),VLOOKUP(H245,'LISTA DE ASPECTOS - IMPACTOS'!$D$3:$F$72,2,FALSE))</f>
        <v>Alteración de la calidad de suelo/agua</v>
      </c>
      <c r="J245" s="336" t="str">
        <f>IF(OR(E245="SE",E245="SA"),VLOOKUP(H245,'Tabla de Peligros y Riesgo'!$C$2:$E$226,3,FALSE),VLOOKUP(H245,'LISTA DE ASPECTOS - IMPACTOS'!$D$3:$F$72,3,FALSE))</f>
        <v>Potencial incumplimiento de Estándares de Calidad Ambiental (ECA) para aire.
Potencial afectación a la vida y salud humana.</v>
      </c>
      <c r="K245" s="342" t="s">
        <v>715</v>
      </c>
      <c r="L245" s="177">
        <v>4</v>
      </c>
      <c r="M245" s="268">
        <f t="shared" si="15"/>
        <v>14</v>
      </c>
      <c r="N245" s="85"/>
      <c r="O245" s="85"/>
      <c r="P245" s="291"/>
      <c r="Q245" s="287"/>
      <c r="R245" s="177"/>
      <c r="S245" s="177" t="s">
        <v>741</v>
      </c>
      <c r="T245" s="178">
        <v>0.35</v>
      </c>
      <c r="U245" s="178"/>
      <c r="V245" s="87"/>
      <c r="W245" s="86">
        <f t="shared" si="16"/>
        <v>14</v>
      </c>
      <c r="X245" s="88"/>
      <c r="Y245" s="86">
        <f t="shared" si="17"/>
        <v>18</v>
      </c>
      <c r="Z245" s="85"/>
      <c r="AA245" s="267" t="s">
        <v>1381</v>
      </c>
      <c r="AB245" s="536"/>
      <c r="AC245" s="537"/>
      <c r="AD245" s="537"/>
      <c r="AE245" s="272"/>
      <c r="AF245" s="272"/>
      <c r="AG245" s="272"/>
      <c r="AH245" s="272"/>
      <c r="AI245" s="272"/>
      <c r="AJ245" s="272"/>
      <c r="AK245" s="272"/>
      <c r="AL245" s="273"/>
      <c r="AM245" s="272"/>
      <c r="AN245" s="273"/>
      <c r="AO245" s="272"/>
      <c r="AP245" s="273"/>
      <c r="AQ245" s="272"/>
      <c r="AR245" s="273"/>
      <c r="AS245" s="272"/>
      <c r="AT245" s="102"/>
      <c r="AU245" s="101"/>
    </row>
    <row r="246" spans="1:52" ht="87">
      <c r="A246" s="446"/>
      <c r="B246" s="444" t="s">
        <v>1382</v>
      </c>
      <c r="C246" s="488" t="s">
        <v>18</v>
      </c>
      <c r="D246" s="262" t="s">
        <v>1388</v>
      </c>
      <c r="E246" s="352" t="s">
        <v>362</v>
      </c>
      <c r="F246" s="263" t="s">
        <v>624</v>
      </c>
      <c r="G246" s="290" t="s">
        <v>679</v>
      </c>
      <c r="H246" s="335" t="s">
        <v>470</v>
      </c>
      <c r="I246" s="335" t="str">
        <f>IF(OR(E246="SE",E246="SA"),VLOOKUP(H246,'Tabla de Peligros y Riesgo'!$C$2:$E$226,2,FALSE),VLOOKUP(H246,'LISTA DE ASPECTOS - IMPACTOS'!$D$3:$F$72,2,FALSE))</f>
        <v>Riesgo Psicosocial</v>
      </c>
      <c r="J246" s="336" t="str">
        <f>IF(OR(E246="SE",E246="SA"),VLOOKUP(H246,'Tabla de Peligros y Riesgo'!$C$2:$E$226,3,FALSE),VLOOKUP(H246,'LISTA DE ASPECTOS - IMPACTOS'!$D$3:$F$72,3,FALSE))</f>
        <v>Estrés / Depresión</v>
      </c>
      <c r="K246" s="337" t="s">
        <v>680</v>
      </c>
      <c r="L246" s="277">
        <v>4</v>
      </c>
      <c r="M246" s="268">
        <f t="shared" si="15"/>
        <v>18</v>
      </c>
      <c r="N246" s="85"/>
      <c r="O246" s="85"/>
      <c r="P246" s="292"/>
      <c r="Q246" s="359"/>
      <c r="R246" s="177"/>
      <c r="S246" s="177" t="s">
        <v>681</v>
      </c>
      <c r="T246" s="178"/>
      <c r="U246" s="178" t="s">
        <v>1400</v>
      </c>
      <c r="V246" s="278">
        <v>0.15</v>
      </c>
      <c r="W246" s="86">
        <f t="shared" si="16"/>
        <v>18</v>
      </c>
      <c r="X246" s="88">
        <f>IF(M246&gt;=16,MAX(N246:R246),IF(M246&lt;16,MAX(N246:V246)))</f>
        <v>0</v>
      </c>
      <c r="Y246" s="86">
        <f t="shared" si="17"/>
        <v>21</v>
      </c>
      <c r="Z246" s="85"/>
      <c r="AA246" s="267" t="s">
        <v>1381</v>
      </c>
      <c r="AB246" s="176"/>
      <c r="AC246" s="176"/>
      <c r="AD246" s="176"/>
      <c r="AE246" s="272"/>
      <c r="AF246" s="272"/>
      <c r="AG246" s="272"/>
      <c r="AH246" s="272"/>
      <c r="AI246" s="272"/>
      <c r="AJ246" s="272"/>
      <c r="AK246" s="272"/>
      <c r="AL246" s="273"/>
      <c r="AM246" s="272"/>
      <c r="AN246" s="273"/>
      <c r="AO246" s="272"/>
      <c r="AP246" s="273"/>
      <c r="AQ246" s="272"/>
      <c r="AR246" s="273"/>
      <c r="AS246" s="272"/>
      <c r="AT246" s="102"/>
      <c r="AU246" s="101"/>
    </row>
    <row r="247" spans="1:52" s="100" customFormat="1" ht="72.5">
      <c r="A247" s="446"/>
      <c r="B247" s="445"/>
      <c r="C247" s="489"/>
      <c r="D247" s="262" t="s">
        <v>1388</v>
      </c>
      <c r="E247" s="352" t="s">
        <v>363</v>
      </c>
      <c r="F247" s="263" t="s">
        <v>624</v>
      </c>
      <c r="G247" s="290" t="s">
        <v>686</v>
      </c>
      <c r="H247" s="335" t="s">
        <v>687</v>
      </c>
      <c r="I247" s="350" t="s">
        <v>688</v>
      </c>
      <c r="J247" s="351" t="s">
        <v>689</v>
      </c>
      <c r="K247" s="337" t="s">
        <v>690</v>
      </c>
      <c r="L247" s="277">
        <v>5</v>
      </c>
      <c r="M247" s="268">
        <f t="shared" si="15"/>
        <v>15</v>
      </c>
      <c r="N247" s="269"/>
      <c r="O247" s="274"/>
      <c r="P247" s="275"/>
      <c r="Q247" s="359"/>
      <c r="R247" s="177"/>
      <c r="S247" s="177" t="s">
        <v>691</v>
      </c>
      <c r="T247" s="178"/>
      <c r="U247" s="178"/>
      <c r="V247" s="278"/>
      <c r="W247" s="86">
        <f t="shared" si="16"/>
        <v>15</v>
      </c>
      <c r="X247" s="195"/>
      <c r="Y247" s="86">
        <f t="shared" si="17"/>
        <v>19</v>
      </c>
      <c r="Z247" s="279"/>
      <c r="AA247" s="267" t="s">
        <v>1381</v>
      </c>
      <c r="AD247" s="99"/>
      <c r="AE247" s="272"/>
      <c r="AF247" s="272"/>
      <c r="AG247" s="272"/>
      <c r="AH247" s="272"/>
      <c r="AI247" s="272"/>
      <c r="AJ247" s="272"/>
      <c r="AK247" s="272"/>
      <c r="AL247" s="273"/>
      <c r="AM247" s="272"/>
      <c r="AN247" s="273"/>
      <c r="AO247" s="272"/>
      <c r="AP247" s="273"/>
      <c r="AQ247" s="272"/>
      <c r="AR247" s="273"/>
      <c r="AS247" s="272"/>
      <c r="AT247" s="102"/>
      <c r="AU247" s="101"/>
      <c r="AV247" s="90"/>
      <c r="AW247" s="90"/>
      <c r="AX247" s="90"/>
      <c r="AY247" s="90"/>
      <c r="AZ247" s="90"/>
    </row>
    <row r="248" spans="1:52" s="100" customFormat="1" ht="87">
      <c r="A248" s="446"/>
      <c r="B248" s="445"/>
      <c r="C248" s="493"/>
      <c r="D248" s="262" t="s">
        <v>1388</v>
      </c>
      <c r="E248" s="352" t="s">
        <v>362</v>
      </c>
      <c r="F248" s="263" t="s">
        <v>624</v>
      </c>
      <c r="G248" s="290" t="s">
        <v>692</v>
      </c>
      <c r="H248" s="335" t="s">
        <v>521</v>
      </c>
      <c r="I248" s="335" t="str">
        <f>IF(OR(E248="SE",E248="SA"),VLOOKUP(H248,'Tabla de Peligros y Riesgo'!$C$2:$E$226,2,FALSE),VLOOKUP(H248,'LISTA DE ASPECTOS - IMPACTOS'!$D$3:$F$72,2,FALSE))</f>
        <v>Riesgo Psicosocial</v>
      </c>
      <c r="J248" s="336" t="str">
        <f>IF(OR(E248="SE",E248="SA"),VLOOKUP(H248,'Tabla de Peligros y Riesgo'!$C$2:$E$226,3,FALSE),VLOOKUP(H248,'LISTA DE ASPECTOS - IMPACTOS'!$D$3:$F$72,3,FALSE))</f>
        <v>Estrés / Depresión</v>
      </c>
      <c r="K248" s="337" t="s">
        <v>680</v>
      </c>
      <c r="L248" s="277">
        <v>4</v>
      </c>
      <c r="M248" s="268">
        <f t="shared" si="15"/>
        <v>18</v>
      </c>
      <c r="N248" s="269"/>
      <c r="O248" s="274"/>
      <c r="P248" s="275"/>
      <c r="Q248" s="276"/>
      <c r="R248" s="177"/>
      <c r="S248" s="177" t="s">
        <v>742</v>
      </c>
      <c r="T248" s="178"/>
      <c r="U248" s="178" t="s">
        <v>1400</v>
      </c>
      <c r="V248" s="278"/>
      <c r="W248" s="86">
        <f t="shared" si="16"/>
        <v>18</v>
      </c>
      <c r="X248" s="195"/>
      <c r="Y248" s="86">
        <f t="shared" si="17"/>
        <v>21</v>
      </c>
      <c r="Z248" s="279"/>
      <c r="AA248" s="267" t="s">
        <v>1381</v>
      </c>
      <c r="AD248" s="99"/>
      <c r="AE248" s="272"/>
      <c r="AF248" s="272"/>
      <c r="AG248" s="272"/>
      <c r="AH248" s="272"/>
      <c r="AI248" s="272"/>
      <c r="AJ248" s="272"/>
      <c r="AK248" s="272"/>
      <c r="AL248" s="273"/>
      <c r="AM248" s="272"/>
      <c r="AN248" s="273"/>
      <c r="AO248" s="272"/>
      <c r="AP248" s="273"/>
      <c r="AQ248" s="272"/>
      <c r="AR248" s="273"/>
      <c r="AS248" s="272"/>
      <c r="AT248" s="102"/>
      <c r="AU248" s="101"/>
      <c r="AV248" s="90"/>
      <c r="AW248" s="90"/>
      <c r="AX248" s="90"/>
      <c r="AY248" s="90"/>
      <c r="AZ248" s="90"/>
    </row>
    <row r="249" spans="1:52" s="100" customFormat="1" ht="211.5">
      <c r="A249" s="446"/>
      <c r="B249" s="445"/>
      <c r="C249" s="488" t="s">
        <v>20</v>
      </c>
      <c r="D249" s="262" t="s">
        <v>1388</v>
      </c>
      <c r="E249" s="352" t="s">
        <v>361</v>
      </c>
      <c r="F249" s="263" t="s">
        <v>624</v>
      </c>
      <c r="G249" s="290" t="s">
        <v>694</v>
      </c>
      <c r="H249" s="335" t="s">
        <v>695</v>
      </c>
      <c r="I249" s="335" t="str">
        <f>IF(OR(E249="SE",E249="SA"),VLOOKUP(H249,'Tabla de Peligros y Riesgo'!$C$2:$E$226,2,FALSE),VLOOKUP(H249,'LISTA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249" s="336" t="s">
        <v>696</v>
      </c>
      <c r="K249" s="342" t="s">
        <v>680</v>
      </c>
      <c r="L249" s="177">
        <v>4</v>
      </c>
      <c r="M249" s="268">
        <f t="shared" si="15"/>
        <v>18</v>
      </c>
      <c r="N249" s="280"/>
      <c r="O249" s="280"/>
      <c r="P249" s="282"/>
      <c r="Q249" s="283" t="s">
        <v>697</v>
      </c>
      <c r="R249" s="177" t="s">
        <v>678</v>
      </c>
      <c r="S249" s="177" t="s">
        <v>698</v>
      </c>
      <c r="T249" s="178"/>
      <c r="U249" s="178" t="s">
        <v>1401</v>
      </c>
      <c r="V249" s="278"/>
      <c r="W249" s="86">
        <f t="shared" si="16"/>
        <v>18</v>
      </c>
      <c r="X249" s="88"/>
      <c r="Y249" s="86">
        <f t="shared" si="17"/>
        <v>23</v>
      </c>
      <c r="Z249" s="85"/>
      <c r="AA249" s="267" t="s">
        <v>1381</v>
      </c>
      <c r="AD249" s="99"/>
      <c r="AE249" s="272"/>
      <c r="AF249" s="272"/>
      <c r="AG249" s="272"/>
      <c r="AH249" s="272"/>
      <c r="AI249" s="272"/>
      <c r="AJ249" s="272"/>
      <c r="AK249" s="272"/>
      <c r="AL249" s="273"/>
      <c r="AM249" s="272"/>
      <c r="AN249" s="273"/>
      <c r="AO249" s="272"/>
      <c r="AP249" s="273"/>
      <c r="AQ249" s="272"/>
      <c r="AR249" s="273"/>
      <c r="AS249" s="272"/>
      <c r="AT249" s="102"/>
      <c r="AU249" s="101"/>
      <c r="AV249" s="90"/>
      <c r="AW249" s="90"/>
      <c r="AX249" s="90"/>
      <c r="AY249" s="90"/>
      <c r="AZ249" s="90"/>
    </row>
    <row r="250" spans="1:52" s="100" customFormat="1" ht="117.5">
      <c r="A250" s="446"/>
      <c r="B250" s="445"/>
      <c r="C250" s="493"/>
      <c r="D250" s="262" t="s">
        <v>1388</v>
      </c>
      <c r="E250" s="352" t="s">
        <v>363</v>
      </c>
      <c r="F250" s="263" t="s">
        <v>624</v>
      </c>
      <c r="G250" s="290" t="s">
        <v>744</v>
      </c>
      <c r="H250" s="335" t="s">
        <v>745</v>
      </c>
      <c r="I250" s="335" t="str">
        <f>IF(OR(E250="SE",E250="SA"),VLOOKUP(H250,'Tabla de Peligros y Riesgo'!$C$2:$E$226,2,FALSE),VLOOKUP(H250,'LISTA DE ASPECTOS - IMPACTOS'!$D$3:$F$72,2,FALSE))</f>
        <v>Alteración de la calidad de suelo/agua</v>
      </c>
      <c r="J250" s="336" t="str">
        <f>IF(OR(E250="SE",E250="SA"),VLOOKUP(H250,'Tabla de Peligros y Riesgo'!$C$2:$E$226,3,FALSE),VLOOKUP(H250,'LISTA DE ASPECTOS - IMPACTOS'!$D$3:$F$72,3,FALSE))</f>
        <v>Potencial afectación a la calidad ambiental del suelo, agua, aire, flora y fauna</v>
      </c>
      <c r="K250" s="337" t="s">
        <v>690</v>
      </c>
      <c r="L250" s="277">
        <v>5</v>
      </c>
      <c r="M250" s="268">
        <f t="shared" si="15"/>
        <v>15</v>
      </c>
      <c r="N250" s="280"/>
      <c r="O250" s="281"/>
      <c r="P250" s="282"/>
      <c r="Q250" s="283"/>
      <c r="R250" s="177"/>
      <c r="S250" s="177" t="s">
        <v>759</v>
      </c>
      <c r="T250" s="178"/>
      <c r="U250" s="178"/>
      <c r="V250" s="278"/>
      <c r="W250" s="86">
        <f t="shared" si="16"/>
        <v>15</v>
      </c>
      <c r="X250" s="285"/>
      <c r="Y250" s="86">
        <f t="shared" si="17"/>
        <v>19</v>
      </c>
      <c r="Z250" s="267"/>
      <c r="AA250" s="267" t="s">
        <v>1381</v>
      </c>
      <c r="AD250" s="99"/>
      <c r="AE250" s="272"/>
      <c r="AF250" s="272"/>
      <c r="AG250" s="272"/>
      <c r="AH250" s="272"/>
      <c r="AI250" s="272"/>
      <c r="AJ250" s="272"/>
      <c r="AK250" s="272"/>
      <c r="AL250" s="273"/>
      <c r="AM250" s="272"/>
      <c r="AN250" s="273"/>
      <c r="AO250" s="272"/>
      <c r="AP250" s="273"/>
      <c r="AQ250" s="272"/>
      <c r="AR250" s="273"/>
      <c r="AS250" s="272"/>
      <c r="AT250" s="102"/>
      <c r="AU250" s="101"/>
      <c r="AV250" s="90"/>
      <c r="AW250" s="90"/>
      <c r="AX250" s="90"/>
      <c r="AY250" s="90"/>
      <c r="AZ250" s="90"/>
    </row>
    <row r="251" spans="1:52" ht="87">
      <c r="A251" s="446"/>
      <c r="B251" s="445"/>
      <c r="C251" s="488" t="s">
        <v>22</v>
      </c>
      <c r="D251" s="262" t="s">
        <v>1388</v>
      </c>
      <c r="E251" s="352" t="s">
        <v>361</v>
      </c>
      <c r="F251" s="263" t="s">
        <v>624</v>
      </c>
      <c r="G251" s="290" t="s">
        <v>721</v>
      </c>
      <c r="H251" s="341" t="s">
        <v>749</v>
      </c>
      <c r="I251" s="335" t="str">
        <f>IF(OR(E251="SE",E251="SA"),VLOOKUP(H251,'Tabla de Peligros y Riesgo'!$C$2:$E$226,2,FALSE),VLOOKUP(H251,'LISTA DE ASPECTOS - IMPACTOS'!$D$3:$F$72,2,FALSE))</f>
        <v>Inhalación de gases Toxicos</v>
      </c>
      <c r="J251" s="336" t="str">
        <f>IF(OR(E251="SE",E251="SA"),VLOOKUP(H251,'Tabla de Peligros y Riesgo'!$C$2:$E$226,3,FALSE),VLOOKUP(H251,'LISTA DE ASPECTOS - IMPACTOS'!$D$3:$F$72,3,FALSE))</f>
        <v>Intoxicación</v>
      </c>
      <c r="K251" s="342" t="s">
        <v>715</v>
      </c>
      <c r="L251" s="177">
        <v>3</v>
      </c>
      <c r="M251" s="268">
        <f t="shared" si="15"/>
        <v>9</v>
      </c>
      <c r="N251" s="85"/>
      <c r="O251" s="85"/>
      <c r="P251" s="84"/>
      <c r="Q251" s="287" t="s">
        <v>750</v>
      </c>
      <c r="R251" s="177" t="s">
        <v>685</v>
      </c>
      <c r="S251" s="177" t="s">
        <v>751</v>
      </c>
      <c r="T251" s="178"/>
      <c r="U251" s="178" t="s">
        <v>1400</v>
      </c>
      <c r="V251" s="87">
        <v>0.15</v>
      </c>
      <c r="W251" s="86">
        <f t="shared" si="16"/>
        <v>9</v>
      </c>
      <c r="X251" s="88">
        <f>IF(M251&gt;=16,MAX(N251:R251),IF(M251&lt;16,MAX(N251:V251)))</f>
        <v>0.15</v>
      </c>
      <c r="Y251" s="86">
        <f t="shared" si="17"/>
        <v>17</v>
      </c>
      <c r="Z251" s="85"/>
      <c r="AA251" s="267" t="s">
        <v>1381</v>
      </c>
      <c r="AB251" s="175"/>
      <c r="AC251" s="176"/>
      <c r="AD251" s="176"/>
      <c r="AE251" s="272"/>
      <c r="AF251" s="272"/>
      <c r="AG251" s="272"/>
      <c r="AH251" s="272"/>
      <c r="AI251" s="272"/>
      <c r="AJ251" s="272"/>
      <c r="AK251" s="272"/>
      <c r="AL251" s="273"/>
      <c r="AM251" s="272"/>
      <c r="AN251" s="273"/>
      <c r="AO251" s="272"/>
      <c r="AP251" s="273"/>
      <c r="AQ251" s="272"/>
      <c r="AR251" s="273"/>
      <c r="AS251" s="272"/>
      <c r="AT251" s="102"/>
      <c r="AU251" s="101"/>
    </row>
    <row r="252" spans="1:52" ht="87">
      <c r="A252" s="446"/>
      <c r="B252" s="445"/>
      <c r="C252" s="489"/>
      <c r="D252" s="262" t="s">
        <v>1388</v>
      </c>
      <c r="E252" s="352" t="s">
        <v>362</v>
      </c>
      <c r="F252" s="263" t="s">
        <v>624</v>
      </c>
      <c r="G252" s="290" t="s">
        <v>752</v>
      </c>
      <c r="H252" s="341" t="s">
        <v>452</v>
      </c>
      <c r="I252" s="335" t="str">
        <f>IF(OR(E252="SE",E252="SA"),VLOOKUP(H252,'Tabla de Peligros y Riesgo'!$C$2:$E$226,2,FALSE),VLOOKUP(H252,'LISTA DE ASPECTOS - IMPACTOS'!$D$3:$F$72,2,FALSE))</f>
        <v>Caída de roca</v>
      </c>
      <c r="J252" s="336" t="str">
        <f>IF(OR(E252="SE",E252="SA"),VLOOKUP(H252,'Tabla de Peligros y Riesgo'!$C$2:$E$226,3,FALSE),VLOOKUP(H252,'LISTA DE ASPECTOS - IMPACTOS'!$D$3:$F$72,3,FALSE))</f>
        <v>Contusión/Fractura/Muerte</v>
      </c>
      <c r="K252" s="342" t="s">
        <v>715</v>
      </c>
      <c r="L252" s="177">
        <v>2</v>
      </c>
      <c r="M252" s="268">
        <f t="shared" si="15"/>
        <v>5</v>
      </c>
      <c r="N252" s="85"/>
      <c r="O252" s="85"/>
      <c r="P252" s="292"/>
      <c r="Q252" s="287" t="s">
        <v>753</v>
      </c>
      <c r="R252" s="177" t="s">
        <v>685</v>
      </c>
      <c r="S252" s="177" t="s">
        <v>754</v>
      </c>
      <c r="T252" s="178"/>
      <c r="U252" s="178" t="s">
        <v>1400</v>
      </c>
      <c r="V252" s="278"/>
      <c r="W252" s="86">
        <f t="shared" si="16"/>
        <v>5</v>
      </c>
      <c r="X252" s="88"/>
      <c r="Y252" s="86">
        <f t="shared" si="17"/>
        <v>12</v>
      </c>
      <c r="Z252" s="85"/>
      <c r="AA252" s="267" t="s">
        <v>1381</v>
      </c>
      <c r="AB252" s="176"/>
      <c r="AC252" s="176"/>
      <c r="AD252" s="176"/>
      <c r="AE252" s="272"/>
      <c r="AF252" s="272"/>
      <c r="AG252" s="272"/>
      <c r="AH252" s="272"/>
      <c r="AI252" s="272"/>
      <c r="AJ252" s="272"/>
      <c r="AK252" s="272"/>
      <c r="AL252" s="273"/>
      <c r="AM252" s="272"/>
      <c r="AN252" s="273"/>
      <c r="AO252" s="272"/>
      <c r="AP252" s="273"/>
      <c r="AQ252" s="272"/>
      <c r="AR252" s="273"/>
      <c r="AS252" s="272"/>
      <c r="AT252" s="102"/>
      <c r="AU252" s="101"/>
    </row>
    <row r="253" spans="1:52" s="100" customFormat="1" ht="59.25" customHeight="1">
      <c r="A253" s="446"/>
      <c r="B253" s="445"/>
      <c r="C253" s="489"/>
      <c r="D253" s="262" t="s">
        <v>1388</v>
      </c>
      <c r="E253" s="352" t="s">
        <v>362</v>
      </c>
      <c r="F253" s="263" t="s">
        <v>624</v>
      </c>
      <c r="G253" s="290" t="s">
        <v>701</v>
      </c>
      <c r="H253" s="341" t="s">
        <v>577</v>
      </c>
      <c r="I253" s="335" t="str">
        <f>IF(OR(E253="SE",E253="SA"),VLOOKUP(H253,'Tabla de Peligros y Riesgo'!$C$2:$E$226,2,FALSE),VLOOKUP(H253,'LISTA DE ASPECTOS - IMPACTOS'!$D$3:$F$72,2,FALSE))</f>
        <v>Caída al mismo nivel</v>
      </c>
      <c r="J253" s="336" t="s">
        <v>702</v>
      </c>
      <c r="K253" s="342" t="s">
        <v>680</v>
      </c>
      <c r="L253" s="177">
        <v>4</v>
      </c>
      <c r="M253" s="268">
        <f t="shared" si="15"/>
        <v>18</v>
      </c>
      <c r="N253" s="85"/>
      <c r="O253" s="85"/>
      <c r="P253" s="287" t="s">
        <v>734</v>
      </c>
      <c r="Q253" s="287"/>
      <c r="R253" s="177"/>
      <c r="S253" s="177" t="s">
        <v>779</v>
      </c>
      <c r="T253" s="178"/>
      <c r="U253" s="178" t="s">
        <v>1400</v>
      </c>
      <c r="V253" s="278"/>
      <c r="W253" s="86">
        <f t="shared" si="16"/>
        <v>18</v>
      </c>
      <c r="X253" s="88"/>
      <c r="Y253" s="86">
        <f t="shared" si="17"/>
        <v>21</v>
      </c>
      <c r="Z253" s="85"/>
      <c r="AA253" s="267" t="s">
        <v>1381</v>
      </c>
      <c r="AD253" s="99"/>
      <c r="AE253" s="272"/>
      <c r="AF253" s="272"/>
      <c r="AG253" s="272"/>
      <c r="AH253" s="272"/>
      <c r="AI253" s="272"/>
      <c r="AJ253" s="272"/>
      <c r="AK253" s="272"/>
      <c r="AL253" s="273"/>
      <c r="AM253" s="272"/>
      <c r="AN253" s="273"/>
      <c r="AO253" s="272"/>
      <c r="AP253" s="273"/>
      <c r="AQ253" s="272"/>
      <c r="AR253" s="273"/>
      <c r="AS253" s="272"/>
      <c r="AT253" s="102"/>
      <c r="AU253" s="101"/>
      <c r="AV253" s="90"/>
      <c r="AW253" s="90"/>
      <c r="AX253" s="90"/>
      <c r="AY253" s="90"/>
      <c r="AZ253" s="90"/>
    </row>
    <row r="254" spans="1:52" ht="117.5">
      <c r="A254" s="446"/>
      <c r="B254" s="445"/>
      <c r="C254" s="493"/>
      <c r="D254" s="262" t="s">
        <v>1388</v>
      </c>
      <c r="E254" s="352" t="s">
        <v>362</v>
      </c>
      <c r="F254" s="263" t="s">
        <v>624</v>
      </c>
      <c r="G254" s="290" t="s">
        <v>704</v>
      </c>
      <c r="H254" s="341" t="s">
        <v>707</v>
      </c>
      <c r="I254" s="335" t="str">
        <f>IF(OR(E254="SE",E254="SA"),VLOOKUP(H254,'Tabla de Peligros y Riesgo'!$C$2:$E$226,2,FALSE),VLOOKUP(H254,'LISTA DE ASPECTOS - IMPACTOS'!$D$3:$F$72,2,FALSE))</f>
        <v>Atrapamiento</v>
      </c>
      <c r="J254" s="336" t="s">
        <v>705</v>
      </c>
      <c r="K254" s="342" t="s">
        <v>680</v>
      </c>
      <c r="L254" s="177">
        <v>3</v>
      </c>
      <c r="M254" s="268">
        <f t="shared" si="15"/>
        <v>13</v>
      </c>
      <c r="N254" s="177"/>
      <c r="O254" s="177"/>
      <c r="P254" s="84"/>
      <c r="Q254" s="287"/>
      <c r="R254" s="177"/>
      <c r="S254" s="177" t="s">
        <v>714</v>
      </c>
      <c r="T254" s="178"/>
      <c r="U254" s="178" t="s">
        <v>1400</v>
      </c>
      <c r="V254" s="87"/>
      <c r="W254" s="86">
        <f t="shared" si="16"/>
        <v>13</v>
      </c>
      <c r="X254" s="88"/>
      <c r="Y254" s="86">
        <f t="shared" si="17"/>
        <v>17</v>
      </c>
      <c r="Z254" s="85"/>
      <c r="AA254" s="267" t="s">
        <v>1381</v>
      </c>
      <c r="AB254" s="175"/>
      <c r="AC254" s="176"/>
      <c r="AD254" s="176"/>
      <c r="AE254" s="272"/>
      <c r="AF254" s="272"/>
      <c r="AG254" s="272"/>
      <c r="AH254" s="272"/>
      <c r="AI254" s="272"/>
      <c r="AJ254" s="272"/>
      <c r="AK254" s="272"/>
      <c r="AL254" s="273"/>
      <c r="AM254" s="272"/>
      <c r="AN254" s="273"/>
      <c r="AO254" s="272"/>
      <c r="AP254" s="273"/>
      <c r="AQ254" s="272"/>
      <c r="AR254" s="273"/>
      <c r="AS254" s="272"/>
      <c r="AT254" s="102"/>
      <c r="AU254" s="101"/>
    </row>
    <row r="255" spans="1:52" s="100" customFormat="1" ht="87.5">
      <c r="A255" s="446"/>
      <c r="B255" s="445"/>
      <c r="C255" s="488" t="s">
        <v>37</v>
      </c>
      <c r="D255" s="262" t="s">
        <v>1388</v>
      </c>
      <c r="E255" s="352" t="s">
        <v>362</v>
      </c>
      <c r="F255" s="263" t="s">
        <v>624</v>
      </c>
      <c r="G255" s="290" t="s">
        <v>701</v>
      </c>
      <c r="H255" s="341" t="s">
        <v>542</v>
      </c>
      <c r="I255" s="335" t="str">
        <f>IF(OR(E255="SE",E255="SA"),VLOOKUP(H255,'Tabla de Peligros y Riesgo'!$C$2:$E$226,2,FALSE),VLOOKUP(H255,'LISTA DE ASPECTOS - IMPACTOS'!$D$3:$F$72,2,FALSE))</f>
        <v>Caída al mismo nivel</v>
      </c>
      <c r="J255" s="336" t="s">
        <v>702</v>
      </c>
      <c r="K255" s="342" t="s">
        <v>680</v>
      </c>
      <c r="L255" s="177">
        <v>4</v>
      </c>
      <c r="M255" s="268">
        <f t="shared" si="15"/>
        <v>18</v>
      </c>
      <c r="N255" s="280"/>
      <c r="O255" s="280"/>
      <c r="P255" s="282"/>
      <c r="Q255" s="287"/>
      <c r="R255" s="177"/>
      <c r="S255" s="177" t="s">
        <v>779</v>
      </c>
      <c r="T255" s="178"/>
      <c r="U255" s="178" t="s">
        <v>1400</v>
      </c>
      <c r="V255" s="278"/>
      <c r="W255" s="86">
        <f t="shared" si="16"/>
        <v>18</v>
      </c>
      <c r="X255" s="88"/>
      <c r="Y255" s="86">
        <f t="shared" si="17"/>
        <v>21</v>
      </c>
      <c r="Z255" s="85"/>
      <c r="AA255" s="267" t="s">
        <v>1381</v>
      </c>
      <c r="AD255" s="99"/>
      <c r="AE255" s="272"/>
      <c r="AF255" s="272"/>
      <c r="AG255" s="272"/>
      <c r="AH255" s="272"/>
      <c r="AI255" s="272"/>
      <c r="AJ255" s="272"/>
      <c r="AK255" s="272"/>
      <c r="AL255" s="273"/>
      <c r="AM255" s="272"/>
      <c r="AN255" s="273"/>
      <c r="AO255" s="272"/>
      <c r="AP255" s="273"/>
      <c r="AQ255" s="272"/>
      <c r="AR255" s="273"/>
      <c r="AS255" s="272"/>
      <c r="AT255" s="102"/>
      <c r="AU255" s="101"/>
      <c r="AV255" s="90"/>
      <c r="AW255" s="90"/>
      <c r="AX255" s="90"/>
      <c r="AY255" s="90"/>
      <c r="AZ255" s="90"/>
    </row>
    <row r="256" spans="1:52" ht="117.5">
      <c r="A256" s="446"/>
      <c r="B256" s="445"/>
      <c r="C256" s="493"/>
      <c r="D256" s="262" t="s">
        <v>1388</v>
      </c>
      <c r="E256" s="352" t="s">
        <v>362</v>
      </c>
      <c r="F256" s="263" t="s">
        <v>624</v>
      </c>
      <c r="G256" s="290" t="s">
        <v>704</v>
      </c>
      <c r="H256" s="341" t="s">
        <v>707</v>
      </c>
      <c r="I256" s="335" t="str">
        <f>IF(OR(E256="SE",E256="SA"),VLOOKUP(H256,'Tabla de Peligros y Riesgo'!$C$2:$E$226,2,FALSE),VLOOKUP(H256,'LISTA DE ASPECTOS - IMPACTOS'!$D$3:$F$72,2,FALSE))</f>
        <v>Atrapamiento</v>
      </c>
      <c r="J256" s="336" t="s">
        <v>705</v>
      </c>
      <c r="K256" s="342" t="s">
        <v>680</v>
      </c>
      <c r="L256" s="177">
        <v>3</v>
      </c>
      <c r="M256" s="268">
        <f t="shared" si="15"/>
        <v>13</v>
      </c>
      <c r="N256" s="177"/>
      <c r="O256" s="177"/>
      <c r="P256" s="84"/>
      <c r="Q256" s="287"/>
      <c r="R256" s="177"/>
      <c r="S256" s="177" t="s">
        <v>714</v>
      </c>
      <c r="T256" s="178"/>
      <c r="U256" s="178" t="s">
        <v>1400</v>
      </c>
      <c r="V256" s="289"/>
      <c r="W256" s="86">
        <f t="shared" si="16"/>
        <v>13</v>
      </c>
      <c r="X256" s="88">
        <f>IF(M256&gt;=16,MAX(N256:R256),IF(M256&lt;16,MAX(N256:T256)))</f>
        <v>0</v>
      </c>
      <c r="Y256" s="86">
        <f t="shared" si="17"/>
        <v>17</v>
      </c>
      <c r="Z256" s="85"/>
      <c r="AA256" s="267" t="s">
        <v>1381</v>
      </c>
      <c r="AB256" s="175"/>
      <c r="AC256" s="176"/>
      <c r="AD256" s="176"/>
      <c r="AE256" s="272"/>
      <c r="AF256" s="272"/>
      <c r="AG256" s="272"/>
      <c r="AH256" s="272"/>
      <c r="AI256" s="272"/>
      <c r="AJ256" s="272"/>
      <c r="AK256" s="272"/>
      <c r="AL256" s="273"/>
      <c r="AM256" s="272"/>
      <c r="AN256" s="273"/>
      <c r="AO256" s="272"/>
      <c r="AP256" s="273"/>
      <c r="AQ256" s="272"/>
      <c r="AR256" s="273"/>
      <c r="AS256" s="272"/>
      <c r="AT256" s="102"/>
      <c r="AU256" s="101"/>
    </row>
    <row r="257" spans="1:47" ht="112.5">
      <c r="A257" s="446"/>
      <c r="B257" s="445"/>
      <c r="C257" s="539" t="s">
        <v>1389</v>
      </c>
      <c r="D257" s="376" t="s">
        <v>1388</v>
      </c>
      <c r="E257" s="377" t="s">
        <v>363</v>
      </c>
      <c r="F257" s="378" t="s">
        <v>624</v>
      </c>
      <c r="G257" s="379" t="s">
        <v>739</v>
      </c>
      <c r="H257" s="380" t="s">
        <v>775</v>
      </c>
      <c r="I257" s="381" t="str">
        <f>IF(OR(E257="SE",E257="SA"),VLOOKUP(H257,'Tabla de Peligros y Riesgo'!$C$2:$E$226,2,FALSE),VLOOKUP(H257,'LISTA DE ASPECTOS - IMPACTOS'!$D$3:$F$72,2,FALSE))</f>
        <v>Alteración de la calidad de suelo/agua</v>
      </c>
      <c r="J257" s="382" t="str">
        <f>IF(OR(E257="SE",E257="SA"),VLOOKUP(H257,'Tabla de Peligros y Riesgo'!$C$2:$E$226,3,FALSE),VLOOKUP(H257,'LISTA DE ASPECTOS - IMPACTOS'!$D$3:$F$72,3,FALSE))</f>
        <v>Potencial incumplimiento de Estándares de Calidad Ambiental (ECA) para aire.
Potencial afectación a la vida y salud humana.</v>
      </c>
      <c r="K257" s="383" t="s">
        <v>715</v>
      </c>
      <c r="L257" s="383">
        <v>4</v>
      </c>
      <c r="M257" s="383">
        <f t="shared" ref="M257:M263" si="18">IF(CONCATENATE(L257,K257)="1A",1,IF(CONCATENATE(L257,K257)="1B",2,IF(CONCATENATE(L257,K257)="2A",3,IF(CONCATENATE(L257,K257)="1C",4,IF(CONCATENATE(L257,K257)="2B",5,IF(CONCATENATE(L257,K257)="3A",6,IF(CONCATENATE(L257,K257)="1D",7,IF(CONCATENATE(L257,K257)="2C",8,IF(CONCATENATE(L257,K257)="3B",9,IF(CONCATENATE(L257,K257)="4A",10,IF(CONCATENATE(L257,K257)="1E",11,IF(CONCATENATE(L257,K257)="2D",12,IF(CONCATENATE(L257,K257)="3C",13,IF(CONCATENATE(L257,K257)="4B",14,IF(CONCATENATE(L257,K257)="5A",15,IF(CONCATENATE(L257,K257)="2E",16,IF(CONCATENATE(L257,K257)="3D",17,IF(CONCATENATE(L257,K257)="4C",18,IF(CONCATENATE(L257,K257)="5B",19,IF(CONCATENATE(L257,K257)="3E",20,IF(CONCATENATE(L257,K257)="4D",21,IF(CONCATENATE(L257,K257)="5C",22,IF(CONCATENATE(L257,K257)="4E",23,IF(CONCATENATE(L257,K257)="5D",24,IF(CONCATENATE(L257,K257)="5E",25,"")))))))))))))))))))))))))</f>
        <v>14</v>
      </c>
      <c r="N257" s="384"/>
      <c r="O257" s="384"/>
      <c r="P257" s="385"/>
      <c r="Q257" s="386"/>
      <c r="R257" s="384"/>
      <c r="S257" s="387" t="s">
        <v>741</v>
      </c>
      <c r="T257" s="388"/>
      <c r="U257" s="388"/>
      <c r="V257" s="389"/>
      <c r="W257" s="390">
        <f t="shared" ref="W257:W263" si="19">M257</f>
        <v>14</v>
      </c>
      <c r="X257" s="391">
        <f>IF(M257&gt;=16,MAX(N257:R257),IF(M257&lt;16,MAX(N257:V257)))</f>
        <v>0</v>
      </c>
      <c r="Y257" s="390">
        <f t="shared" ref="Y257:Y263" si="20">_xlfn.IFS(AND(W257=1,N257&lt;&gt;0),25,AND(W257=1,O257&lt;&gt;0),21,AND(W257=1,R257="ALTO"),16,AND(W257=1,R257="BAJO"),11,AND(W257=1,S257&lt;&gt;0),2,AND(W257=2,N257&lt;&gt;0),25,AND(W257=2,O257&lt;&gt;0),21,AND(W257=2,R257="ALTO"),16,AND(W257=2,R257="BAJO"),11,AND(W257=2,S257&lt;&gt;0),4,AND(W257=3,N257&lt;&gt;0),25,AND(W257=3,O257&lt;&gt;0),21,AND(W257=3,R257="ALTO"),16,AND(W257=3,R257="BAJO"),12,AND(W257=3,S257&lt;&gt;0),5,AND(W257=4,N257&lt;&gt;0),25,AND(W257=4,O257&lt;&gt;0),13,AND(W257=4,R257="ALTO"),16,AND(W257=4,R257="BAJO"),14,AND(W257=4,S257&lt;&gt;0),7,AND(W257=5,N257&lt;&gt;0),25,AND(W257=5,O257&lt;&gt;0),21,AND(W257=5,R257="ALTO"),16,AND(W257=5,R257="BAJO"),12,AND(W257=5,S257&lt;&gt;0),8,AND(W257=6,N257&lt;&gt;0),25,AND(W257=6,O257&lt;&gt;0),21,AND(W257=6,R257="ALTO"),20,AND(W257=6,R257="BAJO"),17,AND(W257=6,S257&lt;&gt;0),6,AND(W257=7,N257&lt;&gt;0),25,AND(W257=7,O257&lt;&gt;0),23,AND(W257=7,R257="ALTO"),16,AND(W257=7,R257="BAJO"),11,AND(W257=7,S257&lt;&gt;0),7,AND(W257=8,N257&lt;&gt;0),25,AND(W257=8,O257&lt;&gt;0),21,AND(W257=8,R257="ALTO"),16,AND(W257=8,R257="BAJO"),12,AND(W257=8,S257&lt;&gt;0),8,AND(W257=9,N257&lt;&gt;0),25,AND(W257=9,O257&lt;&gt;0),21,AND(W257=9,R257="ALTO"),20,AND(W257=9,R257="BAJO"),17,AND(W257=9,S257&lt;&gt;0),13,AND(W257=10,N257&lt;&gt;0),25,AND(W257=10,O257&lt;&gt;0),22,AND(W257=10,R257="ALTO"),21,AND(W257=10,R257="BAJO"),18,AND(W257=10,S257&lt;&gt;0),18,AND(W257=11,N257&lt;&gt;0),25,AND(W257=11,O257&lt;&gt;0),23,AND(W257=11,R257="ALTO"),20,AND(W257=11,R257="BAJO"),16,AND(W257=11,S257&lt;&gt;0),11,AND(W257=12,N257&lt;&gt;0),25,AND(W257=12,O257&lt;&gt;0),23,AND(W257=12,R257="ALTO"),20,AND(W257=12,R257="BAJO"),16,AND(W257=12,S257&lt;&gt;0),12,AND(W257=13,N257&lt;&gt;0),25,AND(W257=13,O257&lt;&gt;0),21,AND(W257=13,R257="ALTO"),20,AND(W257=13,R257="BAJO"),17,AND(W257=13,S257&lt;&gt;0),17,AND(W257=14,N257&lt;&gt;0),25,AND(W257=14,O257&lt;&gt;0),24,AND(W257=14,R257="ALTO"),23,AND(W257=14,R257="BAJO"),21,AND(W257=14,S257&lt;&gt;0),18,AND(W257=15,N257&lt;&gt;0),25,AND(W257=15,O257&lt;&gt;0),24,AND(W257=15,R257="ALTO"),22,AND(W257=15,R257="BAJO"),19,AND(W257=15,S257&lt;&gt;0),19,AND(W257=16,N257&lt;&gt;0),25,AND(W257=16,O257&lt;&gt;0),23,AND(W257=16,R257="ALTO"),23,AND(W257=16,R257="BAJO"),23,AND(W257=16,S257&lt;&gt;0),20,AND(W257=17,N257&lt;&gt;0),25,AND(W257=17,O257&lt;&gt;0),24,AND(W257=17,R257="ALTO"),23,AND(W257=17,R257="BAJO"),21,AND(W257=17,S257&lt;&gt;0),20,AND(W257=18,N257&lt;&gt;0),25,AND(W257=18,O257&lt;&gt;0),24,AND(W257=18,R257="ALTO"),23,AND(W257=18,R257="BAJO"),22,AND(W257=18,S257&lt;&gt;0),21,AND(W257=19,N257&lt;&gt;0),25,AND(W257=19,O257&lt;&gt;0),25,AND(W257=19,R257="ALTO"),24,AND(W257=19,R257="BAJO"),22,AND(W257=19,S257&lt;&gt;0),22,AND(W257&lt;&gt;0,U257&lt;&gt;0),W257,TRUE,"FALSO")</f>
        <v>18</v>
      </c>
      <c r="Z257" s="384"/>
      <c r="AA257" s="375" t="s">
        <v>1381</v>
      </c>
      <c r="AB257" s="175"/>
      <c r="AC257" s="176"/>
      <c r="AD257" s="176"/>
      <c r="AE257" s="272"/>
      <c r="AF257" s="272"/>
      <c r="AG257" s="272"/>
      <c r="AH257" s="272"/>
      <c r="AI257" s="272"/>
      <c r="AJ257" s="272"/>
      <c r="AK257" s="272"/>
      <c r="AL257" s="273"/>
      <c r="AM257" s="272"/>
      <c r="AN257" s="273"/>
      <c r="AO257" s="272"/>
      <c r="AP257" s="273"/>
      <c r="AQ257" s="272"/>
      <c r="AR257" s="273"/>
      <c r="AS257" s="272"/>
      <c r="AT257" s="102"/>
      <c r="AU257" s="101"/>
    </row>
    <row r="258" spans="1:47" ht="123" customHeight="1">
      <c r="A258" s="446"/>
      <c r="B258" s="445"/>
      <c r="C258" s="539"/>
      <c r="D258" s="376" t="s">
        <v>1388</v>
      </c>
      <c r="E258" s="377" t="s">
        <v>362</v>
      </c>
      <c r="F258" s="378" t="s">
        <v>624</v>
      </c>
      <c r="G258" s="379" t="s">
        <v>704</v>
      </c>
      <c r="H258" s="380" t="s">
        <v>707</v>
      </c>
      <c r="I258" s="381" t="str">
        <f>IF(OR(E258="SE",E258="SA"),VLOOKUP(H258,'Tabla de Peligros y Riesgo'!$C$2:$E$226,2,FALSE),VLOOKUP(H258,'LISTA DE ASPECTOS - IMPACTOS'!$D$3:$F$72,2,FALSE))</f>
        <v>Atrapamiento</v>
      </c>
      <c r="J258" s="382" t="s">
        <v>705</v>
      </c>
      <c r="K258" s="383" t="s">
        <v>680</v>
      </c>
      <c r="L258" s="383">
        <v>3</v>
      </c>
      <c r="M258" s="383">
        <f t="shared" si="18"/>
        <v>13</v>
      </c>
      <c r="N258" s="384"/>
      <c r="O258" s="384"/>
      <c r="P258" s="385"/>
      <c r="Q258" s="386"/>
      <c r="R258" s="384"/>
      <c r="S258" s="387" t="s">
        <v>1397</v>
      </c>
      <c r="T258" s="388"/>
      <c r="U258" s="388" t="s">
        <v>1400</v>
      </c>
      <c r="V258" s="392"/>
      <c r="W258" s="390">
        <f t="shared" si="19"/>
        <v>13</v>
      </c>
      <c r="X258" s="391">
        <f>IF(M258&gt;=16,MAX(N258:R258),IF(M258&lt;16,MAX(N258:T258)))</f>
        <v>0</v>
      </c>
      <c r="Y258" s="390">
        <f t="shared" si="20"/>
        <v>17</v>
      </c>
      <c r="Z258" s="384"/>
      <c r="AA258" s="375" t="s">
        <v>1381</v>
      </c>
      <c r="AB258" s="175"/>
      <c r="AC258" s="176"/>
      <c r="AD258" s="176"/>
      <c r="AE258" s="272"/>
      <c r="AF258" s="272"/>
      <c r="AG258" s="272"/>
      <c r="AH258" s="272"/>
      <c r="AI258" s="272"/>
      <c r="AJ258" s="272"/>
      <c r="AK258" s="272"/>
      <c r="AL258" s="273"/>
      <c r="AM258" s="272"/>
      <c r="AN258" s="273"/>
      <c r="AO258" s="272"/>
      <c r="AP258" s="273"/>
      <c r="AQ258" s="272"/>
      <c r="AR258" s="273"/>
      <c r="AS258" s="272"/>
      <c r="AT258" s="102"/>
      <c r="AU258" s="101"/>
    </row>
    <row r="259" spans="1:47" ht="87" customHeight="1">
      <c r="A259" s="446"/>
      <c r="B259" s="445"/>
      <c r="C259" s="539"/>
      <c r="D259" s="376" t="s">
        <v>1388</v>
      </c>
      <c r="E259" s="377" t="s">
        <v>362</v>
      </c>
      <c r="F259" s="378" t="s">
        <v>624</v>
      </c>
      <c r="G259" s="379" t="s">
        <v>752</v>
      </c>
      <c r="H259" s="380" t="s">
        <v>452</v>
      </c>
      <c r="I259" s="381" t="str">
        <f>IF(OR(E259="SE",E259="SA"),VLOOKUP(H259,'Tabla de Peligros y Riesgo'!$C$2:$E$226,2,FALSE),VLOOKUP(H259,'LISTA DE ASPECTOS - IMPACTOS'!$D$3:$F$72,2,FALSE))</f>
        <v>Caída de roca</v>
      </c>
      <c r="J259" s="382" t="str">
        <f>IF(OR(E259="SE",E259="SA"),VLOOKUP(H259,'Tabla de Peligros y Riesgo'!$C$2:$E$226,3,FALSE),VLOOKUP(H259,'LISTA DE ASPECTOS - IMPACTOS'!$D$3:$F$72,3,FALSE))</f>
        <v>Contusión/Fractura/Muerte</v>
      </c>
      <c r="K259" s="383" t="s">
        <v>715</v>
      </c>
      <c r="L259" s="384">
        <v>2</v>
      </c>
      <c r="M259" s="393">
        <f t="shared" si="18"/>
        <v>5</v>
      </c>
      <c r="N259" s="384"/>
      <c r="O259" s="384"/>
      <c r="P259" s="394"/>
      <c r="Q259" s="395" t="s">
        <v>753</v>
      </c>
      <c r="R259" s="396" t="s">
        <v>678</v>
      </c>
      <c r="S259" s="387" t="s">
        <v>754</v>
      </c>
      <c r="T259" s="388"/>
      <c r="U259" s="388" t="s">
        <v>1400</v>
      </c>
      <c r="V259" s="397"/>
      <c r="W259" s="390">
        <f t="shared" si="19"/>
        <v>5</v>
      </c>
      <c r="X259" s="391"/>
      <c r="Y259" s="390">
        <f t="shared" si="20"/>
        <v>16</v>
      </c>
      <c r="Z259" s="384"/>
      <c r="AA259" s="375" t="s">
        <v>1381</v>
      </c>
      <c r="AB259" s="175"/>
      <c r="AC259" s="176"/>
      <c r="AD259" s="176"/>
      <c r="AE259" s="272"/>
      <c r="AF259" s="272"/>
      <c r="AG259" s="272"/>
      <c r="AH259" s="272"/>
      <c r="AI259" s="272"/>
      <c r="AJ259" s="272"/>
      <c r="AK259" s="272"/>
      <c r="AL259" s="273"/>
      <c r="AM259" s="272"/>
      <c r="AN259" s="273"/>
      <c r="AO259" s="272"/>
      <c r="AP259" s="273"/>
      <c r="AQ259" s="272"/>
      <c r="AR259" s="273"/>
      <c r="AS259" s="272"/>
      <c r="AT259" s="102"/>
      <c r="AU259" s="101"/>
    </row>
    <row r="260" spans="1:47" ht="99" customHeight="1">
      <c r="A260" s="446"/>
      <c r="B260" s="445"/>
      <c r="C260" s="539"/>
      <c r="D260" s="376" t="s">
        <v>1388</v>
      </c>
      <c r="E260" s="377" t="s">
        <v>361</v>
      </c>
      <c r="F260" s="378" t="s">
        <v>624</v>
      </c>
      <c r="G260" s="379" t="s">
        <v>763</v>
      </c>
      <c r="H260" s="380" t="s">
        <v>518</v>
      </c>
      <c r="I260" s="381" t="str">
        <f>IF(OR(E260="SE",E260="SA"),VLOOKUP(H260,'Tabla de Peligros y Riesgo'!$C$2:$E$226,2,FALSE),VLOOKUP(H260,'LISTA DE ASPECTOS - IMPACTOS'!$D$3:$F$72,2,FALSE))</f>
        <v>Riesgos Disergonómico</v>
      </c>
      <c r="J260" s="382" t="str">
        <f>IF(OR(E260="SE",E260="SA"),VLOOKUP(H260,'Tabla de Peligros y Riesgo'!$C$2:$E$226,3,FALSE),VLOOKUP(H260,'LISTA DE ASPECTOS - IMPACTOS'!$D$3:$F$72,3,FALSE))</f>
        <v>Fatiga Muscular/ Dolor / Lesión</v>
      </c>
      <c r="K260" s="383" t="s">
        <v>680</v>
      </c>
      <c r="L260" s="384">
        <v>4</v>
      </c>
      <c r="M260" s="393">
        <f t="shared" si="18"/>
        <v>18</v>
      </c>
      <c r="N260" s="384"/>
      <c r="O260" s="384"/>
      <c r="P260" s="385"/>
      <c r="Q260" s="395"/>
      <c r="R260" s="396"/>
      <c r="S260" s="387" t="s">
        <v>1392</v>
      </c>
      <c r="T260" s="388">
        <v>0.35</v>
      </c>
      <c r="U260" s="388" t="s">
        <v>1400</v>
      </c>
      <c r="V260" s="389">
        <v>0.15</v>
      </c>
      <c r="W260" s="390">
        <f t="shared" si="19"/>
        <v>18</v>
      </c>
      <c r="X260" s="391">
        <f>IF(M260&gt;=16,MAX(N260:R260),IF(M260&lt;16,MAX(N260:V260)))</f>
        <v>0</v>
      </c>
      <c r="Y260" s="390">
        <f t="shared" si="20"/>
        <v>21</v>
      </c>
      <c r="Z260" s="384"/>
      <c r="AA260" s="375" t="s">
        <v>682</v>
      </c>
      <c r="AB260" s="175"/>
      <c r="AC260" s="176"/>
      <c r="AD260" s="176"/>
      <c r="AE260" s="272"/>
      <c r="AF260" s="272"/>
      <c r="AG260" s="272"/>
      <c r="AH260" s="272"/>
      <c r="AI260" s="272"/>
      <c r="AJ260" s="272"/>
      <c r="AK260" s="272"/>
      <c r="AL260" s="273"/>
      <c r="AM260" s="272"/>
      <c r="AN260" s="273"/>
      <c r="AO260" s="272"/>
      <c r="AP260" s="273"/>
      <c r="AQ260" s="272"/>
      <c r="AR260" s="273"/>
      <c r="AS260" s="272"/>
      <c r="AT260" s="102"/>
      <c r="AU260" s="101"/>
    </row>
    <row r="261" spans="1:47" ht="123.75" customHeight="1">
      <c r="A261" s="446"/>
      <c r="B261" s="445"/>
      <c r="C261" s="539"/>
      <c r="D261" s="376" t="s">
        <v>1388</v>
      </c>
      <c r="E261" s="377" t="s">
        <v>362</v>
      </c>
      <c r="F261" s="378" t="s">
        <v>624</v>
      </c>
      <c r="G261" s="379" t="s">
        <v>701</v>
      </c>
      <c r="H261" s="380" t="s">
        <v>577</v>
      </c>
      <c r="I261" s="381" t="str">
        <f>IF(OR(E261="SE",E261="SA"),VLOOKUP(H261,'Tabla de Peligros y Riesgo'!$C$2:$E$226,2,FALSE),VLOOKUP(H261,'LISTA DE ASPECTOS - IMPACTOS'!$D$3:$F$72,2,FALSE))</f>
        <v>Caída al mismo nivel</v>
      </c>
      <c r="J261" s="382" t="s">
        <v>702</v>
      </c>
      <c r="K261" s="383" t="s">
        <v>680</v>
      </c>
      <c r="L261" s="384">
        <v>4</v>
      </c>
      <c r="M261" s="393">
        <f t="shared" si="18"/>
        <v>18</v>
      </c>
      <c r="N261" s="384"/>
      <c r="O261" s="384"/>
      <c r="P261" s="386"/>
      <c r="Q261" s="386"/>
      <c r="R261" s="384"/>
      <c r="S261" s="387" t="s">
        <v>1393</v>
      </c>
      <c r="T261" s="388"/>
      <c r="U261" s="388" t="s">
        <v>1400</v>
      </c>
      <c r="V261" s="397">
        <v>0.15</v>
      </c>
      <c r="W261" s="390">
        <f t="shared" si="19"/>
        <v>18</v>
      </c>
      <c r="X261" s="391">
        <f>IF(M261&gt;=16,MAX(N261:R261),IF(M261&lt;16,MAX(N261:V261)))</f>
        <v>0</v>
      </c>
      <c r="Y261" s="390">
        <f t="shared" si="20"/>
        <v>21</v>
      </c>
      <c r="Z261" s="384"/>
      <c r="AA261" s="375" t="s">
        <v>1381</v>
      </c>
      <c r="AB261" s="175"/>
      <c r="AC261" s="176"/>
      <c r="AD261" s="176"/>
      <c r="AE261" s="272"/>
      <c r="AF261" s="272"/>
      <c r="AG261" s="272"/>
      <c r="AH261" s="272"/>
      <c r="AI261" s="272"/>
      <c r="AJ261" s="272"/>
      <c r="AK261" s="272"/>
      <c r="AL261" s="273"/>
      <c r="AM261" s="272"/>
      <c r="AN261" s="273"/>
      <c r="AO261" s="272"/>
      <c r="AP261" s="273"/>
      <c r="AQ261" s="272"/>
      <c r="AR261" s="273"/>
      <c r="AS261" s="272"/>
      <c r="AT261" s="102"/>
      <c r="AU261" s="101"/>
    </row>
    <row r="262" spans="1:47" ht="90">
      <c r="A262" s="446"/>
      <c r="B262" s="445"/>
      <c r="C262" s="539"/>
      <c r="D262" s="376" t="s">
        <v>1388</v>
      </c>
      <c r="E262" s="377" t="s">
        <v>361</v>
      </c>
      <c r="F262" s="378" t="s">
        <v>624</v>
      </c>
      <c r="G262" s="379" t="s">
        <v>717</v>
      </c>
      <c r="H262" s="380" t="s">
        <v>718</v>
      </c>
      <c r="I262" s="381" t="str">
        <f>IF(OR(E262="SE",E262="SA"),VLOOKUP(H262,'Tabla de Peligros y Riesgo'!$C$2:$E$226,2,FALSE),VLOOKUP(H262,'LISTA DE ASPECTOS - IMPACTOS'!$D$3:$F$72,2,FALSE))</f>
        <v>Perdida de la audición</v>
      </c>
      <c r="J262" s="382" t="str">
        <f>IF(OR(E262="SE",E262="SA"),VLOOKUP(H262,'Tabla de Peligros y Riesgo'!$C$2:$E$226,3,FALSE),VLOOKUP(H262,'LISTA DE ASPECTOS - IMPACTOS'!$D$3:$F$72,3,FALSE))</f>
        <v>Hipoacusia</v>
      </c>
      <c r="K262" s="383" t="s">
        <v>680</v>
      </c>
      <c r="L262" s="384">
        <v>3</v>
      </c>
      <c r="M262" s="393">
        <f t="shared" si="18"/>
        <v>13</v>
      </c>
      <c r="N262" s="384"/>
      <c r="O262" s="384"/>
      <c r="P262" s="385"/>
      <c r="Q262" s="395"/>
      <c r="R262" s="384"/>
      <c r="S262" s="387" t="s">
        <v>1394</v>
      </c>
      <c r="T262" s="388"/>
      <c r="U262" s="388" t="s">
        <v>1400</v>
      </c>
      <c r="V262" s="389">
        <v>0.15</v>
      </c>
      <c r="W262" s="390">
        <f t="shared" si="19"/>
        <v>13</v>
      </c>
      <c r="X262" s="391">
        <f>IF(M262&gt;=16,MAX(N262:R262),IF(M262&lt;16,MAX(N262:V262)))</f>
        <v>0.15</v>
      </c>
      <c r="Y262" s="390">
        <f t="shared" si="20"/>
        <v>17</v>
      </c>
      <c r="Z262" s="384"/>
      <c r="AA262" s="375" t="s">
        <v>1381</v>
      </c>
      <c r="AB262" s="175"/>
      <c r="AC262" s="176"/>
      <c r="AD262" s="176"/>
      <c r="AE262" s="272"/>
      <c r="AF262" s="272"/>
      <c r="AG262" s="272"/>
      <c r="AH262" s="272"/>
      <c r="AI262" s="272"/>
      <c r="AJ262" s="272"/>
      <c r="AK262" s="272"/>
      <c r="AL262" s="273"/>
      <c r="AM262" s="272"/>
      <c r="AN262" s="273"/>
      <c r="AO262" s="272"/>
      <c r="AP262" s="273"/>
      <c r="AQ262" s="272"/>
      <c r="AR262" s="273"/>
      <c r="AS262" s="272"/>
      <c r="AT262" s="102"/>
      <c r="AU262" s="101"/>
    </row>
    <row r="263" spans="1:47" ht="101.25" customHeight="1">
      <c r="A263" s="446"/>
      <c r="B263" s="445"/>
      <c r="C263" s="540"/>
      <c r="D263" s="376" t="s">
        <v>1388</v>
      </c>
      <c r="E263" s="377" t="s">
        <v>361</v>
      </c>
      <c r="F263" s="378" t="s">
        <v>624</v>
      </c>
      <c r="G263" s="379" t="s">
        <v>441</v>
      </c>
      <c r="H263" s="380" t="s">
        <v>553</v>
      </c>
      <c r="I263" s="381" t="str">
        <f>IF(OR(E263="SE",E263="SA"),VLOOKUP(H263,'Tabla de Peligros y Riesgo'!$C$2:$E$226,2,FALSE),VLOOKUP(H263,'LISTA DE ASPECTOS - IMPACTOS'!$D$3:$F$72,2,FALSE))</f>
        <v>Riesgos Disergonómico</v>
      </c>
      <c r="J263" s="382" t="str">
        <f>IF(OR(E263="SE",E263="SA"),VLOOKUP(H263,'Tabla de Peligros y Riesgo'!$C$2:$E$226,3,FALSE),VLOOKUP(H263,'LISTA DE ASPECTOS - IMPACTOS'!$D$3:$F$72,3,FALSE))</f>
        <v>Lumbalgia/Dorsalgia/ Hiperlordosis/ Tendinitis de Hombro</v>
      </c>
      <c r="K263" s="383" t="s">
        <v>680</v>
      </c>
      <c r="L263" s="384">
        <v>4</v>
      </c>
      <c r="M263" s="393">
        <f t="shared" si="18"/>
        <v>18</v>
      </c>
      <c r="N263" s="384"/>
      <c r="O263" s="384"/>
      <c r="P263" s="385"/>
      <c r="Q263" s="386"/>
      <c r="R263" s="384"/>
      <c r="S263" s="387" t="s">
        <v>1395</v>
      </c>
      <c r="T263" s="388"/>
      <c r="U263" s="388" t="s">
        <v>1400</v>
      </c>
      <c r="V263" s="389"/>
      <c r="W263" s="390">
        <f t="shared" si="19"/>
        <v>18</v>
      </c>
      <c r="X263" s="391"/>
      <c r="Y263" s="390">
        <f t="shared" si="20"/>
        <v>21</v>
      </c>
      <c r="Z263" s="384"/>
      <c r="AA263" s="375" t="s">
        <v>1381</v>
      </c>
      <c r="AB263" s="175"/>
      <c r="AC263" s="176"/>
      <c r="AD263" s="176"/>
      <c r="AE263" s="272"/>
      <c r="AF263" s="272"/>
      <c r="AG263" s="272"/>
      <c r="AH263" s="272"/>
      <c r="AI263" s="272"/>
      <c r="AJ263" s="272"/>
      <c r="AK263" s="272"/>
      <c r="AL263" s="273"/>
      <c r="AM263" s="272"/>
      <c r="AN263" s="273"/>
      <c r="AO263" s="272"/>
      <c r="AP263" s="273"/>
      <c r="AQ263" s="272"/>
      <c r="AR263" s="273"/>
      <c r="AS263" s="272"/>
      <c r="AT263" s="102"/>
      <c r="AU263" s="101"/>
    </row>
    <row r="264" spans="1:47" ht="70.5">
      <c r="A264" s="446"/>
      <c r="B264" s="445"/>
      <c r="C264" s="488" t="s">
        <v>52</v>
      </c>
      <c r="D264" s="262" t="s">
        <v>1388</v>
      </c>
      <c r="E264" s="352" t="s">
        <v>361</v>
      </c>
      <c r="F264" s="263" t="s">
        <v>624</v>
      </c>
      <c r="G264" s="290" t="s">
        <v>441</v>
      </c>
      <c r="H264" s="341" t="s">
        <v>519</v>
      </c>
      <c r="I264" s="335" t="str">
        <f>IF(OR(E264="SE",E264="SA"),VLOOKUP(H264,'Tabla de Peligros y Riesgo'!$C$2:$E$226,2,FALSE),VLOOKUP(H264,'LISTA DE ASPECTOS - IMPACTOS'!$D$3:$F$72,2,FALSE))</f>
        <v>Riesgos Disergonómico</v>
      </c>
      <c r="J264" s="336" t="str">
        <f>IF(OR(E264="SE",E264="SA"),VLOOKUP(H264,'Tabla de Peligros y Riesgo'!$C$2:$E$226,3,FALSE),VLOOKUP(H264,'LISTA DE ASPECTOS - IMPACTOS'!$D$3:$F$72,3,FALSE))</f>
        <v>Lumbalgia/Dorsalgia/ Hiperlordosis/ Tendinitis de Hombro</v>
      </c>
      <c r="K264" s="342" t="s">
        <v>715</v>
      </c>
      <c r="L264" s="177">
        <v>4</v>
      </c>
      <c r="M264" s="268">
        <f t="shared" si="15"/>
        <v>14</v>
      </c>
      <c r="N264" s="177"/>
      <c r="O264" s="177"/>
      <c r="P264" s="84"/>
      <c r="Q264" s="287"/>
      <c r="R264" s="177"/>
      <c r="S264" s="177" t="s">
        <v>716</v>
      </c>
      <c r="T264" s="178"/>
      <c r="U264" s="401" t="s">
        <v>1400</v>
      </c>
      <c r="V264" s="87"/>
      <c r="W264" s="86">
        <f t="shared" si="16"/>
        <v>14</v>
      </c>
      <c r="X264" s="88"/>
      <c r="Y264" s="86">
        <f t="shared" si="17"/>
        <v>18</v>
      </c>
      <c r="Z264" s="85"/>
      <c r="AA264" s="267" t="s">
        <v>1381</v>
      </c>
      <c r="AB264" s="175"/>
      <c r="AC264" s="176"/>
      <c r="AD264" s="176"/>
      <c r="AE264" s="272"/>
      <c r="AF264" s="272"/>
      <c r="AG264" s="272"/>
      <c r="AH264" s="272"/>
      <c r="AI264" s="272"/>
      <c r="AJ264" s="272"/>
      <c r="AK264" s="272"/>
      <c r="AL264" s="273"/>
      <c r="AM264" s="272"/>
      <c r="AN264" s="273"/>
      <c r="AO264" s="272"/>
      <c r="AP264" s="273"/>
      <c r="AQ264" s="272"/>
      <c r="AR264" s="273"/>
      <c r="AS264" s="272"/>
      <c r="AT264" s="102"/>
      <c r="AU264" s="101"/>
    </row>
    <row r="265" spans="1:47" ht="150" customHeight="1">
      <c r="A265" s="446"/>
      <c r="B265" s="445"/>
      <c r="C265" s="493"/>
      <c r="D265" s="262" t="s">
        <v>1388</v>
      </c>
      <c r="E265" s="352" t="s">
        <v>362</v>
      </c>
      <c r="F265" s="263" t="s">
        <v>624</v>
      </c>
      <c r="G265" s="290" t="s">
        <v>704</v>
      </c>
      <c r="H265" s="341" t="s">
        <v>507</v>
      </c>
      <c r="I265" s="335" t="str">
        <f>IF(OR(E265="SE",E265="SA"),VLOOKUP(H265,'Tabla de Peligros y Riesgo'!$C$2:$E$226,2,FALSE),VLOOKUP(H265,'LISTA DE ASPECTOS - IMPACTOS'!$D$3:$F$72,2,FALSE))</f>
        <v xml:space="preserve">Golpes </v>
      </c>
      <c r="J265" s="336" t="s">
        <v>705</v>
      </c>
      <c r="K265" s="342" t="s">
        <v>680</v>
      </c>
      <c r="L265" s="177">
        <v>3</v>
      </c>
      <c r="M265" s="268">
        <f t="shared" si="15"/>
        <v>13</v>
      </c>
      <c r="N265" s="177"/>
      <c r="O265" s="177"/>
      <c r="P265" s="84"/>
      <c r="Q265" s="287"/>
      <c r="R265" s="177"/>
      <c r="S265" s="177" t="s">
        <v>714</v>
      </c>
      <c r="T265" s="178"/>
      <c r="U265" s="401" t="s">
        <v>1400</v>
      </c>
      <c r="V265" s="87"/>
      <c r="W265" s="86">
        <f t="shared" si="16"/>
        <v>13</v>
      </c>
      <c r="X265" s="88"/>
      <c r="Y265" s="86">
        <f t="shared" si="17"/>
        <v>17</v>
      </c>
      <c r="Z265" s="85"/>
      <c r="AA265" s="267" t="s">
        <v>1381</v>
      </c>
      <c r="AB265" s="175"/>
      <c r="AC265" s="176"/>
      <c r="AD265" s="176"/>
      <c r="AE265" s="272"/>
      <c r="AF265" s="272"/>
      <c r="AG265" s="272"/>
      <c r="AH265" s="272"/>
      <c r="AI265" s="272"/>
      <c r="AJ265" s="272"/>
      <c r="AK265" s="272"/>
      <c r="AL265" s="273"/>
      <c r="AM265" s="272"/>
      <c r="AN265" s="273"/>
      <c r="AO265" s="272"/>
      <c r="AP265" s="273"/>
      <c r="AQ265" s="272"/>
      <c r="AR265" s="273"/>
      <c r="AS265" s="272"/>
      <c r="AT265" s="102"/>
      <c r="AU265" s="101"/>
    </row>
    <row r="266" spans="1:47" ht="70.5">
      <c r="A266" s="446"/>
      <c r="B266" s="445"/>
      <c r="C266" s="488" t="s">
        <v>53</v>
      </c>
      <c r="D266" s="262" t="s">
        <v>1388</v>
      </c>
      <c r="E266" s="352" t="s">
        <v>361</v>
      </c>
      <c r="F266" s="263" t="s">
        <v>624</v>
      </c>
      <c r="G266" s="290" t="s">
        <v>441</v>
      </c>
      <c r="H266" s="341" t="s">
        <v>519</v>
      </c>
      <c r="I266" s="335" t="str">
        <f>IF(OR(E266="SE",E266="SA"),VLOOKUP(H266,'Tabla de Peligros y Riesgo'!$C$2:$E$226,2,FALSE),VLOOKUP(H266,'LISTA DE ASPECTOS - IMPACTOS'!$D$3:$F$72,2,FALSE))</f>
        <v>Riesgos Disergonómico</v>
      </c>
      <c r="J266" s="336" t="str">
        <f>IF(OR(E266="SE",E266="SA"),VLOOKUP(H266,'Tabla de Peligros y Riesgo'!$C$2:$E$226,3,FALSE),VLOOKUP(H266,'LISTA DE ASPECTOS - IMPACTOS'!$D$3:$F$72,3,FALSE))</f>
        <v>Lumbalgia/Dorsalgia/ Hiperlordosis/ Tendinitis de Hombro</v>
      </c>
      <c r="K266" s="342" t="s">
        <v>715</v>
      </c>
      <c r="L266" s="177">
        <v>4</v>
      </c>
      <c r="M266" s="268">
        <f t="shared" si="15"/>
        <v>14</v>
      </c>
      <c r="N266" s="177"/>
      <c r="O266" s="177"/>
      <c r="P266" s="84"/>
      <c r="Q266" s="287"/>
      <c r="R266" s="177"/>
      <c r="S266" s="177" t="s">
        <v>716</v>
      </c>
      <c r="T266" s="178"/>
      <c r="U266" s="401" t="s">
        <v>1400</v>
      </c>
      <c r="V266" s="289"/>
      <c r="W266" s="86">
        <f t="shared" si="16"/>
        <v>14</v>
      </c>
      <c r="X266" s="88"/>
      <c r="Y266" s="86">
        <f t="shared" si="17"/>
        <v>18</v>
      </c>
      <c r="Z266" s="85"/>
      <c r="AA266" s="267" t="s">
        <v>1381</v>
      </c>
      <c r="AB266" s="175"/>
      <c r="AC266" s="176"/>
      <c r="AD266" s="176"/>
      <c r="AE266" s="272"/>
      <c r="AF266" s="272"/>
      <c r="AG266" s="272"/>
      <c r="AH266" s="272"/>
      <c r="AI266" s="272"/>
      <c r="AJ266" s="272"/>
      <c r="AK266" s="272"/>
      <c r="AL266" s="273"/>
      <c r="AM266" s="272"/>
      <c r="AN266" s="273"/>
      <c r="AO266" s="272"/>
      <c r="AP266" s="273"/>
      <c r="AQ266" s="272"/>
      <c r="AR266" s="273"/>
      <c r="AS266" s="272"/>
      <c r="AT266" s="102"/>
      <c r="AU266" s="101"/>
    </row>
    <row r="267" spans="1:47" ht="70.5">
      <c r="A267" s="446"/>
      <c r="B267" s="445"/>
      <c r="C267" s="489"/>
      <c r="D267" s="262" t="s">
        <v>1388</v>
      </c>
      <c r="E267" s="352" t="s">
        <v>361</v>
      </c>
      <c r="F267" s="263" t="s">
        <v>624</v>
      </c>
      <c r="G267" s="290" t="s">
        <v>780</v>
      </c>
      <c r="H267" s="341" t="s">
        <v>781</v>
      </c>
      <c r="I267" s="335" t="str">
        <f>IF(OR(E267="SE",E267="SA"),VLOOKUP(H267,'Tabla de Peligros y Riesgo'!$C$2:$E$226,2,FALSE),VLOOKUP(H267,'LISTA DE ASPECTOS - IMPACTOS'!$D$3:$F$72,2,FALSE))</f>
        <v xml:space="preserve">Quemaduras </v>
      </c>
      <c r="J267" s="336" t="str">
        <f>IF(OR(E267="SE",E267="SA"),VLOOKUP(H267,'Tabla de Peligros y Riesgo'!$C$2:$E$226,3,FALSE),VLOOKUP(H267,'LISTA DE ASPECTOS - IMPACTOS'!$D$3:$F$72,3,FALSE))</f>
        <v>Heridas 1ero, 2do y 3er grado</v>
      </c>
      <c r="K267" s="342" t="s">
        <v>680</v>
      </c>
      <c r="L267" s="177">
        <v>3</v>
      </c>
      <c r="M267" s="268">
        <f t="shared" si="15"/>
        <v>13</v>
      </c>
      <c r="N267" s="85"/>
      <c r="O267" s="85"/>
      <c r="P267" s="84"/>
      <c r="Q267" s="287"/>
      <c r="R267" s="177"/>
      <c r="S267" s="177" t="s">
        <v>782</v>
      </c>
      <c r="T267" s="178"/>
      <c r="U267" s="401" t="s">
        <v>1400</v>
      </c>
      <c r="V267" s="87">
        <v>0.15</v>
      </c>
      <c r="W267" s="86">
        <f t="shared" si="16"/>
        <v>13</v>
      </c>
      <c r="X267" s="88">
        <f>IF(M267&gt;=16,MAX(N267:R267),IF(M267&lt;16,MAX(N267:V267)))</f>
        <v>0.15</v>
      </c>
      <c r="Y267" s="86">
        <f t="shared" si="17"/>
        <v>17</v>
      </c>
      <c r="Z267" s="85"/>
      <c r="AA267" s="267" t="s">
        <v>1381</v>
      </c>
      <c r="AB267" s="175"/>
      <c r="AC267" s="176"/>
      <c r="AD267" s="176"/>
      <c r="AE267" s="272"/>
      <c r="AF267" s="272"/>
      <c r="AG267" s="272"/>
      <c r="AH267" s="272"/>
      <c r="AI267" s="272"/>
      <c r="AJ267" s="272"/>
      <c r="AK267" s="272"/>
      <c r="AL267" s="273"/>
      <c r="AM267" s="272"/>
      <c r="AN267" s="273"/>
      <c r="AO267" s="272"/>
      <c r="AP267" s="273"/>
      <c r="AQ267" s="272"/>
      <c r="AR267" s="273"/>
      <c r="AS267" s="272"/>
      <c r="AT267" s="102"/>
      <c r="AU267" s="101"/>
    </row>
    <row r="268" spans="1:47" ht="78.75" customHeight="1">
      <c r="A268" s="446"/>
      <c r="B268" s="445"/>
      <c r="C268" s="489"/>
      <c r="D268" s="262" t="s">
        <v>1388</v>
      </c>
      <c r="E268" s="352" t="s">
        <v>362</v>
      </c>
      <c r="F268" s="263" t="s">
        <v>624</v>
      </c>
      <c r="G268" s="290" t="s">
        <v>701</v>
      </c>
      <c r="H268" s="341" t="s">
        <v>577</v>
      </c>
      <c r="I268" s="335" t="str">
        <f>IF(OR(E268="SE",E268="SA"),VLOOKUP(H268,'Tabla de Peligros y Riesgo'!$C$2:$E$226,2,FALSE),VLOOKUP(H268,'LISTA DE ASPECTOS - IMPACTOS'!$D$3:$F$72,2,FALSE))</f>
        <v>Caída al mismo nivel</v>
      </c>
      <c r="J268" s="336" t="s">
        <v>702</v>
      </c>
      <c r="K268" s="342" t="s">
        <v>680</v>
      </c>
      <c r="L268" s="177">
        <v>4</v>
      </c>
      <c r="M268" s="268">
        <f t="shared" si="15"/>
        <v>18</v>
      </c>
      <c r="N268" s="85"/>
      <c r="O268" s="85"/>
      <c r="P268" s="287" t="s">
        <v>734</v>
      </c>
      <c r="Q268" s="287"/>
      <c r="R268" s="177"/>
      <c r="S268" s="177" t="s">
        <v>783</v>
      </c>
      <c r="T268" s="178"/>
      <c r="U268" s="401" t="s">
        <v>1400</v>
      </c>
      <c r="V268" s="289"/>
      <c r="W268" s="86">
        <f t="shared" si="16"/>
        <v>18</v>
      </c>
      <c r="X268" s="88"/>
      <c r="Y268" s="86">
        <f t="shared" si="17"/>
        <v>21</v>
      </c>
      <c r="Z268" s="85"/>
      <c r="AA268" s="267" t="s">
        <v>1381</v>
      </c>
      <c r="AB268" s="175"/>
      <c r="AC268" s="176"/>
      <c r="AD268" s="176"/>
      <c r="AE268" s="272"/>
      <c r="AF268" s="272"/>
      <c r="AG268" s="272"/>
      <c r="AH268" s="272"/>
      <c r="AI268" s="272"/>
      <c r="AJ268" s="272"/>
      <c r="AK268" s="272"/>
      <c r="AL268" s="273"/>
      <c r="AM268" s="272"/>
      <c r="AN268" s="273"/>
      <c r="AO268" s="272"/>
      <c r="AP268" s="273"/>
      <c r="AQ268" s="272"/>
      <c r="AR268" s="273"/>
      <c r="AS268" s="272"/>
      <c r="AT268" s="102"/>
      <c r="AU268" s="101"/>
    </row>
    <row r="269" spans="1:47" ht="329">
      <c r="A269" s="446"/>
      <c r="B269" s="445"/>
      <c r="C269" s="493"/>
      <c r="D269" s="262" t="s">
        <v>1388</v>
      </c>
      <c r="E269" s="352" t="s">
        <v>363</v>
      </c>
      <c r="F269" s="263" t="s">
        <v>624</v>
      </c>
      <c r="G269" s="290" t="s">
        <v>728</v>
      </c>
      <c r="H269" s="341" t="s">
        <v>729</v>
      </c>
      <c r="I269" s="335" t="str">
        <f>IF(OR(E269="SE",E269="SA"),VLOOKUP(H269,'Tabla de Peligros y Riesgo'!$C$2:$E$226,2,FALSE),VLOOKUP(H269,'LISTA DE ASPECTOS - IMPACTOS'!$D$3:$F$72,2,FALSE))</f>
        <v>Alteración de la calidad de suelo/agua</v>
      </c>
      <c r="J269" s="336" t="str">
        <f>IF(OR(E269="SE",E269="SA"),VLOOKUP(H269,'Tabla de Peligros y Riesgo'!$C$2:$E$226,3,FALSE),VLOOKUP(H269,'LISTA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69" s="342" t="s">
        <v>680</v>
      </c>
      <c r="L269" s="177">
        <v>3</v>
      </c>
      <c r="M269" s="268">
        <f t="shared" si="15"/>
        <v>13</v>
      </c>
      <c r="N269" s="177"/>
      <c r="O269" s="177"/>
      <c r="P269" s="84"/>
      <c r="Q269" s="177" t="s">
        <v>730</v>
      </c>
      <c r="R269" s="177" t="s">
        <v>685</v>
      </c>
      <c r="S269" s="177" t="s">
        <v>731</v>
      </c>
      <c r="T269" s="178"/>
      <c r="U269" s="178"/>
      <c r="V269" s="87">
        <v>0.15</v>
      </c>
      <c r="W269" s="86">
        <f t="shared" si="16"/>
        <v>13</v>
      </c>
      <c r="X269" s="88">
        <f>IF(M269&gt;=16,MAX(N269:R269),IF(M269&lt;16,MAX(N269:V269)))</f>
        <v>0.15</v>
      </c>
      <c r="Y269" s="86">
        <f t="shared" si="17"/>
        <v>17</v>
      </c>
      <c r="Z269" s="85"/>
      <c r="AA269" s="267" t="s">
        <v>1381</v>
      </c>
      <c r="AB269" s="175"/>
      <c r="AC269" s="176"/>
      <c r="AD269" s="176"/>
      <c r="AE269" s="272"/>
      <c r="AF269" s="272"/>
      <c r="AG269" s="272"/>
      <c r="AH269" s="272"/>
      <c r="AI269" s="272"/>
      <c r="AJ269" s="272"/>
      <c r="AK269" s="272"/>
      <c r="AL269" s="273"/>
      <c r="AM269" s="272"/>
      <c r="AN269" s="273"/>
      <c r="AO269" s="272"/>
      <c r="AP269" s="273"/>
      <c r="AQ269" s="272"/>
      <c r="AR269" s="273"/>
      <c r="AS269" s="272"/>
      <c r="AT269" s="102"/>
      <c r="AU269" s="101"/>
    </row>
    <row r="270" spans="1:47" ht="87">
      <c r="A270" s="446"/>
      <c r="B270" s="445"/>
      <c r="C270" s="488" t="s">
        <v>54</v>
      </c>
      <c r="D270" s="262" t="s">
        <v>1388</v>
      </c>
      <c r="E270" s="352" t="s">
        <v>361</v>
      </c>
      <c r="F270" s="263" t="s">
        <v>624</v>
      </c>
      <c r="G270" s="290" t="s">
        <v>780</v>
      </c>
      <c r="H270" s="341" t="s">
        <v>781</v>
      </c>
      <c r="I270" s="335" t="str">
        <f>IF(OR(E270="SE",E270="SA"),VLOOKUP(H270,'Tabla de Peligros y Riesgo'!$C$2:$E$226,2,FALSE),VLOOKUP(H270,'LISTA DE ASPECTOS - IMPACTOS'!$D$3:$F$72,2,FALSE))</f>
        <v xml:space="preserve">Quemaduras </v>
      </c>
      <c r="J270" s="336" t="str">
        <f>IF(OR(E270="SE",E270="SA"),VLOOKUP(H270,'Tabla de Peligros y Riesgo'!$C$2:$E$226,3,FALSE),VLOOKUP(H270,'LISTA DE ASPECTOS - IMPACTOS'!$D$3:$F$72,3,FALSE))</f>
        <v>Heridas 1ero, 2do y 3er grado</v>
      </c>
      <c r="K270" s="342" t="s">
        <v>680</v>
      </c>
      <c r="L270" s="177">
        <v>3</v>
      </c>
      <c r="M270" s="268">
        <f t="shared" si="15"/>
        <v>13</v>
      </c>
      <c r="N270" s="85"/>
      <c r="O270" s="85"/>
      <c r="P270" s="84"/>
      <c r="Q270" s="287"/>
      <c r="R270" s="177"/>
      <c r="S270" s="177" t="s">
        <v>784</v>
      </c>
      <c r="T270" s="178"/>
      <c r="U270" s="401" t="s">
        <v>1400</v>
      </c>
      <c r="V270" s="87">
        <v>0.15</v>
      </c>
      <c r="W270" s="86">
        <f t="shared" si="16"/>
        <v>13</v>
      </c>
      <c r="X270" s="88">
        <f>IF(M270&gt;=16,MAX(N270:R270),IF(M270&lt;16,MAX(N270:V270)))</f>
        <v>0.15</v>
      </c>
      <c r="Y270" s="86">
        <f t="shared" si="17"/>
        <v>17</v>
      </c>
      <c r="Z270" s="85"/>
      <c r="AA270" s="267" t="s">
        <v>1381</v>
      </c>
      <c r="AB270" s="175"/>
      <c r="AC270" s="176"/>
      <c r="AD270" s="176"/>
      <c r="AE270" s="272"/>
      <c r="AF270" s="272"/>
      <c r="AG270" s="272"/>
      <c r="AH270" s="272"/>
      <c r="AI270" s="272"/>
      <c r="AJ270" s="272"/>
      <c r="AK270" s="272"/>
      <c r="AL270" s="273"/>
      <c r="AM270" s="272"/>
      <c r="AN270" s="273"/>
      <c r="AO270" s="272"/>
      <c r="AP270" s="273"/>
      <c r="AQ270" s="272"/>
      <c r="AR270" s="273"/>
      <c r="AS270" s="272"/>
      <c r="AT270" s="102"/>
      <c r="AU270" s="101"/>
    </row>
    <row r="271" spans="1:47" ht="329">
      <c r="A271" s="446"/>
      <c r="B271" s="445"/>
      <c r="C271" s="493"/>
      <c r="D271" s="262" t="s">
        <v>1388</v>
      </c>
      <c r="E271" s="352" t="s">
        <v>363</v>
      </c>
      <c r="F271" s="263" t="s">
        <v>624</v>
      </c>
      <c r="G271" s="290" t="s">
        <v>728</v>
      </c>
      <c r="H271" s="341" t="s">
        <v>729</v>
      </c>
      <c r="I271" s="335" t="str">
        <f>IF(OR(E271="SE",E271="SA"),VLOOKUP(H271,'Tabla de Peligros y Riesgo'!$C$2:$E$226,2,FALSE),VLOOKUP(H271,'LISTA DE ASPECTOS - IMPACTOS'!$D$3:$F$72,2,FALSE))</f>
        <v>Alteración de la calidad de suelo/agua</v>
      </c>
      <c r="J271" s="336" t="str">
        <f>IF(OR(E271="SE",E271="SA"),VLOOKUP(H271,'Tabla de Peligros y Riesgo'!$C$2:$E$226,3,FALSE),VLOOKUP(H271,'LISTA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71" s="342" t="s">
        <v>680</v>
      </c>
      <c r="L271" s="177">
        <v>3</v>
      </c>
      <c r="M271" s="268">
        <f t="shared" si="15"/>
        <v>13</v>
      </c>
      <c r="N271" s="177"/>
      <c r="O271" s="177"/>
      <c r="P271" s="84"/>
      <c r="Q271" s="177" t="s">
        <v>730</v>
      </c>
      <c r="R271" s="177" t="s">
        <v>685</v>
      </c>
      <c r="S271" s="177" t="s">
        <v>731</v>
      </c>
      <c r="T271" s="178"/>
      <c r="U271" s="178"/>
      <c r="V271" s="87">
        <v>0.15</v>
      </c>
      <c r="W271" s="86">
        <f t="shared" si="16"/>
        <v>13</v>
      </c>
      <c r="X271" s="88">
        <f>IF(M271&gt;=16,MAX(N271:R271),IF(M271&lt;16,MAX(N271:V271)))</f>
        <v>0.15</v>
      </c>
      <c r="Y271" s="86">
        <f t="shared" si="17"/>
        <v>17</v>
      </c>
      <c r="Z271" s="85"/>
      <c r="AA271" s="267" t="s">
        <v>1381</v>
      </c>
      <c r="AB271" s="175"/>
      <c r="AC271" s="176"/>
      <c r="AD271" s="176"/>
      <c r="AE271" s="272"/>
      <c r="AF271" s="272"/>
      <c r="AG271" s="272"/>
      <c r="AH271" s="272"/>
      <c r="AI271" s="272"/>
      <c r="AJ271" s="272"/>
      <c r="AK271" s="272"/>
      <c r="AL271" s="273"/>
      <c r="AM271" s="272"/>
      <c r="AN271" s="273"/>
      <c r="AO271" s="272"/>
      <c r="AP271" s="273"/>
      <c r="AQ271" s="272"/>
      <c r="AR271" s="273"/>
      <c r="AS271" s="272"/>
      <c r="AT271" s="102"/>
      <c r="AU271" s="101"/>
    </row>
    <row r="272" spans="1:47" ht="329">
      <c r="A272" s="446"/>
      <c r="B272" s="445"/>
      <c r="C272" s="488" t="s">
        <v>55</v>
      </c>
      <c r="D272" s="262" t="s">
        <v>1388</v>
      </c>
      <c r="E272" s="352" t="s">
        <v>363</v>
      </c>
      <c r="F272" s="263" t="s">
        <v>624</v>
      </c>
      <c r="G272" s="290" t="s">
        <v>728</v>
      </c>
      <c r="H272" s="341" t="s">
        <v>729</v>
      </c>
      <c r="I272" s="335" t="str">
        <f>IF(OR(E272="SE",E272="SA"),VLOOKUP(H272,'Tabla de Peligros y Riesgo'!$C$2:$E$226,2,FALSE),VLOOKUP(H272,'LISTA DE ASPECTOS - IMPACTOS'!$D$3:$F$72,2,FALSE))</f>
        <v>Alteración de la calidad de suelo/agua</v>
      </c>
      <c r="J272" s="336" t="str">
        <f>IF(OR(E272="SE",E272="SA"),VLOOKUP(H272,'Tabla de Peligros y Riesgo'!$C$2:$E$226,3,FALSE),VLOOKUP(H272,'LISTA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72" s="342" t="s">
        <v>680</v>
      </c>
      <c r="L272" s="177">
        <v>3</v>
      </c>
      <c r="M272" s="268">
        <f t="shared" si="15"/>
        <v>13</v>
      </c>
      <c r="N272" s="177"/>
      <c r="O272" s="177"/>
      <c r="P272" s="84"/>
      <c r="Q272" s="177" t="s">
        <v>730</v>
      </c>
      <c r="R272" s="177" t="s">
        <v>685</v>
      </c>
      <c r="S272" s="177" t="s">
        <v>731</v>
      </c>
      <c r="T272" s="178"/>
      <c r="U272" s="178"/>
      <c r="V272" s="87">
        <v>0.15</v>
      </c>
      <c r="W272" s="86">
        <f t="shared" si="16"/>
        <v>13</v>
      </c>
      <c r="X272" s="88">
        <f>IF(M272&gt;=16,MAX(N272:R272),IF(M272&lt;16,MAX(N272:V272)))</f>
        <v>0.15</v>
      </c>
      <c r="Y272" s="86">
        <f t="shared" si="17"/>
        <v>17</v>
      </c>
      <c r="Z272" s="85"/>
      <c r="AA272" s="267" t="s">
        <v>1381</v>
      </c>
      <c r="AB272" s="175"/>
      <c r="AC272" s="176"/>
      <c r="AD272" s="176"/>
      <c r="AE272" s="272"/>
      <c r="AF272" s="272"/>
      <c r="AG272" s="272"/>
      <c r="AH272" s="272"/>
      <c r="AI272" s="272"/>
      <c r="AJ272" s="272"/>
      <c r="AK272" s="272"/>
      <c r="AL272" s="273"/>
      <c r="AM272" s="272"/>
      <c r="AN272" s="273"/>
      <c r="AO272" s="272"/>
      <c r="AP272" s="273"/>
      <c r="AQ272" s="272"/>
      <c r="AR272" s="273"/>
      <c r="AS272" s="272"/>
      <c r="AT272" s="102"/>
      <c r="AU272" s="101"/>
    </row>
    <row r="273" spans="1:47" ht="141">
      <c r="A273" s="446"/>
      <c r="B273" s="445"/>
      <c r="C273" s="493"/>
      <c r="D273" s="262" t="s">
        <v>1388</v>
      </c>
      <c r="E273" s="352" t="s">
        <v>362</v>
      </c>
      <c r="F273" s="263" t="s">
        <v>624</v>
      </c>
      <c r="G273" s="290" t="s">
        <v>771</v>
      </c>
      <c r="H273" s="341" t="s">
        <v>772</v>
      </c>
      <c r="I273" s="335" t="str">
        <f>IF(OR(E273="SE",E273="SA"),VLOOKUP(H273,'Tabla de Peligros y Riesgo'!$C$2:$E$226,2,FALSE),VLOOKUP(H273,'LISTA DE ASPECTOS - IMPACTOS'!$D$3:$F$72,2,FALSE))</f>
        <v>Riesgos Disergonómico</v>
      </c>
      <c r="J273" s="336" t="str">
        <f>IF(OR(E273="SE",E273="SA"),VLOOKUP(H273,'Tabla de Peligros y Riesgo'!$C$2:$E$226,3,FALSE),VLOOKUP(H273,'LISTA DE ASPECTOS - IMPACTOS'!$D$3:$F$72,3,FALSE))</f>
        <v>Lumbalgia</v>
      </c>
      <c r="K273" s="342" t="s">
        <v>680</v>
      </c>
      <c r="L273" s="177">
        <v>3</v>
      </c>
      <c r="M273" s="268">
        <f t="shared" si="15"/>
        <v>13</v>
      </c>
      <c r="N273" s="85"/>
      <c r="O273" s="85"/>
      <c r="P273" s="84"/>
      <c r="Q273" s="287" t="s">
        <v>773</v>
      </c>
      <c r="R273" s="177" t="s">
        <v>685</v>
      </c>
      <c r="S273" s="177" t="s">
        <v>777</v>
      </c>
      <c r="T273" s="178"/>
      <c r="U273" s="401" t="s">
        <v>1400</v>
      </c>
      <c r="V273" s="87"/>
      <c r="W273" s="86">
        <f t="shared" si="16"/>
        <v>13</v>
      </c>
      <c r="X273" s="88"/>
      <c r="Y273" s="86">
        <f t="shared" si="17"/>
        <v>17</v>
      </c>
      <c r="Z273" s="85"/>
      <c r="AA273" s="267" t="s">
        <v>1381</v>
      </c>
      <c r="AB273" s="175"/>
      <c r="AC273" s="176"/>
      <c r="AD273" s="176"/>
      <c r="AE273" s="272"/>
      <c r="AF273" s="272"/>
      <c r="AG273" s="272"/>
      <c r="AH273" s="272"/>
      <c r="AI273" s="272"/>
      <c r="AJ273" s="272"/>
      <c r="AK273" s="272"/>
      <c r="AL273" s="273"/>
      <c r="AM273" s="272"/>
      <c r="AN273" s="273"/>
      <c r="AO273" s="272"/>
      <c r="AP273" s="273"/>
      <c r="AQ273" s="272"/>
      <c r="AR273" s="273"/>
      <c r="AS273" s="272"/>
      <c r="AT273" s="102"/>
      <c r="AU273" s="101"/>
    </row>
    <row r="274" spans="1:47" ht="69" customHeight="1">
      <c r="A274" s="446"/>
      <c r="B274" s="445"/>
      <c r="C274" s="488" t="s">
        <v>67</v>
      </c>
      <c r="D274" s="262" t="s">
        <v>1388</v>
      </c>
      <c r="E274" s="352" t="s">
        <v>362</v>
      </c>
      <c r="F274" s="263" t="s">
        <v>624</v>
      </c>
      <c r="G274" s="290" t="s">
        <v>701</v>
      </c>
      <c r="H274" s="341" t="s">
        <v>577</v>
      </c>
      <c r="I274" s="335" t="str">
        <f>IF(OR(E274="SE",E274="SA"),VLOOKUP(H274,'Tabla de Peligros y Riesgo'!$C$2:$E$226,2,FALSE),VLOOKUP(H274,'LISTA DE ASPECTOS - IMPACTOS'!$D$3:$F$72,2,FALSE))</f>
        <v>Caída al mismo nivel</v>
      </c>
      <c r="J274" s="336" t="s">
        <v>702</v>
      </c>
      <c r="K274" s="342" t="s">
        <v>680</v>
      </c>
      <c r="L274" s="177">
        <v>4</v>
      </c>
      <c r="M274" s="268">
        <f t="shared" si="15"/>
        <v>18</v>
      </c>
      <c r="N274" s="85"/>
      <c r="O274" s="85"/>
      <c r="P274" s="287" t="s">
        <v>734</v>
      </c>
      <c r="Q274" s="287"/>
      <c r="R274" s="177"/>
      <c r="S274" s="177" t="s">
        <v>779</v>
      </c>
      <c r="T274" s="178"/>
      <c r="U274" s="401" t="s">
        <v>1400</v>
      </c>
      <c r="V274" s="87"/>
      <c r="W274" s="86">
        <f t="shared" si="16"/>
        <v>18</v>
      </c>
      <c r="X274" s="88"/>
      <c r="Y274" s="86">
        <f t="shared" si="17"/>
        <v>21</v>
      </c>
      <c r="Z274" s="85"/>
      <c r="AA274" s="267" t="s">
        <v>1381</v>
      </c>
      <c r="AB274" s="175"/>
      <c r="AC274" s="176"/>
      <c r="AD274" s="176"/>
      <c r="AE274" s="272"/>
      <c r="AF274" s="272"/>
      <c r="AG274" s="272"/>
      <c r="AH274" s="272"/>
      <c r="AI274" s="272"/>
      <c r="AJ274" s="272"/>
      <c r="AK274" s="272"/>
      <c r="AL274" s="273"/>
      <c r="AM274" s="272"/>
      <c r="AN274" s="273"/>
      <c r="AO274" s="272"/>
      <c r="AP274" s="273"/>
      <c r="AQ274" s="272"/>
      <c r="AR274" s="273"/>
      <c r="AS274" s="272"/>
      <c r="AT274" s="102"/>
      <c r="AU274" s="101"/>
    </row>
    <row r="275" spans="1:47" ht="116">
      <c r="A275" s="446"/>
      <c r="B275" s="445"/>
      <c r="C275" s="489"/>
      <c r="D275" s="262" t="s">
        <v>1388</v>
      </c>
      <c r="E275" s="352" t="s">
        <v>362</v>
      </c>
      <c r="F275" s="263" t="s">
        <v>624</v>
      </c>
      <c r="G275" s="290" t="s">
        <v>735</v>
      </c>
      <c r="H275" s="341" t="s">
        <v>736</v>
      </c>
      <c r="I275" s="335" t="str">
        <f>IF(OR(E275="SE",E275="SA"),VLOOKUP(H275,'Tabla de Peligros y Riesgo'!$C$2:$E$226,2,FALSE),VLOOKUP(H275,'LISTA DE ASPECTOS - IMPACTOS'!$D$3:$F$72,2,FALSE))</f>
        <v>Cortes</v>
      </c>
      <c r="J275" s="336" t="str">
        <f>IF(OR(E275="SE",E275="SA"),VLOOKUP(H275,'Tabla de Peligros y Riesgo'!$C$2:$E$226,3,FALSE),VLOOKUP(H275,'LISTA DE ASPECTOS - IMPACTOS'!$D$3:$F$72,3,FALSE))</f>
        <v>Herida punzocortante</v>
      </c>
      <c r="K275" s="342" t="s">
        <v>715</v>
      </c>
      <c r="L275" s="177">
        <v>3</v>
      </c>
      <c r="M275" s="268">
        <f t="shared" si="15"/>
        <v>9</v>
      </c>
      <c r="N275" s="85"/>
      <c r="O275" s="85"/>
      <c r="P275" s="84"/>
      <c r="Q275" s="287" t="s">
        <v>737</v>
      </c>
      <c r="R275" s="177" t="s">
        <v>678</v>
      </c>
      <c r="S275" s="177" t="s">
        <v>738</v>
      </c>
      <c r="T275" s="178"/>
      <c r="U275" s="401" t="s">
        <v>1400</v>
      </c>
      <c r="V275" s="87"/>
      <c r="W275" s="86">
        <f t="shared" si="16"/>
        <v>9</v>
      </c>
      <c r="X275" s="88">
        <f>IF(M275&gt;=16,MAX(N275:R275),IF(M275&lt;16,MAX(N275:V275)))</f>
        <v>0</v>
      </c>
      <c r="Y275" s="86">
        <f t="shared" si="17"/>
        <v>20</v>
      </c>
      <c r="Z275" s="85"/>
      <c r="AA275" s="267" t="s">
        <v>1381</v>
      </c>
      <c r="AB275" s="175"/>
      <c r="AC275" s="176"/>
      <c r="AD275" s="176"/>
      <c r="AE275" s="272"/>
      <c r="AF275" s="272"/>
      <c r="AG275" s="272"/>
      <c r="AH275" s="272"/>
      <c r="AI275" s="272"/>
      <c r="AJ275" s="272"/>
      <c r="AK275" s="272"/>
      <c r="AL275" s="273"/>
      <c r="AM275" s="272"/>
      <c r="AN275" s="273"/>
      <c r="AO275" s="272"/>
      <c r="AP275" s="273"/>
      <c r="AQ275" s="272"/>
      <c r="AR275" s="273"/>
      <c r="AS275" s="272"/>
      <c r="AT275" s="102"/>
      <c r="AU275" s="101"/>
    </row>
    <row r="276" spans="1:47" ht="329">
      <c r="A276" s="446"/>
      <c r="B276" s="445"/>
      <c r="C276" s="489"/>
      <c r="D276" s="262" t="s">
        <v>1388</v>
      </c>
      <c r="E276" s="352" t="s">
        <v>363</v>
      </c>
      <c r="F276" s="263" t="s">
        <v>624</v>
      </c>
      <c r="G276" s="290" t="s">
        <v>761</v>
      </c>
      <c r="H276" s="341" t="s">
        <v>756</v>
      </c>
      <c r="I276" s="335" t="str">
        <f>IF(OR(E276="SE",E276="SA"),VLOOKUP(H276,'Tabla de Peligros y Riesgo'!$C$2:$E$226,2,FALSE),VLOOKUP(H276,'LISTA DE ASPECTOS - IMPACTOS'!$D$3:$F$72,2,FALSE))</f>
        <v>Alteración de la calidad de suelo/agua</v>
      </c>
      <c r="J276" s="336" t="str">
        <f>IF(OR(E276="SE",E276="SA"),VLOOKUP(H276,'Tabla de Peligros y Riesgo'!$C$2:$E$226,3,FALSE),VLOOKUP(H276,'LISTA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76" s="342" t="s">
        <v>690</v>
      </c>
      <c r="L276" s="177">
        <v>4</v>
      </c>
      <c r="M276" s="268">
        <f t="shared" si="15"/>
        <v>10</v>
      </c>
      <c r="N276" s="85"/>
      <c r="O276" s="85"/>
      <c r="P276" s="84"/>
      <c r="Q276" s="177"/>
      <c r="R276" s="177"/>
      <c r="S276" s="177" t="s">
        <v>733</v>
      </c>
      <c r="T276" s="178">
        <v>0.35</v>
      </c>
      <c r="U276" s="178"/>
      <c r="V276" s="87">
        <v>0.15</v>
      </c>
      <c r="W276" s="86">
        <f t="shared" si="16"/>
        <v>10</v>
      </c>
      <c r="X276" s="88">
        <f>IF(M276&gt;=16,MAX(N276:R276),IF(M276&lt;16,MAX(N276:V276)))</f>
        <v>0.35</v>
      </c>
      <c r="Y276" s="86">
        <f t="shared" si="17"/>
        <v>18</v>
      </c>
      <c r="Z276" s="85"/>
      <c r="AA276" s="267" t="s">
        <v>1381</v>
      </c>
      <c r="AB276" s="175"/>
      <c r="AC276" s="176"/>
      <c r="AD276" s="176"/>
      <c r="AE276" s="272"/>
      <c r="AF276" s="272"/>
      <c r="AG276" s="272"/>
      <c r="AH276" s="272"/>
      <c r="AI276" s="272"/>
      <c r="AJ276" s="272"/>
      <c r="AK276" s="272"/>
      <c r="AL276" s="273"/>
      <c r="AM276" s="272"/>
      <c r="AN276" s="273"/>
      <c r="AO276" s="272"/>
      <c r="AP276" s="273"/>
      <c r="AQ276" s="272"/>
      <c r="AR276" s="273"/>
      <c r="AS276" s="272"/>
      <c r="AT276" s="102"/>
      <c r="AU276" s="101"/>
    </row>
    <row r="277" spans="1:47" ht="329">
      <c r="A277" s="446"/>
      <c r="B277" s="445"/>
      <c r="C277" s="489"/>
      <c r="D277" s="262" t="s">
        <v>1388</v>
      </c>
      <c r="E277" s="352" t="s">
        <v>363</v>
      </c>
      <c r="F277" s="263" t="s">
        <v>624</v>
      </c>
      <c r="G277" s="290" t="s">
        <v>728</v>
      </c>
      <c r="H277" s="341" t="s">
        <v>729</v>
      </c>
      <c r="I277" s="335" t="str">
        <f>IF(OR(E277="SE",E277="SA"),VLOOKUP(H277,'Tabla de Peligros y Riesgo'!$C$2:$E$226,2,FALSE),VLOOKUP(H277,'LISTA DE ASPECTOS - IMPACTOS'!$D$3:$F$72,2,FALSE))</f>
        <v>Alteración de la calidad de suelo/agua</v>
      </c>
      <c r="J277" s="336" t="str">
        <f>IF(OR(E277="SE",E277="SA"),VLOOKUP(H277,'Tabla de Peligros y Riesgo'!$C$2:$E$226,3,FALSE),VLOOKUP(H277,'LISTA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77" s="342" t="s">
        <v>680</v>
      </c>
      <c r="L277" s="177">
        <v>3</v>
      </c>
      <c r="M277" s="268">
        <f t="shared" si="15"/>
        <v>13</v>
      </c>
      <c r="N277" s="177"/>
      <c r="O277" s="177"/>
      <c r="P277" s="84"/>
      <c r="Q277" s="177" t="s">
        <v>730</v>
      </c>
      <c r="R277" s="177" t="s">
        <v>685</v>
      </c>
      <c r="S277" s="177" t="s">
        <v>731</v>
      </c>
      <c r="T277" s="178"/>
      <c r="U277" s="178"/>
      <c r="V277" s="87">
        <v>0.15</v>
      </c>
      <c r="W277" s="86">
        <f t="shared" si="16"/>
        <v>13</v>
      </c>
      <c r="X277" s="88">
        <f>IF(M277&gt;=16,MAX(N277:R277),IF(M277&lt;16,MAX(N277:V277)))</f>
        <v>0.15</v>
      </c>
      <c r="Y277" s="86">
        <f t="shared" si="17"/>
        <v>17</v>
      </c>
      <c r="Z277" s="85"/>
      <c r="AA277" s="267" t="s">
        <v>1381</v>
      </c>
      <c r="AB277" s="175"/>
      <c r="AC277" s="176"/>
      <c r="AD277" s="176"/>
      <c r="AE277" s="272"/>
      <c r="AF277" s="272"/>
      <c r="AG277" s="272"/>
      <c r="AH277" s="272"/>
      <c r="AI277" s="272"/>
      <c r="AJ277" s="272"/>
      <c r="AK277" s="272"/>
      <c r="AL277" s="273"/>
      <c r="AM277" s="272"/>
      <c r="AN277" s="273"/>
      <c r="AO277" s="272"/>
      <c r="AP277" s="273"/>
      <c r="AQ277" s="272"/>
      <c r="AR277" s="273"/>
      <c r="AS277" s="272"/>
      <c r="AT277" s="102"/>
      <c r="AU277" s="101"/>
    </row>
    <row r="278" spans="1:47" ht="188">
      <c r="A278" s="446"/>
      <c r="B278" s="445"/>
      <c r="C278" s="489"/>
      <c r="D278" s="262" t="s">
        <v>1388</v>
      </c>
      <c r="E278" s="352" t="s">
        <v>363</v>
      </c>
      <c r="F278" s="263" t="s">
        <v>624</v>
      </c>
      <c r="G278" s="290" t="s">
        <v>739</v>
      </c>
      <c r="H278" s="341" t="s">
        <v>775</v>
      </c>
      <c r="I278" s="335" t="str">
        <f>IF(OR(E278="SE",E278="SA"),VLOOKUP(H278,'Tabla de Peligros y Riesgo'!$C$2:$E$226,2,FALSE),VLOOKUP(H278,'LISTA DE ASPECTOS - IMPACTOS'!$D$3:$F$72,2,FALSE))</f>
        <v>Alteración de la calidad de suelo/agua</v>
      </c>
      <c r="J278" s="336" t="str">
        <f>IF(OR(E278="SE",E278="SA"),VLOOKUP(H278,'Tabla de Peligros y Riesgo'!$C$2:$E$226,3,FALSE),VLOOKUP(H278,'LISTA DE ASPECTOS - IMPACTOS'!$D$3:$F$72,3,FALSE))</f>
        <v>Potencial incumplimiento de Estándares de Calidad Ambiental (ECA) para aire.
Potencial afectación a la vida y salud humana.</v>
      </c>
      <c r="K278" s="342" t="s">
        <v>715</v>
      </c>
      <c r="L278" s="177">
        <v>4</v>
      </c>
      <c r="M278" s="268">
        <f t="shared" si="15"/>
        <v>14</v>
      </c>
      <c r="N278" s="85"/>
      <c r="O278" s="85"/>
      <c r="P278" s="84"/>
      <c r="Q278" s="287"/>
      <c r="R278" s="177"/>
      <c r="S278" s="177" t="s">
        <v>741</v>
      </c>
      <c r="T278" s="178"/>
      <c r="U278" s="178"/>
      <c r="V278" s="87"/>
      <c r="W278" s="86">
        <f t="shared" si="16"/>
        <v>14</v>
      </c>
      <c r="X278" s="88">
        <f>IF(M278&gt;=16,MAX(N278:R278),IF(M278&lt;16,MAX(N278:V278)))</f>
        <v>0</v>
      </c>
      <c r="Y278" s="86">
        <f t="shared" si="17"/>
        <v>18</v>
      </c>
      <c r="Z278" s="85"/>
      <c r="AA278" s="267" t="s">
        <v>1381</v>
      </c>
      <c r="AB278" s="175"/>
      <c r="AC278" s="176"/>
      <c r="AD278" s="176"/>
      <c r="AE278" s="272"/>
      <c r="AF278" s="272"/>
      <c r="AG278" s="272"/>
      <c r="AH278" s="272"/>
      <c r="AI278" s="272"/>
      <c r="AJ278" s="272"/>
      <c r="AK278" s="272"/>
      <c r="AL278" s="273"/>
      <c r="AM278" s="272"/>
      <c r="AN278" s="273"/>
      <c r="AO278" s="272"/>
      <c r="AP278" s="273"/>
      <c r="AQ278" s="272"/>
      <c r="AR278" s="273"/>
      <c r="AS278" s="272"/>
      <c r="AT278" s="102"/>
      <c r="AU278" s="101"/>
    </row>
    <row r="279" spans="1:47" ht="188">
      <c r="A279" s="446"/>
      <c r="B279" s="445"/>
      <c r="C279" s="489"/>
      <c r="D279" s="262" t="s">
        <v>1388</v>
      </c>
      <c r="E279" s="352" t="s">
        <v>363</v>
      </c>
      <c r="F279" s="263" t="s">
        <v>624</v>
      </c>
      <c r="G279" s="290" t="s">
        <v>739</v>
      </c>
      <c r="H279" s="341" t="s">
        <v>740</v>
      </c>
      <c r="I279" s="335" t="str">
        <f>IF(OR(E279="SE",E279="SA"),VLOOKUP(H279,'Tabla de Peligros y Riesgo'!$C$2:$E$226,2,FALSE),VLOOKUP(H279,'LISTA DE ASPECTOS - IMPACTOS'!$D$3:$F$72,2,FALSE))</f>
        <v>Alteración de la calidad de suelo/agua</v>
      </c>
      <c r="J279" s="336" t="str">
        <f>IF(OR(E279="SE",E279="SA"),VLOOKUP(H279,'Tabla de Peligros y Riesgo'!$C$2:$E$226,3,FALSE),VLOOKUP(H279,'LISTA DE ASPECTOS - IMPACTOS'!$D$3:$F$72,3,FALSE))</f>
        <v>Potencial incumplimiento de Estándares de Calidad Ambiental (ECA) para aire.
Potencial afectación a la vida y salud humana.</v>
      </c>
      <c r="K279" s="342" t="s">
        <v>715</v>
      </c>
      <c r="L279" s="177">
        <v>4</v>
      </c>
      <c r="M279" s="268">
        <f t="shared" si="15"/>
        <v>14</v>
      </c>
      <c r="N279" s="85"/>
      <c r="O279" s="85"/>
      <c r="P279" s="291"/>
      <c r="Q279" s="287"/>
      <c r="R279" s="177"/>
      <c r="S279" s="177" t="s">
        <v>741</v>
      </c>
      <c r="T279" s="178">
        <v>0.35</v>
      </c>
      <c r="U279" s="178"/>
      <c r="V279" s="87"/>
      <c r="W279" s="86">
        <f t="shared" si="16"/>
        <v>14</v>
      </c>
      <c r="X279" s="88"/>
      <c r="Y279" s="86">
        <f t="shared" si="17"/>
        <v>18</v>
      </c>
      <c r="Z279" s="85"/>
      <c r="AA279" s="267" t="s">
        <v>1381</v>
      </c>
      <c r="AB279" s="536"/>
      <c r="AC279" s="537"/>
      <c r="AD279" s="537"/>
      <c r="AE279" s="272"/>
      <c r="AF279" s="272"/>
      <c r="AG279" s="272"/>
      <c r="AH279" s="272"/>
      <c r="AI279" s="272"/>
      <c r="AJ279" s="272"/>
      <c r="AK279" s="272"/>
      <c r="AL279" s="273"/>
      <c r="AM279" s="272"/>
      <c r="AN279" s="273"/>
      <c r="AO279" s="272"/>
      <c r="AP279" s="273"/>
      <c r="AQ279" s="272"/>
      <c r="AR279" s="273"/>
      <c r="AS279" s="272"/>
      <c r="AT279" s="102"/>
      <c r="AU279" s="101"/>
    </row>
    <row r="280" spans="1:47" ht="141">
      <c r="A280" s="446"/>
      <c r="B280" s="445"/>
      <c r="C280" s="493"/>
      <c r="D280" s="262" t="s">
        <v>1388</v>
      </c>
      <c r="E280" s="352" t="s">
        <v>361</v>
      </c>
      <c r="F280" s="263" t="s">
        <v>624</v>
      </c>
      <c r="G280" s="290" t="s">
        <v>721</v>
      </c>
      <c r="H280" s="341" t="s">
        <v>456</v>
      </c>
      <c r="I280" s="335" t="str">
        <f>IF(OR(E280="SE",E280="SA"),VLOOKUP(H280,'Tabla de Peligros y Riesgo'!$C$2:$E$226,2,FALSE),VLOOKUP(H280,'LISTA DE ASPECTOS - IMPACTOS'!$D$3:$F$72,2,FALSE))</f>
        <v>Inhalación de sustancias asfixiantes</v>
      </c>
      <c r="J280" s="336" t="str">
        <f>IF(OR(E280="SE",E280="SA"),VLOOKUP(H280,'Tabla de Peligros y Riesgo'!$C$2:$E$226,3,FALSE),VLOOKUP(H280,'LISTA DE ASPECTOS - IMPACTOS'!$D$3:$F$72,3,FALSE))</f>
        <v>Intoxicación/Quemaduras/Muerte</v>
      </c>
      <c r="K280" s="342" t="s">
        <v>715</v>
      </c>
      <c r="L280" s="177">
        <v>3</v>
      </c>
      <c r="M280" s="268">
        <f t="shared" si="15"/>
        <v>9</v>
      </c>
      <c r="N280" s="85"/>
      <c r="O280" s="85"/>
      <c r="P280" s="84"/>
      <c r="Q280" s="287" t="s">
        <v>723</v>
      </c>
      <c r="R280" s="177" t="s">
        <v>685</v>
      </c>
      <c r="S280" s="177" t="s">
        <v>785</v>
      </c>
      <c r="T280" s="178"/>
      <c r="U280" s="401" t="s">
        <v>1400</v>
      </c>
      <c r="V280" s="87"/>
      <c r="W280" s="86">
        <f t="shared" si="16"/>
        <v>9</v>
      </c>
      <c r="X280" s="88"/>
      <c r="Y280" s="86">
        <f t="shared" si="17"/>
        <v>17</v>
      </c>
      <c r="Z280" s="85"/>
      <c r="AA280" s="267" t="s">
        <v>1381</v>
      </c>
      <c r="AB280" s="175"/>
      <c r="AC280" s="176"/>
      <c r="AD280" s="176"/>
      <c r="AE280" s="272"/>
      <c r="AF280" s="272"/>
      <c r="AG280" s="272"/>
      <c r="AH280" s="272"/>
      <c r="AI280" s="272"/>
      <c r="AJ280" s="272"/>
      <c r="AK280" s="272"/>
      <c r="AL280" s="273"/>
      <c r="AM280" s="272"/>
      <c r="AN280" s="273"/>
      <c r="AO280" s="272"/>
      <c r="AP280" s="273"/>
      <c r="AQ280" s="272"/>
      <c r="AR280" s="273"/>
      <c r="AS280" s="272"/>
      <c r="AT280" s="102"/>
      <c r="AU280" s="101"/>
    </row>
    <row r="281" spans="1:47" ht="70.5">
      <c r="A281" s="446"/>
      <c r="B281" s="445"/>
      <c r="C281" s="488" t="s">
        <v>57</v>
      </c>
      <c r="D281" s="262" t="s">
        <v>1388</v>
      </c>
      <c r="E281" s="352" t="s">
        <v>361</v>
      </c>
      <c r="F281" s="263" t="s">
        <v>624</v>
      </c>
      <c r="G281" s="290" t="s">
        <v>441</v>
      </c>
      <c r="H281" s="341" t="s">
        <v>519</v>
      </c>
      <c r="I281" s="335" t="str">
        <f>IF(OR(E281="SE",E281="SA"),VLOOKUP(H281,'Tabla de Peligros y Riesgo'!$C$2:$E$226,2,FALSE),VLOOKUP(H281,'LISTA DE ASPECTOS - IMPACTOS'!$D$3:$F$72,2,FALSE))</f>
        <v>Riesgos Disergonómico</v>
      </c>
      <c r="J281" s="336" t="str">
        <f>IF(OR(E281="SE",E281="SA"),VLOOKUP(H281,'Tabla de Peligros y Riesgo'!$C$2:$E$226,3,FALSE),VLOOKUP(H281,'LISTA DE ASPECTOS - IMPACTOS'!$D$3:$F$72,3,FALSE))</f>
        <v>Lumbalgia/Dorsalgia/ Hiperlordosis/ Tendinitis de Hombro</v>
      </c>
      <c r="K281" s="342" t="s">
        <v>715</v>
      </c>
      <c r="L281" s="177">
        <v>4</v>
      </c>
      <c r="M281" s="268">
        <f t="shared" si="15"/>
        <v>14</v>
      </c>
      <c r="N281" s="177"/>
      <c r="O281" s="177"/>
      <c r="P281" s="84"/>
      <c r="Q281" s="287"/>
      <c r="R281" s="177"/>
      <c r="S281" s="177" t="s">
        <v>716</v>
      </c>
      <c r="T281" s="178"/>
      <c r="U281" s="401" t="s">
        <v>1400</v>
      </c>
      <c r="V281" s="87"/>
      <c r="W281" s="86">
        <f t="shared" si="16"/>
        <v>14</v>
      </c>
      <c r="X281" s="88"/>
      <c r="Y281" s="86">
        <f t="shared" si="17"/>
        <v>18</v>
      </c>
      <c r="Z281" s="85"/>
      <c r="AA281" s="267" t="s">
        <v>1381</v>
      </c>
      <c r="AB281" s="175"/>
      <c r="AC281" s="176"/>
      <c r="AD281" s="176"/>
      <c r="AE281" s="272"/>
      <c r="AF281" s="272"/>
      <c r="AG281" s="272"/>
      <c r="AH281" s="272"/>
      <c r="AI281" s="272"/>
      <c r="AJ281" s="272"/>
      <c r="AK281" s="272"/>
      <c r="AL281" s="273"/>
      <c r="AM281" s="272"/>
      <c r="AN281" s="273"/>
      <c r="AO281" s="272"/>
      <c r="AP281" s="273"/>
      <c r="AQ281" s="272"/>
      <c r="AR281" s="273"/>
      <c r="AS281" s="272"/>
      <c r="AT281" s="102"/>
      <c r="AU281" s="101"/>
    </row>
    <row r="282" spans="1:47" ht="117.5">
      <c r="A282" s="446"/>
      <c r="B282" s="445"/>
      <c r="C282" s="493"/>
      <c r="D282" s="262" t="s">
        <v>1388</v>
      </c>
      <c r="E282" s="352" t="s">
        <v>362</v>
      </c>
      <c r="F282" s="263" t="s">
        <v>624</v>
      </c>
      <c r="G282" s="290" t="s">
        <v>704</v>
      </c>
      <c r="H282" s="341" t="s">
        <v>707</v>
      </c>
      <c r="I282" s="335" t="str">
        <f>IF(OR(E282="SE",E282="SA"),VLOOKUP(H282,'Tabla de Peligros y Riesgo'!$C$2:$E$226,2,FALSE),VLOOKUP(H282,'LISTA DE ASPECTOS - IMPACTOS'!$D$3:$F$72,2,FALSE))</f>
        <v>Atrapamiento</v>
      </c>
      <c r="J282" s="336" t="s">
        <v>705</v>
      </c>
      <c r="K282" s="342" t="s">
        <v>680</v>
      </c>
      <c r="L282" s="177">
        <v>3</v>
      </c>
      <c r="M282" s="268">
        <f t="shared" si="15"/>
        <v>13</v>
      </c>
      <c r="N282" s="177"/>
      <c r="O282" s="177"/>
      <c r="P282" s="84"/>
      <c r="Q282" s="287"/>
      <c r="R282" s="177"/>
      <c r="S282" s="177" t="s">
        <v>714</v>
      </c>
      <c r="T282" s="178"/>
      <c r="U282" s="401" t="s">
        <v>1400</v>
      </c>
      <c r="V282" s="87"/>
      <c r="W282" s="86">
        <f t="shared" si="16"/>
        <v>13</v>
      </c>
      <c r="X282" s="88"/>
      <c r="Y282" s="86">
        <f t="shared" si="17"/>
        <v>17</v>
      </c>
      <c r="Z282" s="85"/>
      <c r="AA282" s="267" t="s">
        <v>1381</v>
      </c>
      <c r="AB282" s="175"/>
      <c r="AC282" s="176"/>
      <c r="AD282" s="176"/>
      <c r="AE282" s="272"/>
      <c r="AF282" s="272"/>
      <c r="AG282" s="272"/>
      <c r="AH282" s="272"/>
      <c r="AI282" s="272"/>
      <c r="AJ282" s="272"/>
      <c r="AK282" s="272"/>
      <c r="AL282" s="273"/>
      <c r="AM282" s="272"/>
      <c r="AN282" s="273"/>
      <c r="AO282" s="272"/>
      <c r="AP282" s="273"/>
      <c r="AQ282" s="272"/>
      <c r="AR282" s="273"/>
      <c r="AS282" s="272"/>
      <c r="AT282" s="102"/>
      <c r="AU282" s="101"/>
    </row>
    <row r="283" spans="1:47" ht="329">
      <c r="A283" s="446"/>
      <c r="B283" s="445"/>
      <c r="C283" s="488" t="s">
        <v>58</v>
      </c>
      <c r="D283" s="262" t="s">
        <v>1388</v>
      </c>
      <c r="E283" s="352" t="s">
        <v>363</v>
      </c>
      <c r="F283" s="263" t="s">
        <v>624</v>
      </c>
      <c r="G283" s="290" t="s">
        <v>728</v>
      </c>
      <c r="H283" s="341" t="s">
        <v>729</v>
      </c>
      <c r="I283" s="335" t="str">
        <f>IF(OR(E283="SE",E283="SA"),VLOOKUP(H283,'Tabla de Peligros y Riesgo'!$C$2:$E$226,2,FALSE),VLOOKUP(H283,'LISTA DE ASPECTOS - IMPACTOS'!$D$3:$F$72,2,FALSE))</f>
        <v>Alteración de la calidad de suelo/agua</v>
      </c>
      <c r="J283" s="336" t="str">
        <f>IF(OR(E283="SE",E283="SA"),VLOOKUP(H283,'Tabla de Peligros y Riesgo'!$C$2:$E$226,3,FALSE),VLOOKUP(H283,'LISTA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83" s="342" t="s">
        <v>680</v>
      </c>
      <c r="L283" s="177">
        <v>3</v>
      </c>
      <c r="M283" s="268">
        <f t="shared" si="15"/>
        <v>13</v>
      </c>
      <c r="N283" s="177"/>
      <c r="O283" s="177"/>
      <c r="P283" s="84"/>
      <c r="Q283" s="177" t="s">
        <v>730</v>
      </c>
      <c r="R283" s="177" t="s">
        <v>685</v>
      </c>
      <c r="S283" s="177" t="s">
        <v>731</v>
      </c>
      <c r="T283" s="178"/>
      <c r="U283" s="178"/>
      <c r="V283" s="87">
        <v>0.15</v>
      </c>
      <c r="W283" s="86">
        <f t="shared" si="16"/>
        <v>13</v>
      </c>
      <c r="X283" s="88">
        <f>IF(M283&gt;=16,MAX(N283:R283),IF(M283&lt;16,MAX(N283:V283)))</f>
        <v>0.15</v>
      </c>
      <c r="Y283" s="86">
        <f t="shared" si="17"/>
        <v>17</v>
      </c>
      <c r="Z283" s="85"/>
      <c r="AA283" s="267" t="s">
        <v>1381</v>
      </c>
      <c r="AB283" s="175"/>
      <c r="AC283" s="176"/>
      <c r="AD283" s="176"/>
      <c r="AE283" s="272"/>
      <c r="AF283" s="272"/>
      <c r="AG283" s="272"/>
      <c r="AH283" s="272"/>
      <c r="AI283" s="272"/>
      <c r="AJ283" s="272"/>
      <c r="AK283" s="272"/>
      <c r="AL283" s="273"/>
      <c r="AM283" s="272"/>
      <c r="AN283" s="273"/>
      <c r="AO283" s="272"/>
      <c r="AP283" s="273"/>
      <c r="AQ283" s="272"/>
      <c r="AR283" s="273"/>
      <c r="AS283" s="272"/>
      <c r="AT283" s="102"/>
      <c r="AU283" s="101"/>
    </row>
    <row r="284" spans="1:47" ht="117.5">
      <c r="A284" s="446"/>
      <c r="B284" s="445"/>
      <c r="C284" s="493"/>
      <c r="D284" s="262" t="s">
        <v>1388</v>
      </c>
      <c r="E284" s="352" t="s">
        <v>362</v>
      </c>
      <c r="F284" s="263" t="s">
        <v>624</v>
      </c>
      <c r="G284" s="290" t="s">
        <v>704</v>
      </c>
      <c r="H284" s="341" t="s">
        <v>707</v>
      </c>
      <c r="I284" s="335" t="str">
        <f>IF(OR(E284="SE",E284="SA"),VLOOKUP(H284,'Tabla de Peligros y Riesgo'!$C$2:$E$226,2,FALSE),VLOOKUP(H284,'LISTA DE ASPECTOS - IMPACTOS'!$D$3:$F$72,2,FALSE))</f>
        <v>Atrapamiento</v>
      </c>
      <c r="J284" s="336" t="s">
        <v>705</v>
      </c>
      <c r="K284" s="342" t="s">
        <v>680</v>
      </c>
      <c r="L284" s="177">
        <v>3</v>
      </c>
      <c r="M284" s="268">
        <f t="shared" si="15"/>
        <v>13</v>
      </c>
      <c r="N284" s="177"/>
      <c r="O284" s="177"/>
      <c r="P284" s="84"/>
      <c r="Q284" s="287"/>
      <c r="R284" s="177"/>
      <c r="S284" s="177" t="s">
        <v>714</v>
      </c>
      <c r="T284" s="178"/>
      <c r="U284" s="401" t="s">
        <v>1400</v>
      </c>
      <c r="V284" s="87"/>
      <c r="W284" s="86">
        <f t="shared" si="16"/>
        <v>13</v>
      </c>
      <c r="X284" s="88"/>
      <c r="Y284" s="86">
        <f t="shared" si="17"/>
        <v>17</v>
      </c>
      <c r="Z284" s="85"/>
      <c r="AA284" s="267" t="s">
        <v>1381</v>
      </c>
      <c r="AB284" s="175"/>
      <c r="AC284" s="176"/>
      <c r="AD284" s="176"/>
      <c r="AE284" s="272"/>
      <c r="AF284" s="272"/>
      <c r="AG284" s="272"/>
      <c r="AH284" s="272"/>
      <c r="AI284" s="272"/>
      <c r="AJ284" s="272"/>
      <c r="AK284" s="272"/>
      <c r="AL284" s="273"/>
      <c r="AM284" s="272"/>
      <c r="AN284" s="273"/>
      <c r="AO284" s="272"/>
      <c r="AP284" s="273"/>
      <c r="AQ284" s="272"/>
      <c r="AR284" s="273"/>
      <c r="AS284" s="272"/>
      <c r="AT284" s="102"/>
      <c r="AU284" s="101"/>
    </row>
    <row r="285" spans="1:47" ht="70.5">
      <c r="A285" s="446"/>
      <c r="B285" s="445"/>
      <c r="C285" s="488" t="s">
        <v>59</v>
      </c>
      <c r="D285" s="262" t="s">
        <v>1388</v>
      </c>
      <c r="E285" s="352" t="s">
        <v>361</v>
      </c>
      <c r="F285" s="263" t="s">
        <v>624</v>
      </c>
      <c r="G285" s="290" t="s">
        <v>441</v>
      </c>
      <c r="H285" s="341" t="s">
        <v>519</v>
      </c>
      <c r="I285" s="335" t="str">
        <f>IF(OR(E285="SE",E285="SA"),VLOOKUP(H285,'Tabla de Peligros y Riesgo'!$C$2:$E$226,2,FALSE),VLOOKUP(H285,'LISTA DE ASPECTOS - IMPACTOS'!$D$3:$F$72,2,FALSE))</f>
        <v>Riesgos Disergonómico</v>
      </c>
      <c r="J285" s="336" t="str">
        <f>IF(OR(E285="SE",E285="SA"),VLOOKUP(H285,'Tabla de Peligros y Riesgo'!$C$2:$E$226,3,FALSE),VLOOKUP(H285,'LISTA DE ASPECTOS - IMPACTOS'!$D$3:$F$72,3,FALSE))</f>
        <v>Lumbalgia/Dorsalgia/ Hiperlordosis/ Tendinitis de Hombro</v>
      </c>
      <c r="K285" s="342" t="s">
        <v>715</v>
      </c>
      <c r="L285" s="177">
        <v>4</v>
      </c>
      <c r="M285" s="268">
        <f t="shared" si="15"/>
        <v>14</v>
      </c>
      <c r="N285" s="177"/>
      <c r="O285" s="177"/>
      <c r="P285" s="84"/>
      <c r="Q285" s="287"/>
      <c r="R285" s="177"/>
      <c r="S285" s="177" t="s">
        <v>716</v>
      </c>
      <c r="T285" s="178"/>
      <c r="U285" s="401" t="s">
        <v>1400</v>
      </c>
      <c r="V285" s="87"/>
      <c r="W285" s="86">
        <f t="shared" si="16"/>
        <v>14</v>
      </c>
      <c r="X285" s="88"/>
      <c r="Y285" s="86">
        <f t="shared" si="17"/>
        <v>18</v>
      </c>
      <c r="Z285" s="85"/>
      <c r="AA285" s="267" t="s">
        <v>1381</v>
      </c>
      <c r="AB285" s="175"/>
      <c r="AC285" s="176"/>
      <c r="AD285" s="176"/>
      <c r="AE285" s="272"/>
      <c r="AF285" s="272"/>
      <c r="AG285" s="272"/>
      <c r="AH285" s="272"/>
      <c r="AI285" s="272"/>
      <c r="AJ285" s="272"/>
      <c r="AK285" s="272"/>
      <c r="AL285" s="273"/>
      <c r="AM285" s="272"/>
      <c r="AN285" s="273"/>
      <c r="AO285" s="272"/>
      <c r="AP285" s="273"/>
      <c r="AQ285" s="272"/>
      <c r="AR285" s="273"/>
      <c r="AS285" s="272"/>
      <c r="AT285" s="102"/>
      <c r="AU285" s="101"/>
    </row>
    <row r="286" spans="1:47" ht="329">
      <c r="A286" s="446"/>
      <c r="B286" s="445"/>
      <c r="C286" s="489"/>
      <c r="D286" s="262" t="s">
        <v>1388</v>
      </c>
      <c r="E286" s="352" t="s">
        <v>363</v>
      </c>
      <c r="F286" s="263" t="s">
        <v>624</v>
      </c>
      <c r="G286" s="290" t="s">
        <v>761</v>
      </c>
      <c r="H286" s="341" t="s">
        <v>756</v>
      </c>
      <c r="I286" s="335" t="str">
        <f>IF(OR(E286="SE",E286="SA"),VLOOKUP(H286,'Tabla de Peligros y Riesgo'!$C$2:$E$226,2,FALSE),VLOOKUP(H286,'LISTA DE ASPECTOS - IMPACTOS'!$D$3:$F$72,2,FALSE))</f>
        <v>Alteración de la calidad de suelo/agua</v>
      </c>
      <c r="J286" s="336" t="str">
        <f>IF(OR(E286="SE",E286="SA"),VLOOKUP(H286,'Tabla de Peligros y Riesgo'!$C$2:$E$226,3,FALSE),VLOOKUP(H286,'LISTA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86" s="342" t="s">
        <v>690</v>
      </c>
      <c r="L286" s="177">
        <v>4</v>
      </c>
      <c r="M286" s="268">
        <f t="shared" ref="M286:M294" si="21">IF(CONCATENATE(L286,K286)="1A",1,IF(CONCATENATE(L286,K286)="1B",2,IF(CONCATENATE(L286,K286)="2A",3,IF(CONCATENATE(L286,K286)="1C",4,IF(CONCATENATE(L286,K286)="2B",5,IF(CONCATENATE(L286,K286)="3A",6,IF(CONCATENATE(L286,K286)="1D",7,IF(CONCATENATE(L286,K286)="2C",8,IF(CONCATENATE(L286,K286)="3B",9,IF(CONCATENATE(L286,K286)="4A",10,IF(CONCATENATE(L286,K286)="1E",11,IF(CONCATENATE(L286,K286)="2D",12,IF(CONCATENATE(L286,K286)="3C",13,IF(CONCATENATE(L286,K286)="4B",14,IF(CONCATENATE(L286,K286)="5A",15,IF(CONCATENATE(L286,K286)="2E",16,IF(CONCATENATE(L286,K286)="3D",17,IF(CONCATENATE(L286,K286)="4C",18,IF(CONCATENATE(L286,K286)="5B",19,IF(CONCATENATE(L286,K286)="3E",20,IF(CONCATENATE(L286,K286)="4D",21,IF(CONCATENATE(L286,K286)="5C",22,IF(CONCATENATE(L286,K286)="4E",23,IF(CONCATENATE(L286,K286)="5D",24,IF(CONCATENATE(L286,K286)="5E",25,"")))))))))))))))))))))))))</f>
        <v>10</v>
      </c>
      <c r="N286" s="85"/>
      <c r="O286" s="85"/>
      <c r="P286" s="84"/>
      <c r="Q286" s="177"/>
      <c r="R286" s="177"/>
      <c r="S286" s="177" t="s">
        <v>733</v>
      </c>
      <c r="T286" s="178">
        <v>0.35</v>
      </c>
      <c r="U286" s="178"/>
      <c r="V286" s="87">
        <v>0.15</v>
      </c>
      <c r="W286" s="86">
        <f t="shared" ref="W286:W294" si="22">M286</f>
        <v>10</v>
      </c>
      <c r="X286" s="88">
        <f>IF(M286&gt;=16,MAX(N286:R286),IF(M286&lt;16,MAX(N286:V286)))</f>
        <v>0.35</v>
      </c>
      <c r="Y286" s="86">
        <f t="shared" ref="Y286:Y294" si="23">_xlfn.IFS(AND(W286=1,N286&lt;&gt;0),25,AND(W286=1,O286&lt;&gt;0),21,AND(W286=1,R286="ALTO"),16,AND(W286=1,R286="BAJO"),11,AND(W286=1,S286&lt;&gt;0),2,AND(W286=2,N286&lt;&gt;0),25,AND(W286=2,O286&lt;&gt;0),21,AND(W286=2,R286="ALTO"),16,AND(W286=2,R286="BAJO"),11,AND(W286=2,S286&lt;&gt;0),4,AND(W286=3,N286&lt;&gt;0),25,AND(W286=3,O286&lt;&gt;0),21,AND(W286=3,R286="ALTO"),16,AND(W286=3,R286="BAJO"),12,AND(W286=3,S286&lt;&gt;0),5,AND(W286=4,N286&lt;&gt;0),25,AND(W286=4,O286&lt;&gt;0),13,AND(W286=4,R286="ALTO"),16,AND(W286=4,R286="BAJO"),14,AND(W286=4,S286&lt;&gt;0),7,AND(W286=5,N286&lt;&gt;0),25,AND(W286=5,O286&lt;&gt;0),21,AND(W286=5,R286="ALTO"),16,AND(W286=5,R286="BAJO"),12,AND(W286=5,S286&lt;&gt;0),8,AND(W286=6,N286&lt;&gt;0),25,AND(W286=6,O286&lt;&gt;0),21,AND(W286=6,R286="ALTO"),20,AND(W286=6,R286="BAJO"),17,AND(W286=6,S286&lt;&gt;0),6,AND(W286=7,N286&lt;&gt;0),25,AND(W286=7,O286&lt;&gt;0),23,AND(W286=7,R286="ALTO"),16,AND(W286=7,R286="BAJO"),11,AND(W286=7,S286&lt;&gt;0),7,AND(W286=8,N286&lt;&gt;0),25,AND(W286=8,O286&lt;&gt;0),21,AND(W286=8,R286="ALTO"),16,AND(W286=8,R286="BAJO"),12,AND(W286=8,S286&lt;&gt;0),8,AND(W286=9,N286&lt;&gt;0),25,AND(W286=9,O286&lt;&gt;0),21,AND(W286=9,R286="ALTO"),20,AND(W286=9,R286="BAJO"),17,AND(W286=9,S286&lt;&gt;0),13,AND(W286=10,N286&lt;&gt;0),25,AND(W286=10,O286&lt;&gt;0),22,AND(W286=10,R286="ALTO"),21,AND(W286=10,R286="BAJO"),18,AND(W286=10,S286&lt;&gt;0),18,AND(W286=11,N286&lt;&gt;0),25,AND(W286=11,O286&lt;&gt;0),23,AND(W286=11,R286="ALTO"),20,AND(W286=11,R286="BAJO"),16,AND(W286=11,S286&lt;&gt;0),11,AND(W286=12,N286&lt;&gt;0),25,AND(W286=12,O286&lt;&gt;0),23,AND(W286=12,R286="ALTO"),20,AND(W286=12,R286="BAJO"),16,AND(W286=12,S286&lt;&gt;0),12,AND(W286=13,N286&lt;&gt;0),25,AND(W286=13,O286&lt;&gt;0),21,AND(W286=13,R286="ALTO"),20,AND(W286=13,R286="BAJO"),17,AND(W286=13,S286&lt;&gt;0),17,AND(W286=14,N286&lt;&gt;0),25,AND(W286=14,O286&lt;&gt;0),24,AND(W286=14,R286="ALTO"),23,AND(W286=14,R286="BAJO"),21,AND(W286=14,S286&lt;&gt;0),18,AND(W286=15,N286&lt;&gt;0),25,AND(W286=15,O286&lt;&gt;0),24,AND(W286=15,R286="ALTO"),22,AND(W286=15,R286="BAJO"),19,AND(W286=15,S286&lt;&gt;0),19,AND(W286=16,N286&lt;&gt;0),25,AND(W286=16,O286&lt;&gt;0),23,AND(W286=16,R286="ALTO"),23,AND(W286=16,R286="BAJO"),23,AND(W286=16,S286&lt;&gt;0),20,AND(W286=17,N286&lt;&gt;0),25,AND(W286=17,O286&lt;&gt;0),24,AND(W286=17,R286="ALTO"),23,AND(W286=17,R286="BAJO"),21,AND(W286=17,S286&lt;&gt;0),20,AND(W286=18,N286&lt;&gt;0),25,AND(W286=18,O286&lt;&gt;0),24,AND(W286=18,R286="ALTO"),23,AND(W286=18,R286="BAJO"),22,AND(W286=18,S286&lt;&gt;0),21,AND(W286=19,N286&lt;&gt;0),25,AND(W286=19,O286&lt;&gt;0),25,AND(W286=19,R286="ALTO"),24,AND(W286=19,R286="BAJO"),22,AND(W286=19,S286&lt;&gt;0),22,AND(W286&lt;&gt;0,U286&lt;&gt;0),W286,TRUE,"FALSO")</f>
        <v>18</v>
      </c>
      <c r="Z286" s="85"/>
      <c r="AA286" s="267" t="s">
        <v>1381</v>
      </c>
      <c r="AB286" s="175"/>
      <c r="AC286" s="176"/>
      <c r="AD286" s="176"/>
      <c r="AE286" s="272"/>
      <c r="AF286" s="272"/>
      <c r="AG286" s="272"/>
      <c r="AH286" s="272"/>
      <c r="AI286" s="272"/>
      <c r="AJ286" s="272"/>
      <c r="AK286" s="272"/>
      <c r="AL286" s="273"/>
      <c r="AM286" s="272"/>
      <c r="AN286" s="273"/>
      <c r="AO286" s="272"/>
      <c r="AP286" s="273"/>
      <c r="AQ286" s="272"/>
      <c r="AR286" s="273"/>
      <c r="AS286" s="272"/>
      <c r="AT286" s="102"/>
      <c r="AU286" s="101"/>
    </row>
    <row r="287" spans="1:47" ht="329">
      <c r="A287" s="446"/>
      <c r="B287" s="445"/>
      <c r="C287" s="489"/>
      <c r="D287" s="262" t="s">
        <v>1388</v>
      </c>
      <c r="E287" s="352" t="s">
        <v>363</v>
      </c>
      <c r="F287" s="263" t="s">
        <v>624</v>
      </c>
      <c r="G287" s="290" t="s">
        <v>728</v>
      </c>
      <c r="H287" s="341" t="s">
        <v>729</v>
      </c>
      <c r="I287" s="335" t="str">
        <f>IF(OR(E287="SE",E287="SA"),VLOOKUP(H287,'Tabla de Peligros y Riesgo'!$C$2:$E$226,2,FALSE),VLOOKUP(H287,'LISTA DE ASPECTOS - IMPACTOS'!$D$3:$F$72,2,FALSE))</f>
        <v>Alteración de la calidad de suelo/agua</v>
      </c>
      <c r="J287" s="336" t="str">
        <f>IF(OR(E287="SE",E287="SA"),VLOOKUP(H287,'Tabla de Peligros y Riesgo'!$C$2:$E$226,3,FALSE),VLOOKUP(H287,'LISTA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287" s="342" t="s">
        <v>680</v>
      </c>
      <c r="L287" s="177">
        <v>3</v>
      </c>
      <c r="M287" s="268">
        <f t="shared" si="21"/>
        <v>13</v>
      </c>
      <c r="N287" s="177"/>
      <c r="O287" s="177"/>
      <c r="P287" s="84"/>
      <c r="Q287" s="177" t="s">
        <v>730</v>
      </c>
      <c r="R287" s="177" t="s">
        <v>685</v>
      </c>
      <c r="S287" s="177" t="s">
        <v>731</v>
      </c>
      <c r="T287" s="178"/>
      <c r="U287" s="178"/>
      <c r="V287" s="87">
        <v>0.15</v>
      </c>
      <c r="W287" s="86">
        <f t="shared" si="22"/>
        <v>13</v>
      </c>
      <c r="X287" s="88">
        <f>IF(M287&gt;=16,MAX(N287:R287),IF(M287&lt;16,MAX(N287:V287)))</f>
        <v>0.15</v>
      </c>
      <c r="Y287" s="86">
        <f t="shared" si="23"/>
        <v>17</v>
      </c>
      <c r="Z287" s="85"/>
      <c r="AA287" s="267" t="s">
        <v>1381</v>
      </c>
      <c r="AB287" s="175"/>
      <c r="AC287" s="176"/>
      <c r="AD287" s="176"/>
      <c r="AE287" s="272"/>
      <c r="AF287" s="272"/>
      <c r="AG287" s="272"/>
      <c r="AH287" s="272"/>
      <c r="AI287" s="272"/>
      <c r="AJ287" s="272"/>
      <c r="AK287" s="272"/>
      <c r="AL287" s="273"/>
      <c r="AM287" s="272"/>
      <c r="AN287" s="273"/>
      <c r="AO287" s="272"/>
      <c r="AP287" s="273"/>
      <c r="AQ287" s="272"/>
      <c r="AR287" s="273"/>
      <c r="AS287" s="272"/>
      <c r="AT287" s="102"/>
      <c r="AU287" s="101"/>
    </row>
    <row r="288" spans="1:47" ht="188">
      <c r="A288" s="446"/>
      <c r="B288" s="445"/>
      <c r="C288" s="489"/>
      <c r="D288" s="262" t="s">
        <v>1388</v>
      </c>
      <c r="E288" s="352" t="s">
        <v>363</v>
      </c>
      <c r="F288" s="263" t="s">
        <v>624</v>
      </c>
      <c r="G288" s="290" t="s">
        <v>739</v>
      </c>
      <c r="H288" s="341" t="s">
        <v>740</v>
      </c>
      <c r="I288" s="335" t="str">
        <f>IF(OR(E288="SE",E288="SA"),VLOOKUP(H288,'Tabla de Peligros y Riesgo'!$C$2:$E$226,2,FALSE),VLOOKUP(H288,'LISTA DE ASPECTOS - IMPACTOS'!$D$3:$F$72,2,FALSE))</f>
        <v>Alteración de la calidad de suelo/agua</v>
      </c>
      <c r="J288" s="336" t="str">
        <f>IF(OR(E288="SE",E288="SA"),VLOOKUP(H288,'Tabla de Peligros y Riesgo'!$C$2:$E$226,3,FALSE),VLOOKUP(H288,'LISTA DE ASPECTOS - IMPACTOS'!$D$3:$F$72,3,FALSE))</f>
        <v>Potencial incumplimiento de Estándares de Calidad Ambiental (ECA) para aire.
Potencial afectación a la vida y salud humana.</v>
      </c>
      <c r="K288" s="342" t="s">
        <v>715</v>
      </c>
      <c r="L288" s="177">
        <v>4</v>
      </c>
      <c r="M288" s="268">
        <f t="shared" si="21"/>
        <v>14</v>
      </c>
      <c r="N288" s="85"/>
      <c r="O288" s="85"/>
      <c r="P288" s="84"/>
      <c r="Q288" s="287"/>
      <c r="R288" s="177"/>
      <c r="S288" s="177" t="s">
        <v>741</v>
      </c>
      <c r="T288" s="178"/>
      <c r="U288" s="178"/>
      <c r="V288" s="87"/>
      <c r="W288" s="86">
        <f t="shared" si="22"/>
        <v>14</v>
      </c>
      <c r="X288" s="88"/>
      <c r="Y288" s="86">
        <f t="shared" si="23"/>
        <v>18</v>
      </c>
      <c r="Z288" s="85"/>
      <c r="AA288" s="267" t="s">
        <v>1381</v>
      </c>
      <c r="AB288" s="175"/>
      <c r="AC288" s="176"/>
      <c r="AD288" s="176"/>
      <c r="AE288" s="272"/>
      <c r="AF288" s="272"/>
      <c r="AG288" s="272"/>
      <c r="AH288" s="272"/>
      <c r="AI288" s="272"/>
      <c r="AJ288" s="272"/>
      <c r="AK288" s="272"/>
      <c r="AL288" s="273"/>
      <c r="AM288" s="272"/>
      <c r="AN288" s="273"/>
      <c r="AO288" s="272"/>
      <c r="AP288" s="273"/>
      <c r="AQ288" s="272"/>
      <c r="AR288" s="273"/>
      <c r="AS288" s="272"/>
      <c r="AT288" s="102"/>
      <c r="AU288" s="101"/>
    </row>
    <row r="289" spans="1:52" ht="117.5">
      <c r="A289" s="446"/>
      <c r="B289" s="445"/>
      <c r="C289" s="493"/>
      <c r="D289" s="262" t="s">
        <v>1388</v>
      </c>
      <c r="E289" s="352" t="s">
        <v>362</v>
      </c>
      <c r="F289" s="263" t="s">
        <v>624</v>
      </c>
      <c r="G289" s="290" t="s">
        <v>704</v>
      </c>
      <c r="H289" s="341" t="s">
        <v>707</v>
      </c>
      <c r="I289" s="335" t="str">
        <f>IF(OR(E289="SE",E289="SA"),VLOOKUP(H289,'Tabla de Peligros y Riesgo'!$C$2:$E$226,2,FALSE),VLOOKUP(H289,'LISTA DE ASPECTOS - IMPACTOS'!$D$3:$F$72,2,FALSE))</f>
        <v>Atrapamiento</v>
      </c>
      <c r="J289" s="336" t="s">
        <v>705</v>
      </c>
      <c r="K289" s="342" t="s">
        <v>680</v>
      </c>
      <c r="L289" s="177">
        <v>3</v>
      </c>
      <c r="M289" s="268">
        <f t="shared" si="21"/>
        <v>13</v>
      </c>
      <c r="N289" s="177"/>
      <c r="O289" s="177"/>
      <c r="P289" s="84"/>
      <c r="Q289" s="287"/>
      <c r="R289" s="177"/>
      <c r="S289" s="177" t="s">
        <v>714</v>
      </c>
      <c r="T289" s="178"/>
      <c r="U289" s="401" t="s">
        <v>1400</v>
      </c>
      <c r="V289" s="87"/>
      <c r="W289" s="86">
        <f t="shared" si="22"/>
        <v>13</v>
      </c>
      <c r="X289" s="88"/>
      <c r="Y289" s="86">
        <f t="shared" si="23"/>
        <v>17</v>
      </c>
      <c r="Z289" s="85"/>
      <c r="AA289" s="267" t="s">
        <v>1381</v>
      </c>
      <c r="AB289" s="175"/>
      <c r="AC289" s="176"/>
      <c r="AD289" s="176"/>
      <c r="AE289" s="272"/>
      <c r="AF289" s="272"/>
      <c r="AG289" s="272"/>
      <c r="AH289" s="272"/>
      <c r="AI289" s="272"/>
      <c r="AJ289" s="272"/>
      <c r="AK289" s="272"/>
      <c r="AL289" s="273"/>
      <c r="AM289" s="272"/>
      <c r="AN289" s="273"/>
      <c r="AO289" s="272"/>
      <c r="AP289" s="273"/>
      <c r="AQ289" s="272"/>
      <c r="AR289" s="273"/>
      <c r="AS289" s="272"/>
      <c r="AT289" s="102"/>
      <c r="AU289" s="101"/>
    </row>
    <row r="290" spans="1:52" ht="87.5">
      <c r="A290" s="446"/>
      <c r="B290" s="445"/>
      <c r="C290" s="489" t="s">
        <v>25</v>
      </c>
      <c r="D290" s="262" t="s">
        <v>1388</v>
      </c>
      <c r="E290" s="352" t="s">
        <v>362</v>
      </c>
      <c r="F290" s="263" t="s">
        <v>624</v>
      </c>
      <c r="G290" s="290" t="s">
        <v>701</v>
      </c>
      <c r="H290" s="341" t="s">
        <v>524</v>
      </c>
      <c r="I290" s="335" t="str">
        <f>IF(OR(E290="SE",E290="SA"),VLOOKUP(H290,'Tabla de Peligros y Riesgo'!$C$2:$E$226,2,FALSE),VLOOKUP(H290,'LISTA DE ASPECTOS - IMPACTOS'!$D$3:$F$72,2,FALSE))</f>
        <v>Caída al mismo nivel</v>
      </c>
      <c r="J290" s="336" t="s">
        <v>702</v>
      </c>
      <c r="K290" s="342" t="s">
        <v>680</v>
      </c>
      <c r="L290" s="177">
        <v>4</v>
      </c>
      <c r="M290" s="268">
        <f t="shared" si="21"/>
        <v>18</v>
      </c>
      <c r="N290" s="85"/>
      <c r="O290" s="85"/>
      <c r="P290" s="84"/>
      <c r="Q290" s="287"/>
      <c r="R290" s="177"/>
      <c r="S290" s="177" t="s">
        <v>779</v>
      </c>
      <c r="T290" s="178"/>
      <c r="U290" s="401" t="s">
        <v>1400</v>
      </c>
      <c r="V290" s="87"/>
      <c r="W290" s="86">
        <f t="shared" si="22"/>
        <v>18</v>
      </c>
      <c r="X290" s="88">
        <f>IF(M290&gt;=16,MAX(N290:R290),IF(M290&lt;16,MAX(N290:V290)))</f>
        <v>0</v>
      </c>
      <c r="Y290" s="86">
        <f t="shared" si="23"/>
        <v>21</v>
      </c>
      <c r="Z290" s="85"/>
      <c r="AA290" s="267" t="s">
        <v>1381</v>
      </c>
      <c r="AB290" s="175"/>
      <c r="AC290" s="176"/>
      <c r="AD290" s="176"/>
      <c r="AE290" s="272"/>
      <c r="AF290" s="272"/>
      <c r="AG290" s="272"/>
      <c r="AH290" s="272"/>
      <c r="AI290" s="272"/>
      <c r="AJ290" s="272"/>
      <c r="AK290" s="272"/>
      <c r="AL290" s="273"/>
      <c r="AM290" s="272"/>
      <c r="AN290" s="273"/>
      <c r="AO290" s="272"/>
      <c r="AP290" s="273"/>
      <c r="AQ290" s="272"/>
      <c r="AR290" s="273"/>
      <c r="AS290" s="272"/>
      <c r="AT290" s="102"/>
      <c r="AU290" s="101"/>
    </row>
    <row r="291" spans="1:52" ht="117.5">
      <c r="A291" s="446"/>
      <c r="B291" s="445"/>
      <c r="C291" s="493"/>
      <c r="D291" s="262" t="s">
        <v>1388</v>
      </c>
      <c r="E291" s="352" t="s">
        <v>362</v>
      </c>
      <c r="F291" s="263" t="s">
        <v>624</v>
      </c>
      <c r="G291" s="290" t="s">
        <v>704</v>
      </c>
      <c r="H291" s="341" t="s">
        <v>707</v>
      </c>
      <c r="I291" s="335" t="str">
        <f>IF(OR(E291="SE",E291="SA"),VLOOKUP(H291,'Tabla de Peligros y Riesgo'!$C$2:$E$226,2,FALSE),VLOOKUP(H291,'LISTA DE ASPECTOS - IMPACTOS'!$D$3:$F$72,2,FALSE))</f>
        <v>Atrapamiento</v>
      </c>
      <c r="J291" s="336" t="s">
        <v>705</v>
      </c>
      <c r="K291" s="342" t="s">
        <v>680</v>
      </c>
      <c r="L291" s="177">
        <v>3</v>
      </c>
      <c r="M291" s="268">
        <f t="shared" si="21"/>
        <v>13</v>
      </c>
      <c r="N291" s="177"/>
      <c r="O291" s="177"/>
      <c r="P291" s="84"/>
      <c r="Q291" s="287"/>
      <c r="R291" s="177"/>
      <c r="S291" s="177" t="s">
        <v>714</v>
      </c>
      <c r="T291" s="178"/>
      <c r="U291" s="401" t="s">
        <v>1400</v>
      </c>
      <c r="V291" s="87"/>
      <c r="W291" s="86">
        <f t="shared" si="22"/>
        <v>13</v>
      </c>
      <c r="X291" s="88"/>
      <c r="Y291" s="86">
        <f t="shared" si="23"/>
        <v>17</v>
      </c>
      <c r="Z291" s="85"/>
      <c r="AA291" s="267" t="s">
        <v>1381</v>
      </c>
      <c r="AB291" s="175"/>
      <c r="AC291" s="176"/>
      <c r="AD291" s="176"/>
      <c r="AE291" s="272"/>
      <c r="AF291" s="272"/>
      <c r="AG291" s="272"/>
      <c r="AH291" s="272"/>
      <c r="AI291" s="272"/>
      <c r="AJ291" s="272"/>
      <c r="AK291" s="272"/>
      <c r="AL291" s="273"/>
      <c r="AM291" s="272"/>
      <c r="AN291" s="273"/>
      <c r="AO291" s="272"/>
      <c r="AP291" s="273"/>
      <c r="AQ291" s="272"/>
      <c r="AR291" s="273"/>
      <c r="AS291" s="272"/>
      <c r="AT291" s="102"/>
      <c r="AU291" s="101"/>
    </row>
    <row r="292" spans="1:52" ht="87.5">
      <c r="A292" s="446"/>
      <c r="B292" s="445"/>
      <c r="C292" s="488" t="s">
        <v>28</v>
      </c>
      <c r="D292" s="262" t="s">
        <v>1388</v>
      </c>
      <c r="E292" s="352" t="s">
        <v>362</v>
      </c>
      <c r="F292" s="263" t="s">
        <v>624</v>
      </c>
      <c r="G292" s="290" t="s">
        <v>701</v>
      </c>
      <c r="H292" s="341" t="s">
        <v>476</v>
      </c>
      <c r="I292" s="335" t="str">
        <f>IF(OR(E292="SE",E292="SA"),VLOOKUP(H292,'Tabla de Peligros y Riesgo'!$C$2:$E$226,2,FALSE),VLOOKUP(H292,'LISTA DE ASPECTOS - IMPACTOS'!$D$3:$F$72,2,FALSE))</f>
        <v>Caída al mismo nivel</v>
      </c>
      <c r="J292" s="336" t="s">
        <v>702</v>
      </c>
      <c r="K292" s="342" t="s">
        <v>680</v>
      </c>
      <c r="L292" s="177">
        <v>4</v>
      </c>
      <c r="M292" s="268">
        <f t="shared" si="21"/>
        <v>18</v>
      </c>
      <c r="N292" s="85"/>
      <c r="O292" s="85"/>
      <c r="P292" s="84"/>
      <c r="Q292" s="287"/>
      <c r="R292" s="177"/>
      <c r="S292" s="177" t="s">
        <v>779</v>
      </c>
      <c r="T292" s="178"/>
      <c r="U292" s="401" t="s">
        <v>1400</v>
      </c>
      <c r="V292" s="87">
        <v>0.15</v>
      </c>
      <c r="W292" s="86">
        <f t="shared" si="22"/>
        <v>18</v>
      </c>
      <c r="X292" s="88">
        <f>IF(M292&gt;=16,MAX(N292:R292),IF(M292&lt;16,MAX(N292:V292)))</f>
        <v>0</v>
      </c>
      <c r="Y292" s="86">
        <f t="shared" si="23"/>
        <v>21</v>
      </c>
      <c r="Z292" s="85"/>
      <c r="AA292" s="267" t="s">
        <v>1381</v>
      </c>
      <c r="AB292" s="175"/>
      <c r="AC292" s="176"/>
      <c r="AD292" s="176"/>
      <c r="AE292" s="272"/>
      <c r="AF292" s="272"/>
      <c r="AG292" s="272"/>
      <c r="AH292" s="272"/>
      <c r="AI292" s="272"/>
      <c r="AJ292" s="272"/>
      <c r="AK292" s="272"/>
      <c r="AL292" s="273"/>
      <c r="AM292" s="272"/>
      <c r="AN292" s="273"/>
      <c r="AO292" s="272"/>
      <c r="AP292" s="273"/>
      <c r="AQ292" s="272"/>
      <c r="AR292" s="273"/>
      <c r="AS292" s="272"/>
      <c r="AT292" s="102"/>
      <c r="AU292" s="101"/>
    </row>
    <row r="293" spans="1:52" ht="117.5">
      <c r="A293" s="446"/>
      <c r="B293" s="445"/>
      <c r="C293" s="489"/>
      <c r="D293" s="262" t="s">
        <v>1388</v>
      </c>
      <c r="E293" s="352" t="s">
        <v>362</v>
      </c>
      <c r="F293" s="263" t="s">
        <v>624</v>
      </c>
      <c r="G293" s="290" t="s">
        <v>704</v>
      </c>
      <c r="H293" s="341" t="s">
        <v>707</v>
      </c>
      <c r="I293" s="335" t="str">
        <f>IF(OR(E293="SE",E293="SA"),VLOOKUP(H293,'Tabla de Peligros y Riesgo'!$C$2:$E$226,2,FALSE),VLOOKUP(H293,'LISTA DE ASPECTOS - IMPACTOS'!$D$3:$F$72,2,FALSE))</f>
        <v>Atrapamiento</v>
      </c>
      <c r="J293" s="336" t="s">
        <v>705</v>
      </c>
      <c r="K293" s="342" t="s">
        <v>680</v>
      </c>
      <c r="L293" s="177">
        <v>3</v>
      </c>
      <c r="M293" s="268">
        <f t="shared" si="21"/>
        <v>13</v>
      </c>
      <c r="N293" s="177"/>
      <c r="O293" s="177"/>
      <c r="P293" s="84"/>
      <c r="Q293" s="287"/>
      <c r="R293" s="177"/>
      <c r="S293" s="177" t="s">
        <v>714</v>
      </c>
      <c r="T293" s="178"/>
      <c r="U293" s="401" t="s">
        <v>1400</v>
      </c>
      <c r="V293" s="87"/>
      <c r="W293" s="86">
        <f t="shared" si="22"/>
        <v>13</v>
      </c>
      <c r="X293" s="88"/>
      <c r="Y293" s="86">
        <f t="shared" si="23"/>
        <v>17</v>
      </c>
      <c r="Z293" s="85"/>
      <c r="AA293" s="267" t="s">
        <v>1381</v>
      </c>
      <c r="AB293" s="175"/>
      <c r="AC293" s="176"/>
      <c r="AD293" s="176"/>
      <c r="AE293" s="272"/>
      <c r="AF293" s="272"/>
      <c r="AG293" s="272"/>
      <c r="AH293" s="272"/>
      <c r="AI293" s="272"/>
      <c r="AJ293" s="272"/>
      <c r="AK293" s="272"/>
      <c r="AL293" s="273"/>
      <c r="AM293" s="272"/>
      <c r="AN293" s="273"/>
      <c r="AO293" s="272"/>
      <c r="AP293" s="273"/>
      <c r="AQ293" s="272"/>
      <c r="AR293" s="273"/>
      <c r="AS293" s="272"/>
      <c r="AT293" s="102"/>
      <c r="AU293" s="101"/>
    </row>
    <row r="294" spans="1:52" ht="188">
      <c r="A294" s="446"/>
      <c r="B294" s="447"/>
      <c r="C294" s="493"/>
      <c r="D294" s="262" t="s">
        <v>1388</v>
      </c>
      <c r="E294" s="352" t="s">
        <v>363</v>
      </c>
      <c r="F294" s="263" t="s">
        <v>624</v>
      </c>
      <c r="G294" s="290" t="s">
        <v>739</v>
      </c>
      <c r="H294" s="341" t="s">
        <v>740</v>
      </c>
      <c r="I294" s="335" t="str">
        <f>IF(OR(E294="SE",E294="SA"),VLOOKUP(H294,'Tabla de Peligros y Riesgo'!$C$2:$E$226,2,FALSE),VLOOKUP(H294,'LISTA DE ASPECTOS - IMPACTOS'!$D$3:$F$72,2,FALSE))</f>
        <v>Alteración de la calidad de suelo/agua</v>
      </c>
      <c r="J294" s="336" t="str">
        <f>IF(OR(E294="SE",E294="SA"),VLOOKUP(H294,'Tabla de Peligros y Riesgo'!$C$2:$E$226,3,FALSE),VLOOKUP(H294,'LISTA DE ASPECTOS - IMPACTOS'!$D$3:$F$72,3,FALSE))</f>
        <v>Potencial incumplimiento de Estándares de Calidad Ambiental (ECA) para aire.
Potencial afectación a la vida y salud humana.</v>
      </c>
      <c r="K294" s="342" t="s">
        <v>715</v>
      </c>
      <c r="L294" s="177">
        <v>4</v>
      </c>
      <c r="M294" s="268">
        <f t="shared" si="21"/>
        <v>14</v>
      </c>
      <c r="N294" s="85"/>
      <c r="O294" s="85"/>
      <c r="P294" s="291"/>
      <c r="Q294" s="287"/>
      <c r="R294" s="177"/>
      <c r="S294" s="177" t="s">
        <v>741</v>
      </c>
      <c r="T294" s="178">
        <v>0.35</v>
      </c>
      <c r="U294" s="178"/>
      <c r="V294" s="87"/>
      <c r="W294" s="86">
        <f t="shared" si="22"/>
        <v>14</v>
      </c>
      <c r="X294" s="88"/>
      <c r="Y294" s="86">
        <f t="shared" si="23"/>
        <v>18</v>
      </c>
      <c r="Z294" s="85"/>
      <c r="AA294" s="267" t="s">
        <v>1381</v>
      </c>
      <c r="AB294" s="536"/>
      <c r="AC294" s="537"/>
      <c r="AD294" s="537"/>
      <c r="AE294" s="272"/>
      <c r="AF294" s="272"/>
      <c r="AG294" s="272"/>
      <c r="AH294" s="272"/>
      <c r="AI294" s="272"/>
      <c r="AJ294" s="272"/>
      <c r="AK294" s="272"/>
      <c r="AL294" s="273"/>
      <c r="AM294" s="272"/>
      <c r="AN294" s="273"/>
      <c r="AO294" s="272"/>
      <c r="AP294" s="273"/>
      <c r="AQ294" s="272"/>
      <c r="AR294" s="273"/>
      <c r="AS294" s="272"/>
      <c r="AT294" s="102"/>
      <c r="AU294" s="101"/>
    </row>
    <row r="295" spans="1:52" ht="87">
      <c r="A295" s="487" t="s">
        <v>103</v>
      </c>
      <c r="B295" s="445" t="s">
        <v>104</v>
      </c>
      <c r="C295" s="488" t="s">
        <v>18</v>
      </c>
      <c r="D295" s="262" t="s">
        <v>1388</v>
      </c>
      <c r="E295" s="352" t="s">
        <v>362</v>
      </c>
      <c r="F295" s="263" t="s">
        <v>624</v>
      </c>
      <c r="G295" s="290" t="s">
        <v>679</v>
      </c>
      <c r="H295" s="335" t="s">
        <v>470</v>
      </c>
      <c r="I295" s="335" t="str">
        <f>IF(OR(E295="SE",E295="SA"),VLOOKUP(H295,'Tabla de Peligros y Riesgo'!$C$2:$E$226,2,FALSE),VLOOKUP(H295,'LISTA DE ASPECTOS - IMPACTOS'!$D$3:$F$72,2,FALSE))</f>
        <v>Riesgo Psicosocial</v>
      </c>
      <c r="J295" s="336" t="str">
        <f>IF(OR(E295="SE",E295="SA"),VLOOKUP(H295,'Tabla de Peligros y Riesgo'!$C$2:$E$226,3,FALSE),VLOOKUP(H295,'LISTA DE ASPECTOS - IMPACTOS'!$D$3:$F$72,3,FALSE))</f>
        <v>Estrés / Depresión</v>
      </c>
      <c r="K295" s="337" t="s">
        <v>680</v>
      </c>
      <c r="L295" s="277">
        <v>4</v>
      </c>
      <c r="M295" s="268">
        <f t="shared" ref="M295:M348" si="24">IF(CONCATENATE(L295,K295)="1A",1,IF(CONCATENATE(L295,K295)="1B",2,IF(CONCATENATE(L295,K295)="2A",3,IF(CONCATENATE(L295,K295)="1C",4,IF(CONCATENATE(L295,K295)="2B",5,IF(CONCATENATE(L295,K295)="3A",6,IF(CONCATENATE(L295,K295)="1D",7,IF(CONCATENATE(L295,K295)="2C",8,IF(CONCATENATE(L295,K295)="3B",9,IF(CONCATENATE(L295,K295)="4A",10,IF(CONCATENATE(L295,K295)="1E",11,IF(CONCATENATE(L295,K295)="2D",12,IF(CONCATENATE(L295,K295)="3C",13,IF(CONCATENATE(L295,K295)="4B",14,IF(CONCATENATE(L295,K295)="5A",15,IF(CONCATENATE(L295,K295)="2E",16,IF(CONCATENATE(L295,K295)="3D",17,IF(CONCATENATE(L295,K295)="4C",18,IF(CONCATENATE(L295,K295)="5B",19,IF(CONCATENATE(L295,K295)="3E",20,IF(CONCATENATE(L295,K295)="4D",21,IF(CONCATENATE(L295,K295)="5C",22,IF(CONCATENATE(L295,K295)="4E",23,IF(CONCATENATE(L295,K295)="5D",24,IF(CONCATENATE(L295,K295)="5E",25,"")))))))))))))))))))))))))</f>
        <v>18</v>
      </c>
      <c r="N295" s="85"/>
      <c r="O295" s="85"/>
      <c r="P295" s="292"/>
      <c r="Q295" s="359"/>
      <c r="R295" s="177"/>
      <c r="S295" s="177" t="s">
        <v>681</v>
      </c>
      <c r="T295" s="178"/>
      <c r="U295" s="401" t="s">
        <v>1400</v>
      </c>
      <c r="V295" s="278">
        <v>0.15</v>
      </c>
      <c r="W295" s="86">
        <f t="shared" ref="W295:W348" si="25">M295</f>
        <v>18</v>
      </c>
      <c r="X295" s="88">
        <f>IF(M295&gt;=16,MAX(N295:R295),IF(M295&lt;16,MAX(N295:V295)))</f>
        <v>0</v>
      </c>
      <c r="Y295" s="86">
        <f t="shared" ref="Y295:Y348" si="26">_xlfn.IFS(AND(W295=1,N295&lt;&gt;0),25,AND(W295=1,O295&lt;&gt;0),21,AND(W295=1,R295="ALTO"),16,AND(W295=1,R295="BAJO"),11,AND(W295=1,S295&lt;&gt;0),2,AND(W295=2,N295&lt;&gt;0),25,AND(W295=2,O295&lt;&gt;0),21,AND(W295=2,R295="ALTO"),16,AND(W295=2,R295="BAJO"),11,AND(W295=2,S295&lt;&gt;0),4,AND(W295=3,N295&lt;&gt;0),25,AND(W295=3,O295&lt;&gt;0),21,AND(W295=3,R295="ALTO"),16,AND(W295=3,R295="BAJO"),12,AND(W295=3,S295&lt;&gt;0),5,AND(W295=4,N295&lt;&gt;0),25,AND(W295=4,O295&lt;&gt;0),13,AND(W295=4,R295="ALTO"),16,AND(W295=4,R295="BAJO"),14,AND(W295=4,S295&lt;&gt;0),7,AND(W295=5,N295&lt;&gt;0),25,AND(W295=5,O295&lt;&gt;0),21,AND(W295=5,R295="ALTO"),16,AND(W295=5,R295="BAJO"),12,AND(W295=5,S295&lt;&gt;0),8,AND(W295=6,N295&lt;&gt;0),25,AND(W295=6,O295&lt;&gt;0),21,AND(W295=6,R295="ALTO"),20,AND(W295=6,R295="BAJO"),17,AND(W295=6,S295&lt;&gt;0),6,AND(W295=7,N295&lt;&gt;0),25,AND(W295=7,O295&lt;&gt;0),23,AND(W295=7,R295="ALTO"),16,AND(W295=7,R295="BAJO"),11,AND(W295=7,S295&lt;&gt;0),7,AND(W295=8,N295&lt;&gt;0),25,AND(W295=8,O295&lt;&gt;0),21,AND(W295=8,R295="ALTO"),16,AND(W295=8,R295="BAJO"),12,AND(W295=8,S295&lt;&gt;0),8,AND(W295=9,N295&lt;&gt;0),25,AND(W295=9,O295&lt;&gt;0),21,AND(W295=9,R295="ALTO"),20,AND(W295=9,R295="BAJO"),17,AND(W295=9,S295&lt;&gt;0),13,AND(W295=10,N295&lt;&gt;0),25,AND(W295=10,O295&lt;&gt;0),22,AND(W295=10,R295="ALTO"),21,AND(W295=10,R295="BAJO"),18,AND(W295=10,S295&lt;&gt;0),18,AND(W295=11,N295&lt;&gt;0),25,AND(W295=11,O295&lt;&gt;0),23,AND(W295=11,R295="ALTO"),20,AND(W295=11,R295="BAJO"),16,AND(W295=11,S295&lt;&gt;0),11,AND(W295=12,N295&lt;&gt;0),25,AND(W295=12,O295&lt;&gt;0),23,AND(W295=12,R295="ALTO"),20,AND(W295=12,R295="BAJO"),16,AND(W295=12,S295&lt;&gt;0),12,AND(W295=13,N295&lt;&gt;0),25,AND(W295=13,O295&lt;&gt;0),21,AND(W295=13,R295="ALTO"),20,AND(W295=13,R295="BAJO"),17,AND(W295=13,S295&lt;&gt;0),17,AND(W295=14,N295&lt;&gt;0),25,AND(W295=14,O295&lt;&gt;0),24,AND(W295=14,R295="ALTO"),23,AND(W295=14,R295="BAJO"),21,AND(W295=14,S295&lt;&gt;0),18,AND(W295=15,N295&lt;&gt;0),25,AND(W295=15,O295&lt;&gt;0),24,AND(W295=15,R295="ALTO"),22,AND(W295=15,R295="BAJO"),19,AND(W295=15,S295&lt;&gt;0),19,AND(W295=16,N295&lt;&gt;0),25,AND(W295=16,O295&lt;&gt;0),23,AND(W295=16,R295="ALTO"),23,AND(W295=16,R295="BAJO"),23,AND(W295=16,S295&lt;&gt;0),20,AND(W295=17,N295&lt;&gt;0),25,AND(W295=17,O295&lt;&gt;0),24,AND(W295=17,R295="ALTO"),23,AND(W295=17,R295="BAJO"),21,AND(W295=17,S295&lt;&gt;0),20,AND(W295=18,N295&lt;&gt;0),25,AND(W295=18,O295&lt;&gt;0),24,AND(W295=18,R295="ALTO"),23,AND(W295=18,R295="BAJO"),22,AND(W295=18,S295&lt;&gt;0),21,AND(W295=19,N295&lt;&gt;0),25,AND(W295=19,O295&lt;&gt;0),25,AND(W295=19,R295="ALTO"),24,AND(W295=19,R295="BAJO"),22,AND(W295=19,S295&lt;&gt;0),22,AND(W295&lt;&gt;0,U295&lt;&gt;0),W295,TRUE,"FALSO")</f>
        <v>21</v>
      </c>
      <c r="Z295" s="85"/>
      <c r="AA295" s="267" t="s">
        <v>1381</v>
      </c>
      <c r="AB295" s="176"/>
      <c r="AC295" s="176"/>
      <c r="AD295" s="176"/>
      <c r="AE295" s="272"/>
      <c r="AF295" s="272"/>
      <c r="AG295" s="272"/>
      <c r="AH295" s="272"/>
      <c r="AI295" s="272"/>
      <c r="AJ295" s="272"/>
      <c r="AK295" s="272"/>
      <c r="AL295" s="273"/>
      <c r="AM295" s="272"/>
      <c r="AN295" s="273"/>
      <c r="AO295" s="272"/>
      <c r="AP295" s="273"/>
      <c r="AQ295" s="272"/>
      <c r="AR295" s="273"/>
      <c r="AS295" s="272"/>
      <c r="AT295" s="102"/>
      <c r="AU295" s="101"/>
    </row>
    <row r="296" spans="1:52" ht="87">
      <c r="A296" s="487"/>
      <c r="B296" s="445"/>
      <c r="C296" s="489"/>
      <c r="D296" s="262" t="s">
        <v>1388</v>
      </c>
      <c r="E296" s="352" t="s">
        <v>362</v>
      </c>
      <c r="F296" s="263" t="s">
        <v>624</v>
      </c>
      <c r="G296" s="290" t="s">
        <v>679</v>
      </c>
      <c r="H296" s="335" t="s">
        <v>496</v>
      </c>
      <c r="I296" s="335" t="str">
        <f>IF(OR(E296="SE",E296="SA"),VLOOKUP(H296,'Tabla de Peligros y Riesgo'!$C$2:$E$226,2,FALSE),VLOOKUP(H296,'LISTA DE ASPECTOS - IMPACTOS'!$D$3:$F$72,2,FALSE))</f>
        <v>Riesgo Psicosocial</v>
      </c>
      <c r="J296" s="336" t="str">
        <f>IF(OR(E296="SE",E296="SA"),VLOOKUP(H296,'Tabla de Peligros y Riesgo'!$C$2:$E$226,3,FALSE),VLOOKUP(H296,'LISTA DE ASPECTOS - IMPACTOS'!$D$3:$F$72,3,FALSE))</f>
        <v>Estrés / Depresión</v>
      </c>
      <c r="K296" s="337" t="s">
        <v>680</v>
      </c>
      <c r="L296" s="277">
        <v>4</v>
      </c>
      <c r="M296" s="268">
        <f t="shared" si="24"/>
        <v>18</v>
      </c>
      <c r="N296" s="85"/>
      <c r="O296" s="85"/>
      <c r="P296" s="292"/>
      <c r="Q296" s="359"/>
      <c r="R296" s="177"/>
      <c r="S296" s="177" t="s">
        <v>681</v>
      </c>
      <c r="T296" s="178"/>
      <c r="U296" s="401" t="s">
        <v>1400</v>
      </c>
      <c r="V296" s="278"/>
      <c r="W296" s="86">
        <f t="shared" si="25"/>
        <v>18</v>
      </c>
      <c r="X296" s="195"/>
      <c r="Y296" s="86">
        <f t="shared" si="26"/>
        <v>21</v>
      </c>
      <c r="Z296" s="85"/>
      <c r="AA296" s="267" t="s">
        <v>1381</v>
      </c>
      <c r="AB296" s="176"/>
      <c r="AC296" s="176"/>
      <c r="AD296" s="176"/>
      <c r="AE296" s="272"/>
      <c r="AF296" s="272"/>
      <c r="AG296" s="272"/>
      <c r="AH296" s="272"/>
      <c r="AI296" s="272"/>
      <c r="AJ296" s="272"/>
      <c r="AK296" s="272"/>
      <c r="AL296" s="273"/>
      <c r="AM296" s="272"/>
      <c r="AN296" s="273"/>
      <c r="AO296" s="272"/>
      <c r="AP296" s="273"/>
      <c r="AQ296" s="272"/>
      <c r="AR296" s="273"/>
      <c r="AS296" s="272"/>
      <c r="AT296" s="102"/>
      <c r="AU296" s="101"/>
    </row>
    <row r="297" spans="1:52" s="100" customFormat="1" ht="72.5">
      <c r="A297" s="487"/>
      <c r="B297" s="445"/>
      <c r="C297" s="489"/>
      <c r="D297" s="262" t="s">
        <v>1388</v>
      </c>
      <c r="E297" s="352" t="s">
        <v>363</v>
      </c>
      <c r="F297" s="263" t="s">
        <v>624</v>
      </c>
      <c r="G297" s="290" t="s">
        <v>686</v>
      </c>
      <c r="H297" s="335" t="s">
        <v>687</v>
      </c>
      <c r="I297" s="350" t="s">
        <v>688</v>
      </c>
      <c r="J297" s="351" t="s">
        <v>689</v>
      </c>
      <c r="K297" s="337" t="s">
        <v>690</v>
      </c>
      <c r="L297" s="277">
        <v>5</v>
      </c>
      <c r="M297" s="268">
        <f t="shared" si="24"/>
        <v>15</v>
      </c>
      <c r="N297" s="85"/>
      <c r="O297" s="85"/>
      <c r="P297" s="334"/>
      <c r="Q297" s="359"/>
      <c r="R297" s="177"/>
      <c r="S297" s="177" t="s">
        <v>691</v>
      </c>
      <c r="T297" s="178"/>
      <c r="U297" s="178"/>
      <c r="V297" s="278"/>
      <c r="W297" s="86">
        <f t="shared" si="25"/>
        <v>15</v>
      </c>
      <c r="X297" s="195"/>
      <c r="Y297" s="86">
        <f t="shared" si="26"/>
        <v>19</v>
      </c>
      <c r="Z297" s="279"/>
      <c r="AA297" s="267" t="s">
        <v>1381</v>
      </c>
      <c r="AD297" s="99"/>
      <c r="AE297" s="272"/>
      <c r="AF297" s="272"/>
      <c r="AG297" s="272"/>
      <c r="AH297" s="272"/>
      <c r="AI297" s="272"/>
      <c r="AJ297" s="272"/>
      <c r="AK297" s="272"/>
      <c r="AL297" s="273"/>
      <c r="AM297" s="272"/>
      <c r="AN297" s="273"/>
      <c r="AO297" s="272"/>
      <c r="AP297" s="273"/>
      <c r="AQ297" s="272"/>
      <c r="AR297" s="273"/>
      <c r="AS297" s="272"/>
      <c r="AT297" s="102"/>
      <c r="AU297" s="101"/>
      <c r="AV297" s="90"/>
      <c r="AW297" s="90"/>
      <c r="AX297" s="90"/>
      <c r="AY297" s="90"/>
      <c r="AZ297" s="90"/>
    </row>
    <row r="298" spans="1:52" s="100" customFormat="1" ht="70.5">
      <c r="A298" s="487"/>
      <c r="B298" s="445"/>
      <c r="C298" s="489"/>
      <c r="D298" s="262" t="s">
        <v>1388</v>
      </c>
      <c r="E298" s="352" t="s">
        <v>363</v>
      </c>
      <c r="F298" s="263" t="s">
        <v>624</v>
      </c>
      <c r="G298" s="290" t="s">
        <v>789</v>
      </c>
      <c r="H298" s="341" t="s">
        <v>577</v>
      </c>
      <c r="I298" s="190" t="s">
        <v>688</v>
      </c>
      <c r="J298" s="338" t="s">
        <v>689</v>
      </c>
      <c r="K298" s="337" t="s">
        <v>680</v>
      </c>
      <c r="L298" s="277">
        <v>4</v>
      </c>
      <c r="M298" s="268">
        <f t="shared" si="24"/>
        <v>18</v>
      </c>
      <c r="N298" s="85"/>
      <c r="O298" s="85"/>
      <c r="P298" s="334"/>
      <c r="Q298" s="287"/>
      <c r="R298" s="177"/>
      <c r="S298" s="177" t="s">
        <v>790</v>
      </c>
      <c r="T298" s="178"/>
      <c r="U298" s="178" t="s">
        <v>791</v>
      </c>
      <c r="V298" s="278"/>
      <c r="W298" s="86">
        <f t="shared" si="25"/>
        <v>18</v>
      </c>
      <c r="X298" s="195"/>
      <c r="Y298" s="86">
        <f t="shared" si="26"/>
        <v>21</v>
      </c>
      <c r="Z298" s="85"/>
      <c r="AA298" s="267" t="s">
        <v>1381</v>
      </c>
      <c r="AD298" s="99"/>
      <c r="AE298" s="272"/>
      <c r="AF298" s="272"/>
      <c r="AG298" s="272"/>
      <c r="AH298" s="272"/>
      <c r="AI298" s="272"/>
      <c r="AJ298" s="272"/>
      <c r="AK298" s="272"/>
      <c r="AL298" s="273"/>
      <c r="AM298" s="272"/>
      <c r="AN298" s="273"/>
      <c r="AO298" s="272"/>
      <c r="AP298" s="273"/>
      <c r="AQ298" s="272"/>
      <c r="AR298" s="273"/>
      <c r="AS298" s="272"/>
      <c r="AT298" s="102"/>
      <c r="AU298" s="101"/>
      <c r="AV298" s="90"/>
      <c r="AW298" s="90"/>
      <c r="AX298" s="90"/>
      <c r="AY298" s="90"/>
      <c r="AZ298" s="90"/>
    </row>
    <row r="299" spans="1:52" s="100" customFormat="1" ht="70.5">
      <c r="A299" s="487"/>
      <c r="B299" s="445"/>
      <c r="C299" s="489"/>
      <c r="D299" s="262" t="s">
        <v>1388</v>
      </c>
      <c r="E299" s="352" t="s">
        <v>361</v>
      </c>
      <c r="F299" s="263" t="s">
        <v>624</v>
      </c>
      <c r="G299" s="290" t="s">
        <v>441</v>
      </c>
      <c r="H299" s="341" t="s">
        <v>565</v>
      </c>
      <c r="I299" s="335" t="s">
        <v>792</v>
      </c>
      <c r="J299" s="336" t="s">
        <v>802</v>
      </c>
      <c r="K299" s="337" t="s">
        <v>715</v>
      </c>
      <c r="L299" s="277">
        <v>4</v>
      </c>
      <c r="M299" s="268">
        <f t="shared" si="24"/>
        <v>14</v>
      </c>
      <c r="N299" s="177"/>
      <c r="O299" s="177"/>
      <c r="P299" s="334"/>
      <c r="Q299" s="287"/>
      <c r="R299" s="177"/>
      <c r="S299" s="177" t="s">
        <v>716</v>
      </c>
      <c r="T299" s="178"/>
      <c r="U299" s="401" t="s">
        <v>1400</v>
      </c>
      <c r="V299" s="278"/>
      <c r="W299" s="86">
        <f t="shared" si="25"/>
        <v>14</v>
      </c>
      <c r="X299" s="195"/>
      <c r="Y299" s="86">
        <f t="shared" si="26"/>
        <v>18</v>
      </c>
      <c r="Z299" s="267"/>
      <c r="AA299" s="267" t="s">
        <v>1381</v>
      </c>
      <c r="AD299" s="99"/>
      <c r="AE299" s="272"/>
      <c r="AF299" s="272"/>
      <c r="AG299" s="272"/>
      <c r="AH299" s="272"/>
      <c r="AI299" s="272"/>
      <c r="AJ299" s="272"/>
      <c r="AK299" s="272"/>
      <c r="AL299" s="273"/>
      <c r="AM299" s="272"/>
      <c r="AN299" s="273"/>
      <c r="AO299" s="272"/>
      <c r="AP299" s="273"/>
      <c r="AQ299" s="272"/>
      <c r="AR299" s="273"/>
      <c r="AS299" s="272"/>
      <c r="AT299" s="102"/>
      <c r="AU299" s="101"/>
      <c r="AV299" s="90"/>
      <c r="AW299" s="90"/>
      <c r="AX299" s="90"/>
      <c r="AY299" s="90"/>
      <c r="AZ299" s="90"/>
    </row>
    <row r="300" spans="1:52" s="100" customFormat="1" ht="72.5">
      <c r="A300" s="487"/>
      <c r="B300" s="445"/>
      <c r="C300" s="493"/>
      <c r="D300" s="262" t="s">
        <v>1388</v>
      </c>
      <c r="E300" s="352" t="s">
        <v>362</v>
      </c>
      <c r="F300" s="263" t="s">
        <v>624</v>
      </c>
      <c r="G300" s="290" t="s">
        <v>692</v>
      </c>
      <c r="H300" s="335" t="s">
        <v>521</v>
      </c>
      <c r="I300" s="335" t="str">
        <f>IF(OR(E300="SE",E300="SA"),VLOOKUP(H300,'Tabla de Peligros y Riesgo'!$C$2:$E$226,2,FALSE),VLOOKUP(H300,'LISTA DE ASPECTOS - IMPACTOS'!$D$3:$F$72,2,FALSE))</f>
        <v>Riesgo Psicosocial</v>
      </c>
      <c r="J300" s="336" t="str">
        <f>IF(OR(E300="SE",E300="SA"),VLOOKUP(H300,'Tabla de Peligros y Riesgo'!$C$2:$E$226,3,FALSE),VLOOKUP(H300,'LISTA DE ASPECTOS - IMPACTOS'!$D$3:$F$72,3,FALSE))</f>
        <v>Estrés / Depresión</v>
      </c>
      <c r="K300" s="337" t="s">
        <v>680</v>
      </c>
      <c r="L300" s="277">
        <v>4</v>
      </c>
      <c r="M300" s="268">
        <f t="shared" si="24"/>
        <v>18</v>
      </c>
      <c r="N300" s="85"/>
      <c r="O300" s="85"/>
      <c r="P300" s="275"/>
      <c r="Q300" s="276"/>
      <c r="R300" s="177"/>
      <c r="S300" s="177" t="s">
        <v>742</v>
      </c>
      <c r="T300" s="178"/>
      <c r="U300" s="401" t="s">
        <v>1400</v>
      </c>
      <c r="V300" s="278"/>
      <c r="W300" s="86">
        <f t="shared" si="25"/>
        <v>18</v>
      </c>
      <c r="X300" s="195"/>
      <c r="Y300" s="86">
        <f t="shared" si="26"/>
        <v>21</v>
      </c>
      <c r="Z300" s="279"/>
      <c r="AA300" s="267" t="s">
        <v>1381</v>
      </c>
      <c r="AD300" s="99"/>
      <c r="AE300" s="272"/>
      <c r="AF300" s="272"/>
      <c r="AG300" s="272"/>
      <c r="AH300" s="272"/>
      <c r="AI300" s="272"/>
      <c r="AJ300" s="272"/>
      <c r="AK300" s="272"/>
      <c r="AL300" s="273"/>
      <c r="AM300" s="272"/>
      <c r="AN300" s="273"/>
      <c r="AO300" s="272"/>
      <c r="AP300" s="273"/>
      <c r="AQ300" s="272"/>
      <c r="AR300" s="273"/>
      <c r="AS300" s="272"/>
      <c r="AT300" s="102"/>
      <c r="AU300" s="101"/>
      <c r="AV300" s="90"/>
      <c r="AW300" s="90"/>
      <c r="AX300" s="90"/>
      <c r="AY300" s="90"/>
      <c r="AZ300" s="90"/>
    </row>
    <row r="301" spans="1:52" ht="70.5">
      <c r="A301" s="487"/>
      <c r="B301" s="445"/>
      <c r="C301" s="488" t="s">
        <v>22</v>
      </c>
      <c r="D301" s="262" t="s">
        <v>1388</v>
      </c>
      <c r="E301" s="352" t="s">
        <v>361</v>
      </c>
      <c r="F301" s="263" t="s">
        <v>624</v>
      </c>
      <c r="G301" s="290" t="s">
        <v>721</v>
      </c>
      <c r="H301" s="341" t="s">
        <v>749</v>
      </c>
      <c r="I301" s="335" t="str">
        <f>IF(OR(E301="SE",E301="SA"),VLOOKUP(H301,'Tabla de Peligros y Riesgo'!$C$2:$E$226,2,FALSE),VLOOKUP(H301,'LISTA DE ASPECTOS - IMPACTOS'!$D$3:$F$72,2,FALSE))</f>
        <v>Inhalación de gases Toxicos</v>
      </c>
      <c r="J301" s="336" t="str">
        <f>IF(OR(E301="SE",E301="SA"),VLOOKUP(H301,'Tabla de Peligros y Riesgo'!$C$2:$E$226,3,FALSE),VLOOKUP(H301,'LISTA DE ASPECTOS - IMPACTOS'!$D$3:$F$72,3,FALSE))</f>
        <v>Intoxicación</v>
      </c>
      <c r="K301" s="342" t="s">
        <v>715</v>
      </c>
      <c r="L301" s="177">
        <v>3</v>
      </c>
      <c r="M301" s="268">
        <f t="shared" si="24"/>
        <v>9</v>
      </c>
      <c r="N301" s="85"/>
      <c r="O301" s="85"/>
      <c r="P301" s="84"/>
      <c r="Q301" s="287" t="s">
        <v>750</v>
      </c>
      <c r="R301" s="177" t="s">
        <v>685</v>
      </c>
      <c r="S301" s="177" t="s">
        <v>751</v>
      </c>
      <c r="T301" s="178"/>
      <c r="U301" s="401" t="s">
        <v>1400</v>
      </c>
      <c r="V301" s="87"/>
      <c r="W301" s="86">
        <f t="shared" si="25"/>
        <v>9</v>
      </c>
      <c r="X301" s="88"/>
      <c r="Y301" s="86">
        <f t="shared" si="26"/>
        <v>17</v>
      </c>
      <c r="Z301" s="85"/>
      <c r="AA301" s="267" t="s">
        <v>1381</v>
      </c>
      <c r="AB301" s="175"/>
      <c r="AC301" s="176"/>
      <c r="AD301" s="176"/>
      <c r="AE301" s="272"/>
      <c r="AF301" s="272"/>
      <c r="AG301" s="272"/>
      <c r="AH301" s="272"/>
      <c r="AI301" s="272"/>
      <c r="AJ301" s="272"/>
      <c r="AK301" s="272"/>
      <c r="AL301" s="273"/>
      <c r="AM301" s="272"/>
      <c r="AN301" s="273"/>
      <c r="AO301" s="272"/>
      <c r="AP301" s="273"/>
      <c r="AQ301" s="272"/>
      <c r="AR301" s="273"/>
      <c r="AS301" s="272"/>
      <c r="AT301" s="102"/>
      <c r="AU301" s="101"/>
    </row>
    <row r="302" spans="1:52" ht="56">
      <c r="A302" s="487"/>
      <c r="B302" s="445"/>
      <c r="C302" s="489"/>
      <c r="D302" s="262" t="s">
        <v>1388</v>
      </c>
      <c r="E302" s="352" t="s">
        <v>362</v>
      </c>
      <c r="F302" s="263" t="s">
        <v>624</v>
      </c>
      <c r="G302" s="290" t="s">
        <v>752</v>
      </c>
      <c r="H302" s="341" t="s">
        <v>452</v>
      </c>
      <c r="I302" s="335" t="str">
        <f>IF(OR(E302="SE",E302="SA"),VLOOKUP(H302,'Tabla de Peligros y Riesgo'!$C$2:$E$226,2,FALSE),VLOOKUP(H302,'LISTA DE ASPECTOS - IMPACTOS'!$D$3:$F$72,2,FALSE))</f>
        <v>Caída de roca</v>
      </c>
      <c r="J302" s="336" t="str">
        <f>IF(OR(E302="SE",E302="SA"),VLOOKUP(H302,'Tabla de Peligros y Riesgo'!$C$2:$E$226,3,FALSE),VLOOKUP(H302,'LISTA DE ASPECTOS - IMPACTOS'!$D$3:$F$72,3,FALSE))</f>
        <v>Contusión/Fractura/Muerte</v>
      </c>
      <c r="K302" s="342" t="s">
        <v>715</v>
      </c>
      <c r="L302" s="177">
        <v>2</v>
      </c>
      <c r="M302" s="268">
        <f t="shared" si="24"/>
        <v>5</v>
      </c>
      <c r="N302" s="85"/>
      <c r="O302" s="85"/>
      <c r="P302" s="292"/>
      <c r="Q302" s="287" t="s">
        <v>753</v>
      </c>
      <c r="R302" s="177" t="s">
        <v>685</v>
      </c>
      <c r="S302" s="177" t="s">
        <v>754</v>
      </c>
      <c r="T302" s="178"/>
      <c r="U302" s="401" t="s">
        <v>1400</v>
      </c>
      <c r="V302" s="278"/>
      <c r="W302" s="86">
        <f t="shared" si="25"/>
        <v>5</v>
      </c>
      <c r="X302" s="88"/>
      <c r="Y302" s="86">
        <f t="shared" si="26"/>
        <v>12</v>
      </c>
      <c r="Z302" s="85"/>
      <c r="AA302" s="267" t="s">
        <v>1381</v>
      </c>
      <c r="AB302" s="176"/>
      <c r="AC302" s="176"/>
      <c r="AD302" s="176"/>
      <c r="AE302" s="272"/>
      <c r="AF302" s="272"/>
      <c r="AG302" s="272"/>
      <c r="AH302" s="272"/>
      <c r="AI302" s="272"/>
      <c r="AJ302" s="272"/>
      <c r="AK302" s="272"/>
      <c r="AL302" s="273"/>
      <c r="AM302" s="272"/>
      <c r="AN302" s="273"/>
      <c r="AO302" s="272"/>
      <c r="AP302" s="273"/>
      <c r="AQ302" s="272"/>
      <c r="AR302" s="273"/>
      <c r="AS302" s="272"/>
      <c r="AT302" s="102"/>
      <c r="AU302" s="101"/>
    </row>
    <row r="303" spans="1:52" s="100" customFormat="1" ht="70.5">
      <c r="A303" s="487"/>
      <c r="B303" s="445"/>
      <c r="C303" s="489"/>
      <c r="D303" s="262" t="s">
        <v>1388</v>
      </c>
      <c r="E303" s="352" t="s">
        <v>362</v>
      </c>
      <c r="F303" s="263" t="s">
        <v>624</v>
      </c>
      <c r="G303" s="290" t="s">
        <v>701</v>
      </c>
      <c r="H303" s="341" t="s">
        <v>577</v>
      </c>
      <c r="I303" s="335" t="str">
        <f>IF(OR(E303="SE",E303="SA"),VLOOKUP(H303,'Tabla de Peligros y Riesgo'!$C$2:$E$226,2,FALSE),VLOOKUP(H303,'LISTA DE ASPECTOS - IMPACTOS'!$D$3:$F$72,2,FALSE))</f>
        <v>Caída al mismo nivel</v>
      </c>
      <c r="J303" s="336" t="s">
        <v>702</v>
      </c>
      <c r="K303" s="342" t="s">
        <v>680</v>
      </c>
      <c r="L303" s="177">
        <v>4</v>
      </c>
      <c r="M303" s="268">
        <f t="shared" si="24"/>
        <v>18</v>
      </c>
      <c r="N303" s="85"/>
      <c r="O303" s="85"/>
      <c r="P303" s="282"/>
      <c r="Q303" s="287"/>
      <c r="R303" s="177"/>
      <c r="S303" s="177" t="s">
        <v>808</v>
      </c>
      <c r="T303" s="178"/>
      <c r="U303" s="401" t="s">
        <v>1400</v>
      </c>
      <c r="V303" s="278"/>
      <c r="W303" s="86">
        <f t="shared" si="25"/>
        <v>18</v>
      </c>
      <c r="X303" s="88"/>
      <c r="Y303" s="86">
        <f t="shared" si="26"/>
        <v>21</v>
      </c>
      <c r="Z303" s="85"/>
      <c r="AA303" s="267" t="s">
        <v>1381</v>
      </c>
      <c r="AD303" s="99"/>
      <c r="AE303" s="272"/>
      <c r="AF303" s="272"/>
      <c r="AG303" s="272"/>
      <c r="AH303" s="272"/>
      <c r="AI303" s="272"/>
      <c r="AJ303" s="272"/>
      <c r="AK303" s="272"/>
      <c r="AL303" s="273"/>
      <c r="AM303" s="272"/>
      <c r="AN303" s="273"/>
      <c r="AO303" s="272"/>
      <c r="AP303" s="273"/>
      <c r="AQ303" s="272"/>
      <c r="AR303" s="273"/>
      <c r="AS303" s="272"/>
      <c r="AT303" s="102"/>
      <c r="AU303" s="101"/>
      <c r="AV303" s="90"/>
      <c r="AW303" s="90"/>
      <c r="AX303" s="90"/>
      <c r="AY303" s="90"/>
      <c r="AZ303" s="90"/>
    </row>
    <row r="304" spans="1:52" ht="101.5">
      <c r="A304" s="487"/>
      <c r="B304" s="445"/>
      <c r="C304" s="493"/>
      <c r="D304" s="262" t="s">
        <v>1388</v>
      </c>
      <c r="E304" s="352" t="s">
        <v>362</v>
      </c>
      <c r="F304" s="263" t="s">
        <v>624</v>
      </c>
      <c r="G304" s="290" t="s">
        <v>704</v>
      </c>
      <c r="H304" s="341" t="s">
        <v>507</v>
      </c>
      <c r="I304" s="335" t="str">
        <f>IF(OR(E304="SE",E304="SA"),VLOOKUP(H304,'Tabla de Peligros y Riesgo'!$C$2:$E$226,2,FALSE),VLOOKUP(H304,'LISTA DE ASPECTOS - IMPACTOS'!$D$3:$F$72,2,FALSE))</f>
        <v xml:space="preserve">Golpes </v>
      </c>
      <c r="J304" s="336" t="s">
        <v>705</v>
      </c>
      <c r="K304" s="342" t="s">
        <v>680</v>
      </c>
      <c r="L304" s="177">
        <v>3</v>
      </c>
      <c r="M304" s="268">
        <f t="shared" si="24"/>
        <v>13</v>
      </c>
      <c r="N304" s="177"/>
      <c r="O304" s="177"/>
      <c r="P304" s="84"/>
      <c r="Q304" s="287"/>
      <c r="R304" s="177"/>
      <c r="S304" s="177" t="s">
        <v>714</v>
      </c>
      <c r="T304" s="178"/>
      <c r="U304" s="401" t="s">
        <v>1400</v>
      </c>
      <c r="V304" s="87">
        <v>0.15</v>
      </c>
      <c r="W304" s="86">
        <f t="shared" si="25"/>
        <v>13</v>
      </c>
      <c r="X304" s="88">
        <f>IF(M304&gt;=16,MAX(N304:R304),IF(M304&lt;16,MAX(N304:V304)))</f>
        <v>0.15</v>
      </c>
      <c r="Y304" s="86">
        <f t="shared" si="26"/>
        <v>17</v>
      </c>
      <c r="Z304" s="85"/>
      <c r="AA304" s="267" t="s">
        <v>1381</v>
      </c>
      <c r="AB304" s="175"/>
      <c r="AC304" s="176"/>
      <c r="AD304" s="176"/>
      <c r="AE304" s="272"/>
      <c r="AF304" s="272"/>
      <c r="AG304" s="272"/>
      <c r="AH304" s="272"/>
      <c r="AI304" s="272"/>
      <c r="AJ304" s="272"/>
      <c r="AK304" s="272"/>
      <c r="AL304" s="273"/>
      <c r="AM304" s="272"/>
      <c r="AN304" s="273"/>
      <c r="AO304" s="272"/>
      <c r="AP304" s="273"/>
      <c r="AQ304" s="272"/>
      <c r="AR304" s="273"/>
      <c r="AS304" s="272"/>
      <c r="AT304" s="102"/>
      <c r="AU304" s="101"/>
    </row>
    <row r="305" spans="1:52" s="100" customFormat="1" ht="70.5">
      <c r="A305" s="487"/>
      <c r="B305" s="445"/>
      <c r="C305" s="488" t="s">
        <v>37</v>
      </c>
      <c r="D305" s="262" t="s">
        <v>1388</v>
      </c>
      <c r="E305" s="352" t="s">
        <v>362</v>
      </c>
      <c r="F305" s="263" t="s">
        <v>624</v>
      </c>
      <c r="G305" s="290" t="s">
        <v>701</v>
      </c>
      <c r="H305" s="341" t="s">
        <v>542</v>
      </c>
      <c r="I305" s="335" t="str">
        <f>IF(OR(E305="SE",E305="SA"),VLOOKUP(H305,'Tabla de Peligros y Riesgo'!$C$2:$E$226,2,FALSE),VLOOKUP(H305,'LISTA DE ASPECTOS - IMPACTOS'!$D$3:$F$72,2,FALSE))</f>
        <v>Caída al mismo nivel</v>
      </c>
      <c r="J305" s="336" t="s">
        <v>702</v>
      </c>
      <c r="K305" s="342" t="s">
        <v>680</v>
      </c>
      <c r="L305" s="177">
        <v>4</v>
      </c>
      <c r="M305" s="268">
        <f t="shared" si="24"/>
        <v>18</v>
      </c>
      <c r="N305" s="85"/>
      <c r="O305" s="85"/>
      <c r="P305" s="282"/>
      <c r="Q305" s="287"/>
      <c r="R305" s="177"/>
      <c r="S305" s="177" t="s">
        <v>808</v>
      </c>
      <c r="T305" s="178"/>
      <c r="U305" s="401" t="s">
        <v>1400</v>
      </c>
      <c r="V305" s="278"/>
      <c r="W305" s="86">
        <f t="shared" si="25"/>
        <v>18</v>
      </c>
      <c r="X305" s="88"/>
      <c r="Y305" s="86">
        <f t="shared" si="26"/>
        <v>21</v>
      </c>
      <c r="Z305" s="85"/>
      <c r="AA305" s="267" t="s">
        <v>1381</v>
      </c>
      <c r="AD305" s="99"/>
      <c r="AE305" s="272"/>
      <c r="AF305" s="272"/>
      <c r="AG305" s="272"/>
      <c r="AH305" s="272"/>
      <c r="AI305" s="272"/>
      <c r="AJ305" s="272"/>
      <c r="AK305" s="272"/>
      <c r="AL305" s="273"/>
      <c r="AM305" s="272"/>
      <c r="AN305" s="273"/>
      <c r="AO305" s="272"/>
      <c r="AP305" s="273"/>
      <c r="AQ305" s="272"/>
      <c r="AR305" s="273"/>
      <c r="AS305" s="272"/>
      <c r="AT305" s="102"/>
      <c r="AU305" s="101"/>
      <c r="AV305" s="90"/>
      <c r="AW305" s="90"/>
      <c r="AX305" s="90"/>
      <c r="AY305" s="90"/>
      <c r="AZ305" s="90"/>
    </row>
    <row r="306" spans="1:52" ht="101.5">
      <c r="A306" s="487"/>
      <c r="B306" s="445"/>
      <c r="C306" s="493"/>
      <c r="D306" s="262" t="s">
        <v>1388</v>
      </c>
      <c r="E306" s="352" t="s">
        <v>362</v>
      </c>
      <c r="F306" s="263" t="s">
        <v>624</v>
      </c>
      <c r="G306" s="290" t="s">
        <v>704</v>
      </c>
      <c r="H306" s="341" t="s">
        <v>507</v>
      </c>
      <c r="I306" s="335" t="str">
        <f>IF(OR(E306="SE",E306="SA"),VLOOKUP(H306,'Tabla de Peligros y Riesgo'!$C$2:$E$226,2,FALSE),VLOOKUP(H306,'LISTA DE ASPECTOS - IMPACTOS'!$D$3:$F$72,2,FALSE))</f>
        <v xml:space="preserve">Golpes </v>
      </c>
      <c r="J306" s="336" t="s">
        <v>705</v>
      </c>
      <c r="K306" s="342" t="s">
        <v>680</v>
      </c>
      <c r="L306" s="177">
        <v>3</v>
      </c>
      <c r="M306" s="268">
        <f t="shared" si="24"/>
        <v>13</v>
      </c>
      <c r="N306" s="177"/>
      <c r="O306" s="177"/>
      <c r="P306" s="84"/>
      <c r="Q306" s="287"/>
      <c r="R306" s="177"/>
      <c r="S306" s="177" t="s">
        <v>714</v>
      </c>
      <c r="T306" s="178"/>
      <c r="U306" s="401" t="s">
        <v>1400</v>
      </c>
      <c r="V306" s="289"/>
      <c r="W306" s="86">
        <f t="shared" si="25"/>
        <v>13</v>
      </c>
      <c r="X306" s="88">
        <f>IF(M306&gt;=16,MAX(N306:R306),IF(M306&lt;16,MAX(N306:T306)))</f>
        <v>0</v>
      </c>
      <c r="Y306" s="86">
        <f t="shared" si="26"/>
        <v>17</v>
      </c>
      <c r="Z306" s="85"/>
      <c r="AA306" s="267" t="s">
        <v>1381</v>
      </c>
      <c r="AB306" s="175"/>
      <c r="AC306" s="176"/>
      <c r="AD306" s="176"/>
      <c r="AE306" s="272"/>
      <c r="AF306" s="272"/>
      <c r="AG306" s="272"/>
      <c r="AH306" s="272"/>
      <c r="AI306" s="272"/>
      <c r="AJ306" s="272"/>
      <c r="AK306" s="272"/>
      <c r="AL306" s="273"/>
      <c r="AM306" s="272"/>
      <c r="AN306" s="273"/>
      <c r="AO306" s="272"/>
      <c r="AP306" s="273"/>
      <c r="AQ306" s="272"/>
      <c r="AR306" s="273"/>
      <c r="AS306" s="272"/>
      <c r="AT306" s="102"/>
      <c r="AU306" s="101"/>
    </row>
    <row r="307" spans="1:52" ht="58.5">
      <c r="A307" s="487"/>
      <c r="B307" s="445"/>
      <c r="C307" s="488" t="s">
        <v>92</v>
      </c>
      <c r="D307" s="262" t="s">
        <v>1388</v>
      </c>
      <c r="E307" s="352" t="s">
        <v>362</v>
      </c>
      <c r="F307" s="263" t="s">
        <v>624</v>
      </c>
      <c r="G307" s="290" t="s">
        <v>701</v>
      </c>
      <c r="H307" s="341" t="s">
        <v>524</v>
      </c>
      <c r="I307" s="335" t="str">
        <f>IF(OR(E307="SE",E307="SA"),VLOOKUP(H307,'Tabla de Peligros y Riesgo'!$C$2:$E$226,2,FALSE),VLOOKUP(H307,'LISTA DE ASPECTOS - IMPACTOS'!$D$3:$F$72,2,FALSE))</f>
        <v>Caída al mismo nivel</v>
      </c>
      <c r="J307" s="336" t="s">
        <v>702</v>
      </c>
      <c r="K307" s="342" t="s">
        <v>680</v>
      </c>
      <c r="L307" s="177">
        <v>4</v>
      </c>
      <c r="M307" s="268">
        <f t="shared" si="24"/>
        <v>18</v>
      </c>
      <c r="N307" s="85"/>
      <c r="O307" s="85"/>
      <c r="P307" s="84"/>
      <c r="Q307" s="287"/>
      <c r="R307" s="177"/>
      <c r="S307" s="177" t="s">
        <v>808</v>
      </c>
      <c r="T307" s="178"/>
      <c r="U307" s="401" t="s">
        <v>1400</v>
      </c>
      <c r="V307" s="87"/>
      <c r="W307" s="86">
        <f t="shared" si="25"/>
        <v>18</v>
      </c>
      <c r="X307" s="88"/>
      <c r="Y307" s="86">
        <f t="shared" si="26"/>
        <v>21</v>
      </c>
      <c r="Z307" s="85"/>
      <c r="AA307" s="267" t="s">
        <v>1381</v>
      </c>
      <c r="AB307" s="175"/>
      <c r="AC307" s="176"/>
      <c r="AD307" s="176"/>
      <c r="AE307" s="272"/>
      <c r="AF307" s="272"/>
      <c r="AG307" s="272"/>
      <c r="AH307" s="272"/>
      <c r="AI307" s="272"/>
      <c r="AJ307" s="272"/>
      <c r="AK307" s="272"/>
      <c r="AL307" s="273"/>
      <c r="AM307" s="272"/>
      <c r="AN307" s="273"/>
      <c r="AO307" s="272"/>
      <c r="AP307" s="273"/>
      <c r="AQ307" s="272"/>
      <c r="AR307" s="273"/>
      <c r="AS307" s="272"/>
      <c r="AT307" s="102"/>
      <c r="AU307" s="101"/>
    </row>
    <row r="308" spans="1:52" ht="101.5">
      <c r="A308" s="487"/>
      <c r="B308" s="445"/>
      <c r="C308" s="493"/>
      <c r="D308" s="262" t="s">
        <v>1388</v>
      </c>
      <c r="E308" s="352" t="s">
        <v>362</v>
      </c>
      <c r="F308" s="263" t="s">
        <v>624</v>
      </c>
      <c r="G308" s="290" t="s">
        <v>704</v>
      </c>
      <c r="H308" s="341" t="s">
        <v>507</v>
      </c>
      <c r="I308" s="335" t="str">
        <f>IF(OR(E308="SE",E308="SA"),VLOOKUP(H308,'Tabla de Peligros y Riesgo'!$C$2:$E$226,2,FALSE),VLOOKUP(H308,'LISTA DE ASPECTOS - IMPACTOS'!$D$3:$F$72,2,FALSE))</f>
        <v xml:space="preserve">Golpes </v>
      </c>
      <c r="J308" s="336" t="s">
        <v>705</v>
      </c>
      <c r="K308" s="342" t="s">
        <v>680</v>
      </c>
      <c r="L308" s="177">
        <v>3</v>
      </c>
      <c r="M308" s="268">
        <f t="shared" si="24"/>
        <v>13</v>
      </c>
      <c r="N308" s="177"/>
      <c r="O308" s="177"/>
      <c r="P308" s="84"/>
      <c r="Q308" s="287"/>
      <c r="R308" s="177"/>
      <c r="S308" s="177" t="s">
        <v>714</v>
      </c>
      <c r="T308" s="178"/>
      <c r="U308" s="401" t="s">
        <v>1400</v>
      </c>
      <c r="V308" s="87"/>
      <c r="W308" s="86">
        <f t="shared" si="25"/>
        <v>13</v>
      </c>
      <c r="X308" s="88"/>
      <c r="Y308" s="86">
        <f t="shared" si="26"/>
        <v>17</v>
      </c>
      <c r="Z308" s="85"/>
      <c r="AA308" s="267" t="s">
        <v>1381</v>
      </c>
      <c r="AB308" s="175"/>
      <c r="AC308" s="176"/>
      <c r="AD308" s="176"/>
      <c r="AE308" s="272"/>
      <c r="AF308" s="272"/>
      <c r="AG308" s="272"/>
      <c r="AH308" s="272"/>
      <c r="AI308" s="272"/>
      <c r="AJ308" s="272"/>
      <c r="AK308" s="272"/>
      <c r="AL308" s="273"/>
      <c r="AM308" s="272"/>
      <c r="AN308" s="273"/>
      <c r="AO308" s="272"/>
      <c r="AP308" s="273"/>
      <c r="AQ308" s="272"/>
      <c r="AR308" s="273"/>
      <c r="AS308" s="272"/>
      <c r="AT308" s="102"/>
      <c r="AU308" s="101"/>
    </row>
    <row r="309" spans="1:52" ht="78" customHeight="1">
      <c r="A309" s="487"/>
      <c r="B309" s="445"/>
      <c r="C309" s="488" t="s">
        <v>105</v>
      </c>
      <c r="D309" s="262" t="s">
        <v>1388</v>
      </c>
      <c r="E309" s="352" t="s">
        <v>362</v>
      </c>
      <c r="F309" s="263" t="s">
        <v>624</v>
      </c>
      <c r="G309" s="290" t="s">
        <v>735</v>
      </c>
      <c r="H309" s="341" t="s">
        <v>736</v>
      </c>
      <c r="I309" s="335" t="str">
        <f>IF(OR(E309="SE",E309="SA"),VLOOKUP(H309,'Tabla de Peligros y Riesgo'!$C$2:$E$226,2,FALSE),VLOOKUP(H309,'LISTA DE ASPECTOS - IMPACTOS'!$D$3:$F$72,2,FALSE))</f>
        <v>Cortes</v>
      </c>
      <c r="J309" s="336" t="str">
        <f>IF(OR(E309="SE",E309="SA"),VLOOKUP(H309,'Tabla de Peligros y Riesgo'!$C$2:$E$226,3,FALSE),VLOOKUP(H309,'LISTA DE ASPECTOS - IMPACTOS'!$D$3:$F$72,3,FALSE))</f>
        <v>Herida punzocortante</v>
      </c>
      <c r="K309" s="342" t="s">
        <v>715</v>
      </c>
      <c r="L309" s="177">
        <v>3</v>
      </c>
      <c r="M309" s="268">
        <f t="shared" si="24"/>
        <v>9</v>
      </c>
      <c r="N309" s="85"/>
      <c r="O309" s="85"/>
      <c r="P309" s="84"/>
      <c r="Q309" s="287" t="s">
        <v>737</v>
      </c>
      <c r="R309" s="177" t="s">
        <v>678</v>
      </c>
      <c r="S309" s="177" t="s">
        <v>738</v>
      </c>
      <c r="T309" s="178"/>
      <c r="U309" s="401" t="s">
        <v>1400</v>
      </c>
      <c r="V309" s="289"/>
      <c r="W309" s="86">
        <f t="shared" si="25"/>
        <v>9</v>
      </c>
      <c r="X309" s="88"/>
      <c r="Y309" s="86">
        <f t="shared" si="26"/>
        <v>20</v>
      </c>
      <c r="Z309" s="85"/>
      <c r="AA309" s="267" t="s">
        <v>1381</v>
      </c>
      <c r="AB309" s="175"/>
      <c r="AC309" s="176"/>
      <c r="AD309" s="176"/>
      <c r="AE309" s="272"/>
      <c r="AF309" s="272"/>
      <c r="AG309" s="272"/>
      <c r="AH309" s="272"/>
      <c r="AI309" s="272"/>
      <c r="AJ309" s="272"/>
      <c r="AK309" s="272"/>
      <c r="AL309" s="273"/>
      <c r="AM309" s="272"/>
      <c r="AN309" s="273"/>
      <c r="AO309" s="272"/>
      <c r="AP309" s="273"/>
      <c r="AQ309" s="272"/>
      <c r="AR309" s="273"/>
      <c r="AS309" s="272"/>
      <c r="AT309" s="102"/>
      <c r="AU309" s="101"/>
    </row>
    <row r="310" spans="1:52" ht="101.5">
      <c r="A310" s="487"/>
      <c r="B310" s="445"/>
      <c r="C310" s="489"/>
      <c r="D310" s="262" t="s">
        <v>1388</v>
      </c>
      <c r="E310" s="352" t="s">
        <v>362</v>
      </c>
      <c r="F310" s="263" t="s">
        <v>624</v>
      </c>
      <c r="G310" s="290" t="s">
        <v>704</v>
      </c>
      <c r="H310" s="341" t="s">
        <v>507</v>
      </c>
      <c r="I310" s="335" t="str">
        <f>IF(OR(E310="SE",E310="SA"),VLOOKUP(H310,'Tabla de Peligros y Riesgo'!$C$2:$E$226,2,FALSE),VLOOKUP(H310,'LISTA DE ASPECTOS - IMPACTOS'!$D$3:$F$72,2,FALSE))</f>
        <v xml:space="preserve">Golpes </v>
      </c>
      <c r="J310" s="336" t="s">
        <v>705</v>
      </c>
      <c r="K310" s="342" t="s">
        <v>680</v>
      </c>
      <c r="L310" s="177">
        <v>3</v>
      </c>
      <c r="M310" s="268">
        <f t="shared" si="24"/>
        <v>13</v>
      </c>
      <c r="N310" s="177"/>
      <c r="O310" s="177"/>
      <c r="P310" s="84"/>
      <c r="Q310" s="287"/>
      <c r="R310" s="177"/>
      <c r="S310" s="177" t="s">
        <v>714</v>
      </c>
      <c r="T310" s="178"/>
      <c r="U310" s="401" t="s">
        <v>1400</v>
      </c>
      <c r="V310" s="87">
        <v>0.15</v>
      </c>
      <c r="W310" s="86">
        <f t="shared" si="25"/>
        <v>13</v>
      </c>
      <c r="X310" s="88">
        <f>IF(M310&gt;=16,MAX(N310:R310),IF(M310&lt;16,MAX(N310:V310)))</f>
        <v>0.15</v>
      </c>
      <c r="Y310" s="86">
        <f t="shared" si="26"/>
        <v>17</v>
      </c>
      <c r="Z310" s="85"/>
      <c r="AA310" s="267" t="s">
        <v>1381</v>
      </c>
      <c r="AB310" s="175"/>
      <c r="AC310" s="176"/>
      <c r="AD310" s="176"/>
      <c r="AE310" s="272"/>
      <c r="AF310" s="272"/>
      <c r="AG310" s="272"/>
      <c r="AH310" s="272"/>
      <c r="AI310" s="272"/>
      <c r="AJ310" s="272"/>
      <c r="AK310" s="272"/>
      <c r="AL310" s="273"/>
      <c r="AM310" s="272"/>
      <c r="AN310" s="273"/>
      <c r="AO310" s="272"/>
      <c r="AP310" s="273"/>
      <c r="AQ310" s="272"/>
      <c r="AR310" s="273"/>
      <c r="AS310" s="272"/>
      <c r="AT310" s="102"/>
      <c r="AU310" s="101"/>
    </row>
    <row r="311" spans="1:52" ht="329">
      <c r="A311" s="487"/>
      <c r="B311" s="445"/>
      <c r="C311" s="489"/>
      <c r="D311" s="262" t="s">
        <v>1388</v>
      </c>
      <c r="E311" s="352" t="s">
        <v>363</v>
      </c>
      <c r="F311" s="263" t="s">
        <v>624</v>
      </c>
      <c r="G311" s="290" t="s">
        <v>761</v>
      </c>
      <c r="H311" s="341" t="s">
        <v>756</v>
      </c>
      <c r="I311" s="335" t="str">
        <f>IF(OR(E311="SE",E311="SA"),VLOOKUP(H311,'Tabla de Peligros y Riesgo'!$C$2:$E$226,2,FALSE),VLOOKUP(H311,'LISTA DE ASPECTOS - IMPACTOS'!$D$3:$F$72,2,FALSE))</f>
        <v>Alteración de la calidad de suelo/agua</v>
      </c>
      <c r="J311" s="336" t="str">
        <f>IF(OR(E311="SE",E311="SA"),VLOOKUP(H311,'Tabla de Peligros y Riesgo'!$C$2:$E$226,3,FALSE),VLOOKUP(H311,'LISTA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11" s="342" t="s">
        <v>690</v>
      </c>
      <c r="L311" s="177">
        <v>4</v>
      </c>
      <c r="M311" s="268">
        <f t="shared" si="24"/>
        <v>10</v>
      </c>
      <c r="N311" s="85"/>
      <c r="O311" s="85"/>
      <c r="P311" s="84"/>
      <c r="Q311" s="177"/>
      <c r="R311" s="177"/>
      <c r="S311" s="177" t="s">
        <v>733</v>
      </c>
      <c r="T311" s="178">
        <v>0.35</v>
      </c>
      <c r="U311" s="178"/>
      <c r="V311" s="87">
        <v>0.15</v>
      </c>
      <c r="W311" s="86">
        <f t="shared" si="25"/>
        <v>10</v>
      </c>
      <c r="X311" s="88">
        <f>IF(M311&gt;=16,MAX(N311:R311),IF(M311&lt;16,MAX(N311:V311)))</f>
        <v>0.35</v>
      </c>
      <c r="Y311" s="86">
        <f t="shared" si="26"/>
        <v>18</v>
      </c>
      <c r="Z311" s="85"/>
      <c r="AA311" s="267" t="s">
        <v>1381</v>
      </c>
      <c r="AB311" s="175"/>
      <c r="AC311" s="176"/>
      <c r="AD311" s="176"/>
      <c r="AE311" s="272"/>
      <c r="AF311" s="272"/>
      <c r="AG311" s="272"/>
      <c r="AH311" s="272"/>
      <c r="AI311" s="272"/>
      <c r="AJ311" s="272"/>
      <c r="AK311" s="272"/>
      <c r="AL311" s="273"/>
      <c r="AM311" s="272"/>
      <c r="AN311" s="273"/>
      <c r="AO311" s="272"/>
      <c r="AP311" s="273"/>
      <c r="AQ311" s="272"/>
      <c r="AR311" s="273"/>
      <c r="AS311" s="272"/>
      <c r="AT311" s="102"/>
      <c r="AU311" s="101"/>
    </row>
    <row r="312" spans="1:52" ht="329">
      <c r="A312" s="487"/>
      <c r="B312" s="445"/>
      <c r="C312" s="489"/>
      <c r="D312" s="262" t="s">
        <v>1388</v>
      </c>
      <c r="E312" s="352" t="s">
        <v>363</v>
      </c>
      <c r="F312" s="263" t="s">
        <v>624</v>
      </c>
      <c r="G312" s="290" t="s">
        <v>728</v>
      </c>
      <c r="H312" s="341" t="s">
        <v>729</v>
      </c>
      <c r="I312" s="335" t="str">
        <f>IF(OR(E312="SE",E312="SA"),VLOOKUP(H312,'Tabla de Peligros y Riesgo'!$C$2:$E$226,2,FALSE),VLOOKUP(H312,'LISTA DE ASPECTOS - IMPACTOS'!$D$3:$F$72,2,FALSE))</f>
        <v>Alteración de la calidad de suelo/agua</v>
      </c>
      <c r="J312" s="336" t="str">
        <f>IF(OR(E312="SE",E312="SA"),VLOOKUP(H312,'Tabla de Peligros y Riesgo'!$C$2:$E$226,3,FALSE),VLOOKUP(H312,'LISTA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12" s="342" t="s">
        <v>680</v>
      </c>
      <c r="L312" s="177">
        <v>3</v>
      </c>
      <c r="M312" s="268">
        <f t="shared" si="24"/>
        <v>13</v>
      </c>
      <c r="N312" s="177"/>
      <c r="O312" s="177"/>
      <c r="P312" s="84"/>
      <c r="Q312" s="177" t="s">
        <v>730</v>
      </c>
      <c r="R312" s="177" t="s">
        <v>685</v>
      </c>
      <c r="S312" s="177" t="s">
        <v>731</v>
      </c>
      <c r="T312" s="178"/>
      <c r="U312" s="178"/>
      <c r="V312" s="87">
        <v>0.15</v>
      </c>
      <c r="W312" s="86">
        <f t="shared" si="25"/>
        <v>13</v>
      </c>
      <c r="X312" s="88">
        <f>IF(M312&gt;=16,MAX(N312:R312),IF(M312&lt;16,MAX(N312:V312)))</f>
        <v>0.15</v>
      </c>
      <c r="Y312" s="86">
        <f t="shared" si="26"/>
        <v>17</v>
      </c>
      <c r="Z312" s="85"/>
      <c r="AA312" s="267" t="s">
        <v>1381</v>
      </c>
      <c r="AB312" s="175"/>
      <c r="AC312" s="176"/>
      <c r="AD312" s="176"/>
      <c r="AE312" s="272"/>
      <c r="AF312" s="272"/>
      <c r="AG312" s="272"/>
      <c r="AH312" s="272"/>
      <c r="AI312" s="272"/>
      <c r="AJ312" s="272"/>
      <c r="AK312" s="272"/>
      <c r="AL312" s="273"/>
      <c r="AM312" s="272"/>
      <c r="AN312" s="273"/>
      <c r="AO312" s="272"/>
      <c r="AP312" s="273"/>
      <c r="AQ312" s="272"/>
      <c r="AR312" s="273"/>
      <c r="AS312" s="272"/>
      <c r="AT312" s="102"/>
      <c r="AU312" s="101"/>
    </row>
    <row r="313" spans="1:52" ht="188">
      <c r="A313" s="487"/>
      <c r="B313" s="445"/>
      <c r="C313" s="489"/>
      <c r="D313" s="262" t="s">
        <v>1388</v>
      </c>
      <c r="E313" s="352" t="s">
        <v>363</v>
      </c>
      <c r="F313" s="263" t="s">
        <v>624</v>
      </c>
      <c r="G313" s="290" t="s">
        <v>739</v>
      </c>
      <c r="H313" s="341" t="s">
        <v>740</v>
      </c>
      <c r="I313" s="335" t="str">
        <f>IF(OR(E313="SE",E313="SA"),VLOOKUP(H313,'Tabla de Peligros y Riesgo'!$C$2:$E$226,2,FALSE),VLOOKUP(H313,'LISTA DE ASPECTOS - IMPACTOS'!$D$3:$F$72,2,FALSE))</f>
        <v>Alteración de la calidad de suelo/agua</v>
      </c>
      <c r="J313" s="336" t="str">
        <f>IF(OR(E313="SE",E313="SA"),VLOOKUP(H313,'Tabla de Peligros y Riesgo'!$C$2:$E$226,3,FALSE),VLOOKUP(H313,'LISTA DE ASPECTOS - IMPACTOS'!$D$3:$F$72,3,FALSE))</f>
        <v>Potencial incumplimiento de Estándares de Calidad Ambiental (ECA) para aire.
Potencial afectación a la vida y salud humana.</v>
      </c>
      <c r="K313" s="342" t="s">
        <v>715</v>
      </c>
      <c r="L313" s="177">
        <v>4</v>
      </c>
      <c r="M313" s="268">
        <f t="shared" si="24"/>
        <v>14</v>
      </c>
      <c r="N313" s="85"/>
      <c r="O313" s="85"/>
      <c r="P313" s="84"/>
      <c r="Q313" s="287"/>
      <c r="R313" s="177"/>
      <c r="S313" s="177" t="s">
        <v>741</v>
      </c>
      <c r="T313" s="178"/>
      <c r="U313" s="178"/>
      <c r="V313" s="87"/>
      <c r="W313" s="86">
        <f t="shared" si="25"/>
        <v>14</v>
      </c>
      <c r="X313" s="88"/>
      <c r="Y313" s="86">
        <f t="shared" si="26"/>
        <v>18</v>
      </c>
      <c r="Z313" s="85"/>
      <c r="AA313" s="267" t="s">
        <v>1381</v>
      </c>
      <c r="AB313" s="175"/>
      <c r="AC313" s="176"/>
      <c r="AD313" s="176"/>
      <c r="AE313" s="272"/>
      <c r="AF313" s="272"/>
      <c r="AG313" s="272"/>
      <c r="AH313" s="272"/>
      <c r="AI313" s="272"/>
      <c r="AJ313" s="272"/>
      <c r="AK313" s="272"/>
      <c r="AL313" s="273"/>
      <c r="AM313" s="272"/>
      <c r="AN313" s="273"/>
      <c r="AO313" s="272"/>
      <c r="AP313" s="273"/>
      <c r="AQ313" s="272"/>
      <c r="AR313" s="273"/>
      <c r="AS313" s="272"/>
      <c r="AT313" s="102"/>
      <c r="AU313" s="101"/>
    </row>
    <row r="314" spans="1:52" ht="116">
      <c r="A314" s="487"/>
      <c r="B314" s="445"/>
      <c r="C314" s="488" t="s">
        <v>106</v>
      </c>
      <c r="D314" s="262" t="s">
        <v>1388</v>
      </c>
      <c r="E314" s="352" t="s">
        <v>362</v>
      </c>
      <c r="F314" s="263" t="s">
        <v>624</v>
      </c>
      <c r="G314" s="290" t="s">
        <v>735</v>
      </c>
      <c r="H314" s="341" t="s">
        <v>736</v>
      </c>
      <c r="I314" s="335" t="str">
        <f>IF(OR(E314="SE",E314="SA"),VLOOKUP(H314,'Tabla de Peligros y Riesgo'!$C$2:$E$226,2,FALSE),VLOOKUP(H314,'LISTA DE ASPECTOS - IMPACTOS'!$D$3:$F$72,2,FALSE))</f>
        <v>Cortes</v>
      </c>
      <c r="J314" s="336" t="str">
        <f>IF(OR(E314="SE",E314="SA"),VLOOKUP(H314,'Tabla de Peligros y Riesgo'!$C$2:$E$226,3,FALSE),VLOOKUP(H314,'LISTA DE ASPECTOS - IMPACTOS'!$D$3:$F$72,3,FALSE))</f>
        <v>Herida punzocortante</v>
      </c>
      <c r="K314" s="342" t="s">
        <v>715</v>
      </c>
      <c r="L314" s="177">
        <v>3</v>
      </c>
      <c r="M314" s="268">
        <f t="shared" si="24"/>
        <v>9</v>
      </c>
      <c r="N314" s="85"/>
      <c r="O314" s="85"/>
      <c r="P314" s="84"/>
      <c r="Q314" s="287" t="s">
        <v>737</v>
      </c>
      <c r="R314" s="177" t="s">
        <v>678</v>
      </c>
      <c r="S314" s="177" t="s">
        <v>738</v>
      </c>
      <c r="T314" s="178"/>
      <c r="U314" s="401" t="s">
        <v>1400</v>
      </c>
      <c r="V314" s="289"/>
      <c r="W314" s="86">
        <f t="shared" si="25"/>
        <v>9</v>
      </c>
      <c r="X314" s="88"/>
      <c r="Y314" s="86">
        <f t="shared" si="26"/>
        <v>20</v>
      </c>
      <c r="Z314" s="85"/>
      <c r="AA314" s="267" t="s">
        <v>1381</v>
      </c>
      <c r="AB314" s="175"/>
      <c r="AC314" s="176"/>
      <c r="AD314" s="176"/>
      <c r="AE314" s="272"/>
      <c r="AF314" s="272"/>
      <c r="AG314" s="272"/>
      <c r="AH314" s="272"/>
      <c r="AI314" s="272"/>
      <c r="AJ314" s="272"/>
      <c r="AK314" s="272"/>
      <c r="AL314" s="273"/>
      <c r="AM314" s="272"/>
      <c r="AN314" s="273"/>
      <c r="AO314" s="272"/>
      <c r="AP314" s="273"/>
      <c r="AQ314" s="272"/>
      <c r="AR314" s="273"/>
      <c r="AS314" s="272"/>
      <c r="AT314" s="102"/>
      <c r="AU314" s="101"/>
    </row>
    <row r="315" spans="1:52" ht="101.5">
      <c r="A315" s="487"/>
      <c r="B315" s="445"/>
      <c r="C315" s="493"/>
      <c r="D315" s="262" t="s">
        <v>1388</v>
      </c>
      <c r="E315" s="352" t="s">
        <v>362</v>
      </c>
      <c r="F315" s="263" t="s">
        <v>624</v>
      </c>
      <c r="G315" s="290" t="s">
        <v>704</v>
      </c>
      <c r="H315" s="341" t="s">
        <v>507</v>
      </c>
      <c r="I315" s="335" t="str">
        <f>IF(OR(E315="SE",E315="SA"),VLOOKUP(H315,'Tabla de Peligros y Riesgo'!$C$2:$E$226,2,FALSE),VLOOKUP(H315,'LISTA DE ASPECTOS - IMPACTOS'!$D$3:$F$72,2,FALSE))</f>
        <v xml:space="preserve">Golpes </v>
      </c>
      <c r="J315" s="336" t="s">
        <v>705</v>
      </c>
      <c r="K315" s="342" t="s">
        <v>680</v>
      </c>
      <c r="L315" s="177">
        <v>3</v>
      </c>
      <c r="M315" s="268">
        <f t="shared" si="24"/>
        <v>13</v>
      </c>
      <c r="N315" s="177"/>
      <c r="O315" s="177"/>
      <c r="P315" s="84"/>
      <c r="Q315" s="287"/>
      <c r="R315" s="177"/>
      <c r="S315" s="177" t="s">
        <v>714</v>
      </c>
      <c r="T315" s="178"/>
      <c r="U315" s="401" t="s">
        <v>1400</v>
      </c>
      <c r="V315" s="87">
        <v>0.15</v>
      </c>
      <c r="W315" s="86">
        <f t="shared" si="25"/>
        <v>13</v>
      </c>
      <c r="X315" s="88">
        <f>IF(M315&gt;=16,MAX(N315:R315),IF(M315&lt;16,MAX(N315:V315)))</f>
        <v>0.15</v>
      </c>
      <c r="Y315" s="86">
        <f t="shared" si="26"/>
        <v>17</v>
      </c>
      <c r="Z315" s="85"/>
      <c r="AA315" s="267" t="s">
        <v>1381</v>
      </c>
      <c r="AB315" s="175"/>
      <c r="AC315" s="176"/>
      <c r="AD315" s="176"/>
      <c r="AE315" s="272"/>
      <c r="AF315" s="272"/>
      <c r="AG315" s="272"/>
      <c r="AH315" s="272"/>
      <c r="AI315" s="272"/>
      <c r="AJ315" s="272"/>
      <c r="AK315" s="272"/>
      <c r="AL315" s="273"/>
      <c r="AM315" s="272"/>
      <c r="AN315" s="273"/>
      <c r="AO315" s="272"/>
      <c r="AP315" s="273"/>
      <c r="AQ315" s="272"/>
      <c r="AR315" s="273"/>
      <c r="AS315" s="272"/>
      <c r="AT315" s="102"/>
      <c r="AU315" s="101"/>
    </row>
    <row r="316" spans="1:52" ht="116">
      <c r="A316" s="487"/>
      <c r="B316" s="445"/>
      <c r="C316" s="488" t="s">
        <v>107</v>
      </c>
      <c r="D316" s="262" t="s">
        <v>1388</v>
      </c>
      <c r="E316" s="352" t="s">
        <v>362</v>
      </c>
      <c r="F316" s="263" t="s">
        <v>624</v>
      </c>
      <c r="G316" s="290" t="s">
        <v>735</v>
      </c>
      <c r="H316" s="341" t="s">
        <v>736</v>
      </c>
      <c r="I316" s="335" t="str">
        <f>IF(OR(E316="SE",E316="SA"),VLOOKUP(H316,'Tabla de Peligros y Riesgo'!$C$2:$E$226,2,FALSE),VLOOKUP(H316,'LISTA DE ASPECTOS - IMPACTOS'!$D$3:$F$72,2,FALSE))</f>
        <v>Cortes</v>
      </c>
      <c r="J316" s="336" t="str">
        <f>IF(OR(E316="SE",E316="SA"),VLOOKUP(H316,'Tabla de Peligros y Riesgo'!$C$2:$E$226,3,FALSE),VLOOKUP(H316,'LISTA DE ASPECTOS - IMPACTOS'!$D$3:$F$72,3,FALSE))</f>
        <v>Herida punzocortante</v>
      </c>
      <c r="K316" s="342" t="s">
        <v>715</v>
      </c>
      <c r="L316" s="177">
        <v>3</v>
      </c>
      <c r="M316" s="268">
        <f t="shared" si="24"/>
        <v>9</v>
      </c>
      <c r="N316" s="85"/>
      <c r="O316" s="85"/>
      <c r="P316" s="84"/>
      <c r="Q316" s="287" t="s">
        <v>737</v>
      </c>
      <c r="R316" s="177" t="s">
        <v>678</v>
      </c>
      <c r="S316" s="177" t="s">
        <v>738</v>
      </c>
      <c r="T316" s="178"/>
      <c r="U316" s="401" t="s">
        <v>1400</v>
      </c>
      <c r="V316" s="87"/>
      <c r="W316" s="86">
        <f t="shared" si="25"/>
        <v>9</v>
      </c>
      <c r="X316" s="88"/>
      <c r="Y316" s="86">
        <f t="shared" si="26"/>
        <v>20</v>
      </c>
      <c r="Z316" s="85"/>
      <c r="AA316" s="267" t="s">
        <v>1381</v>
      </c>
      <c r="AB316" s="175"/>
      <c r="AC316" s="176"/>
      <c r="AD316" s="176"/>
      <c r="AE316" s="272"/>
      <c r="AF316" s="272"/>
      <c r="AG316" s="272"/>
      <c r="AH316" s="272"/>
      <c r="AI316" s="272"/>
      <c r="AJ316" s="272"/>
      <c r="AK316" s="272"/>
      <c r="AL316" s="273"/>
      <c r="AM316" s="272"/>
      <c r="AN316" s="273"/>
      <c r="AO316" s="272"/>
      <c r="AP316" s="273"/>
      <c r="AQ316" s="272"/>
      <c r="AR316" s="273"/>
      <c r="AS316" s="272"/>
      <c r="AT316" s="102"/>
      <c r="AU316" s="101"/>
    </row>
    <row r="317" spans="1:52" ht="329">
      <c r="A317" s="487"/>
      <c r="B317" s="445"/>
      <c r="C317" s="489"/>
      <c r="D317" s="262" t="s">
        <v>1388</v>
      </c>
      <c r="E317" s="352" t="s">
        <v>363</v>
      </c>
      <c r="F317" s="263" t="s">
        <v>624</v>
      </c>
      <c r="G317" s="290" t="s">
        <v>761</v>
      </c>
      <c r="H317" s="341" t="s">
        <v>756</v>
      </c>
      <c r="I317" s="335" t="str">
        <f>IF(OR(E317="SE",E317="SA"),VLOOKUP(H317,'Tabla de Peligros y Riesgo'!$C$2:$E$226,2,FALSE),VLOOKUP(H317,'LISTA DE ASPECTOS - IMPACTOS'!$D$3:$F$72,2,FALSE))</f>
        <v>Alteración de la calidad de suelo/agua</v>
      </c>
      <c r="J317" s="336" t="str">
        <f>IF(OR(E317="SE",E317="SA"),VLOOKUP(H317,'Tabla de Peligros y Riesgo'!$C$2:$E$226,3,FALSE),VLOOKUP(H317,'LISTA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17" s="342" t="s">
        <v>690</v>
      </c>
      <c r="L317" s="177">
        <v>4</v>
      </c>
      <c r="M317" s="268">
        <f t="shared" si="24"/>
        <v>10</v>
      </c>
      <c r="N317" s="85"/>
      <c r="O317" s="85"/>
      <c r="P317" s="84"/>
      <c r="Q317" s="177"/>
      <c r="R317" s="177"/>
      <c r="S317" s="177" t="s">
        <v>733</v>
      </c>
      <c r="T317" s="178">
        <v>0.35</v>
      </c>
      <c r="U317" s="178"/>
      <c r="V317" s="87">
        <v>0.15</v>
      </c>
      <c r="W317" s="86">
        <f t="shared" si="25"/>
        <v>10</v>
      </c>
      <c r="X317" s="88">
        <f>IF(M317&gt;=16,MAX(N317:R317),IF(M317&lt;16,MAX(N317:V317)))</f>
        <v>0.35</v>
      </c>
      <c r="Y317" s="86">
        <f t="shared" si="26"/>
        <v>18</v>
      </c>
      <c r="Z317" s="85"/>
      <c r="AA317" s="267" t="s">
        <v>1381</v>
      </c>
      <c r="AB317" s="175"/>
      <c r="AC317" s="176"/>
      <c r="AD317" s="176"/>
      <c r="AE317" s="272"/>
      <c r="AF317" s="272"/>
      <c r="AG317" s="272"/>
      <c r="AH317" s="272"/>
      <c r="AI317" s="272"/>
      <c r="AJ317" s="272"/>
      <c r="AK317" s="272"/>
      <c r="AL317" s="273"/>
      <c r="AM317" s="272"/>
      <c r="AN317" s="273"/>
      <c r="AO317" s="272"/>
      <c r="AP317" s="273"/>
      <c r="AQ317" s="272"/>
      <c r="AR317" s="273"/>
      <c r="AS317" s="272"/>
      <c r="AT317" s="102"/>
      <c r="AU317" s="101"/>
    </row>
    <row r="318" spans="1:52" ht="329">
      <c r="A318" s="487"/>
      <c r="B318" s="445"/>
      <c r="C318" s="489"/>
      <c r="D318" s="262" t="s">
        <v>1388</v>
      </c>
      <c r="E318" s="352" t="s">
        <v>363</v>
      </c>
      <c r="F318" s="263" t="s">
        <v>624</v>
      </c>
      <c r="G318" s="290" t="s">
        <v>728</v>
      </c>
      <c r="H318" s="341" t="s">
        <v>729</v>
      </c>
      <c r="I318" s="335" t="str">
        <f>IF(OR(E318="SE",E318="SA"),VLOOKUP(H318,'Tabla de Peligros y Riesgo'!$C$2:$E$226,2,FALSE),VLOOKUP(H318,'LISTA DE ASPECTOS - IMPACTOS'!$D$3:$F$72,2,FALSE))</f>
        <v>Alteración de la calidad de suelo/agua</v>
      </c>
      <c r="J318" s="336" t="str">
        <f>IF(OR(E318="SE",E318="SA"),VLOOKUP(H318,'Tabla de Peligros y Riesgo'!$C$2:$E$226,3,FALSE),VLOOKUP(H318,'LISTA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18" s="342" t="s">
        <v>680</v>
      </c>
      <c r="L318" s="177">
        <v>3</v>
      </c>
      <c r="M318" s="268">
        <f t="shared" si="24"/>
        <v>13</v>
      </c>
      <c r="N318" s="177"/>
      <c r="O318" s="177"/>
      <c r="P318" s="84"/>
      <c r="Q318" s="177" t="s">
        <v>730</v>
      </c>
      <c r="R318" s="177" t="s">
        <v>685</v>
      </c>
      <c r="S318" s="177" t="s">
        <v>731</v>
      </c>
      <c r="T318" s="178"/>
      <c r="U318" s="178"/>
      <c r="V318" s="87"/>
      <c r="W318" s="86">
        <f t="shared" si="25"/>
        <v>13</v>
      </c>
      <c r="X318" s="88">
        <f>IF(M318&gt;=16,MAX(N318:R318),IF(M318&lt;16,MAX(N318:V318)))</f>
        <v>0</v>
      </c>
      <c r="Y318" s="86">
        <f t="shared" si="26"/>
        <v>17</v>
      </c>
      <c r="Z318" s="85"/>
      <c r="AA318" s="267" t="s">
        <v>1381</v>
      </c>
      <c r="AB318" s="175"/>
      <c r="AC318" s="176"/>
      <c r="AD318" s="176"/>
      <c r="AE318" s="272"/>
      <c r="AF318" s="272"/>
      <c r="AG318" s="272"/>
      <c r="AH318" s="272"/>
      <c r="AI318" s="272"/>
      <c r="AJ318" s="272"/>
      <c r="AK318" s="272"/>
      <c r="AL318" s="273"/>
      <c r="AM318" s="272"/>
      <c r="AN318" s="273"/>
      <c r="AO318" s="272"/>
      <c r="AP318" s="273"/>
      <c r="AQ318" s="272"/>
      <c r="AR318" s="273"/>
      <c r="AS318" s="272"/>
      <c r="AT318" s="102"/>
      <c r="AU318" s="101"/>
    </row>
    <row r="319" spans="1:52" ht="101.5">
      <c r="A319" s="487"/>
      <c r="B319" s="445"/>
      <c r="C319" s="489"/>
      <c r="D319" s="262" t="s">
        <v>1388</v>
      </c>
      <c r="E319" s="352" t="s">
        <v>362</v>
      </c>
      <c r="F319" s="263" t="s">
        <v>624</v>
      </c>
      <c r="G319" s="290" t="s">
        <v>704</v>
      </c>
      <c r="H319" s="341" t="s">
        <v>507</v>
      </c>
      <c r="I319" s="335" t="str">
        <f>IF(OR(E319="SE",E319="SA"),VLOOKUP(H319,'Tabla de Peligros y Riesgo'!$C$2:$E$226,2,FALSE),VLOOKUP(H319,'LISTA DE ASPECTOS - IMPACTOS'!$D$3:$F$72,2,FALSE))</f>
        <v xml:space="preserve">Golpes </v>
      </c>
      <c r="J319" s="336" t="s">
        <v>705</v>
      </c>
      <c r="K319" s="342" t="s">
        <v>680</v>
      </c>
      <c r="L319" s="177">
        <v>3</v>
      </c>
      <c r="M319" s="268">
        <f t="shared" si="24"/>
        <v>13</v>
      </c>
      <c r="N319" s="177"/>
      <c r="O319" s="177"/>
      <c r="P319" s="84"/>
      <c r="Q319" s="287"/>
      <c r="R319" s="177"/>
      <c r="S319" s="177" t="s">
        <v>714</v>
      </c>
      <c r="T319" s="178"/>
      <c r="U319" s="401" t="s">
        <v>1400</v>
      </c>
      <c r="V319" s="87"/>
      <c r="W319" s="86">
        <f t="shared" si="25"/>
        <v>13</v>
      </c>
      <c r="X319" s="88"/>
      <c r="Y319" s="86">
        <f t="shared" si="26"/>
        <v>17</v>
      </c>
      <c r="Z319" s="85"/>
      <c r="AA319" s="267" t="s">
        <v>1381</v>
      </c>
      <c r="AB319" s="175"/>
      <c r="AC319" s="176"/>
      <c r="AD319" s="176"/>
      <c r="AE319" s="272"/>
      <c r="AF319" s="272"/>
      <c r="AG319" s="272"/>
      <c r="AH319" s="272"/>
      <c r="AI319" s="272"/>
      <c r="AJ319" s="272"/>
      <c r="AK319" s="272"/>
      <c r="AL319" s="273"/>
      <c r="AM319" s="272"/>
      <c r="AN319" s="273"/>
      <c r="AO319" s="272"/>
      <c r="AP319" s="273"/>
      <c r="AQ319" s="272"/>
      <c r="AR319" s="273"/>
      <c r="AS319" s="272"/>
      <c r="AT319" s="102"/>
      <c r="AU319" s="101"/>
    </row>
    <row r="320" spans="1:52" ht="70.5">
      <c r="A320" s="487"/>
      <c r="B320" s="445"/>
      <c r="C320" s="493"/>
      <c r="D320" s="262" t="s">
        <v>1388</v>
      </c>
      <c r="E320" s="352" t="s">
        <v>361</v>
      </c>
      <c r="F320" s="263" t="s">
        <v>624</v>
      </c>
      <c r="G320" s="290" t="s">
        <v>441</v>
      </c>
      <c r="H320" s="341" t="s">
        <v>519</v>
      </c>
      <c r="I320" s="335" t="str">
        <f>IF(OR(E320="SE",E320="SA"),VLOOKUP(H320,'Tabla de Peligros y Riesgo'!$C$2:$E$226,2,FALSE),VLOOKUP(H320,'LISTA DE ASPECTOS - IMPACTOS'!$D$3:$F$72,2,FALSE))</f>
        <v>Riesgos Disergonómico</v>
      </c>
      <c r="J320" s="336" t="str">
        <f>IF(OR(E320="SE",E320="SA"),VLOOKUP(H320,'Tabla de Peligros y Riesgo'!$C$2:$E$226,3,FALSE),VLOOKUP(H320,'LISTA DE ASPECTOS - IMPACTOS'!$D$3:$F$72,3,FALSE))</f>
        <v>Lumbalgia/Dorsalgia/ Hiperlordosis/ Tendinitis de Hombro</v>
      </c>
      <c r="K320" s="342" t="s">
        <v>715</v>
      </c>
      <c r="L320" s="177">
        <v>4</v>
      </c>
      <c r="M320" s="268">
        <f t="shared" si="24"/>
        <v>14</v>
      </c>
      <c r="N320" s="177"/>
      <c r="O320" s="177"/>
      <c r="P320" s="84"/>
      <c r="Q320" s="287"/>
      <c r="R320" s="177"/>
      <c r="S320" s="177" t="s">
        <v>716</v>
      </c>
      <c r="T320" s="178"/>
      <c r="U320" s="401" t="s">
        <v>1400</v>
      </c>
      <c r="V320" s="87"/>
      <c r="W320" s="86">
        <f t="shared" si="25"/>
        <v>14</v>
      </c>
      <c r="X320" s="88"/>
      <c r="Y320" s="86">
        <f t="shared" si="26"/>
        <v>18</v>
      </c>
      <c r="Z320" s="85"/>
      <c r="AA320" s="267" t="s">
        <v>1381</v>
      </c>
      <c r="AB320" s="175"/>
      <c r="AC320" s="176"/>
      <c r="AD320" s="176"/>
      <c r="AE320" s="272"/>
      <c r="AF320" s="272"/>
      <c r="AG320" s="272"/>
      <c r="AH320" s="272"/>
      <c r="AI320" s="272"/>
      <c r="AJ320" s="272"/>
      <c r="AK320" s="272"/>
      <c r="AL320" s="273"/>
      <c r="AM320" s="272"/>
      <c r="AN320" s="273"/>
      <c r="AO320" s="272"/>
      <c r="AP320" s="273"/>
      <c r="AQ320" s="272"/>
      <c r="AR320" s="273"/>
      <c r="AS320" s="272"/>
      <c r="AT320" s="102"/>
      <c r="AU320" s="101"/>
    </row>
    <row r="321" spans="1:52" s="100" customFormat="1" ht="58.5">
      <c r="A321" s="487"/>
      <c r="B321" s="445"/>
      <c r="C321" s="488" t="s">
        <v>83</v>
      </c>
      <c r="D321" s="262" t="s">
        <v>1388</v>
      </c>
      <c r="E321" s="352" t="s">
        <v>362</v>
      </c>
      <c r="F321" s="263" t="s">
        <v>624</v>
      </c>
      <c r="G321" s="290" t="s">
        <v>701</v>
      </c>
      <c r="H321" s="341" t="s">
        <v>524</v>
      </c>
      <c r="I321" s="335" t="str">
        <f>IF(OR(E321="SE",E321="SA"),VLOOKUP(H321,'Tabla de Peligros y Riesgo'!$C$2:$E$226,2,FALSE),VLOOKUP(H321,'LISTA DE ASPECTOS - IMPACTOS'!$D$3:$F$72,2,FALSE))</f>
        <v>Caída al mismo nivel</v>
      </c>
      <c r="J321" s="336" t="s">
        <v>702</v>
      </c>
      <c r="K321" s="342" t="s">
        <v>680</v>
      </c>
      <c r="L321" s="177">
        <v>4</v>
      </c>
      <c r="M321" s="268">
        <f t="shared" si="24"/>
        <v>18</v>
      </c>
      <c r="N321" s="85"/>
      <c r="O321" s="85"/>
      <c r="P321" s="282"/>
      <c r="Q321" s="287"/>
      <c r="R321" s="177"/>
      <c r="S321" s="177" t="s">
        <v>808</v>
      </c>
      <c r="T321" s="178"/>
      <c r="U321" s="401" t="s">
        <v>1400</v>
      </c>
      <c r="V321" s="278"/>
      <c r="W321" s="86">
        <f t="shared" si="25"/>
        <v>18</v>
      </c>
      <c r="X321" s="88"/>
      <c r="Y321" s="86">
        <f t="shared" si="26"/>
        <v>21</v>
      </c>
      <c r="Z321" s="85"/>
      <c r="AA321" s="267" t="s">
        <v>1381</v>
      </c>
      <c r="AD321" s="99"/>
      <c r="AE321" s="272"/>
      <c r="AF321" s="272"/>
      <c r="AG321" s="272"/>
      <c r="AH321" s="272"/>
      <c r="AI321" s="272"/>
      <c r="AJ321" s="272"/>
      <c r="AK321" s="272"/>
      <c r="AL321" s="273"/>
      <c r="AM321" s="272"/>
      <c r="AN321" s="273"/>
      <c r="AO321" s="272"/>
      <c r="AP321" s="273"/>
      <c r="AQ321" s="272"/>
      <c r="AR321" s="273"/>
      <c r="AS321" s="272"/>
      <c r="AT321" s="102"/>
      <c r="AU321" s="101"/>
      <c r="AV321" s="90"/>
      <c r="AW321" s="90"/>
      <c r="AX321" s="90"/>
      <c r="AY321" s="90"/>
      <c r="AZ321" s="90"/>
    </row>
    <row r="322" spans="1:52" ht="101.5">
      <c r="A322" s="487"/>
      <c r="B322" s="445"/>
      <c r="C322" s="493"/>
      <c r="D322" s="262" t="s">
        <v>1388</v>
      </c>
      <c r="E322" s="352" t="s">
        <v>362</v>
      </c>
      <c r="F322" s="263" t="s">
        <v>624</v>
      </c>
      <c r="G322" s="290" t="s">
        <v>704</v>
      </c>
      <c r="H322" s="341" t="s">
        <v>507</v>
      </c>
      <c r="I322" s="335" t="str">
        <f>IF(OR(E322="SE",E322="SA"),VLOOKUP(H322,'Tabla de Peligros y Riesgo'!$C$2:$E$226,2,FALSE),VLOOKUP(H322,'LISTA DE ASPECTOS - IMPACTOS'!$D$3:$F$72,2,FALSE))</f>
        <v xml:space="preserve">Golpes </v>
      </c>
      <c r="J322" s="336" t="s">
        <v>705</v>
      </c>
      <c r="K322" s="342" t="s">
        <v>680</v>
      </c>
      <c r="L322" s="177">
        <v>3</v>
      </c>
      <c r="M322" s="268">
        <f t="shared" si="24"/>
        <v>13</v>
      </c>
      <c r="N322" s="177"/>
      <c r="O322" s="177"/>
      <c r="P322" s="84"/>
      <c r="Q322" s="287"/>
      <c r="R322" s="177"/>
      <c r="S322" s="177" t="s">
        <v>714</v>
      </c>
      <c r="T322" s="178"/>
      <c r="U322" s="401" t="s">
        <v>1400</v>
      </c>
      <c r="V322" s="87">
        <v>0.15</v>
      </c>
      <c r="W322" s="86">
        <f t="shared" si="25"/>
        <v>13</v>
      </c>
      <c r="X322" s="88">
        <f>IF(M322&gt;=16,MAX(N322:R322),IF(M322&lt;16,MAX(N322:V322)))</f>
        <v>0.15</v>
      </c>
      <c r="Y322" s="86">
        <f t="shared" si="26"/>
        <v>17</v>
      </c>
      <c r="Z322" s="85"/>
      <c r="AA322" s="267" t="s">
        <v>1381</v>
      </c>
      <c r="AB322" s="175"/>
      <c r="AC322" s="176"/>
      <c r="AD322" s="176"/>
      <c r="AE322" s="272"/>
      <c r="AF322" s="272"/>
      <c r="AG322" s="272"/>
      <c r="AH322" s="272"/>
      <c r="AI322" s="272"/>
      <c r="AJ322" s="272"/>
      <c r="AK322" s="272"/>
      <c r="AL322" s="273"/>
      <c r="AM322" s="272"/>
      <c r="AN322" s="273"/>
      <c r="AO322" s="272"/>
      <c r="AP322" s="273"/>
      <c r="AQ322" s="272"/>
      <c r="AR322" s="273"/>
      <c r="AS322" s="272"/>
      <c r="AT322" s="102"/>
      <c r="AU322" s="101"/>
    </row>
    <row r="323" spans="1:52" ht="141">
      <c r="A323" s="487"/>
      <c r="B323" s="445"/>
      <c r="C323" s="488" t="s">
        <v>108</v>
      </c>
      <c r="D323" s="262" t="s">
        <v>1388</v>
      </c>
      <c r="E323" s="352" t="s">
        <v>361</v>
      </c>
      <c r="F323" s="263" t="s">
        <v>624</v>
      </c>
      <c r="G323" s="290" t="s">
        <v>711</v>
      </c>
      <c r="H323" s="341" t="s">
        <v>513</v>
      </c>
      <c r="I323" s="335" t="str">
        <f>IF(OR(E323="SE",E323="SA"),VLOOKUP(H323,'Tabla de Peligros y Riesgo'!$C$2:$E$226,2,FALSE),VLOOKUP(H323,'LISTA DE ASPECTOS - IMPACTOS'!$D$3:$F$72,2,FALSE))</f>
        <v xml:space="preserve">Exposición a vibraciones </v>
      </c>
      <c r="J323" s="336" t="str">
        <f>IF(OR(E323="SE",E323="SA"),VLOOKUP(H323,'Tabla de Peligros y Riesgo'!$C$2:$E$226,3,FALSE),VLOOKUP(H323,'LISTA DE ASPECTOS - IMPACTOS'!$D$3:$F$72,3,FALSE))</f>
        <v>Trastornos (vasculares, hueso, articulaciones y neurológicos)</v>
      </c>
      <c r="K323" s="342" t="s">
        <v>680</v>
      </c>
      <c r="L323" s="177">
        <v>3</v>
      </c>
      <c r="M323" s="268">
        <f t="shared" si="24"/>
        <v>13</v>
      </c>
      <c r="N323" s="85"/>
      <c r="O323" s="85"/>
      <c r="P323" s="84"/>
      <c r="Q323" s="287"/>
      <c r="R323" s="177"/>
      <c r="S323" s="177" t="s">
        <v>712</v>
      </c>
      <c r="T323" s="178"/>
      <c r="U323" s="401" t="s">
        <v>1400</v>
      </c>
      <c r="V323" s="87"/>
      <c r="W323" s="86">
        <f t="shared" si="25"/>
        <v>13</v>
      </c>
      <c r="X323" s="88"/>
      <c r="Y323" s="86">
        <f t="shared" si="26"/>
        <v>17</v>
      </c>
      <c r="Z323" s="85"/>
      <c r="AA323" s="267" t="s">
        <v>1381</v>
      </c>
      <c r="AB323" s="175"/>
      <c r="AC323" s="176"/>
      <c r="AD323" s="176"/>
      <c r="AE323" s="272"/>
      <c r="AF323" s="272"/>
      <c r="AG323" s="272"/>
      <c r="AH323" s="272"/>
      <c r="AI323" s="272"/>
      <c r="AJ323" s="272"/>
      <c r="AK323" s="272"/>
      <c r="AL323" s="273"/>
      <c r="AM323" s="272"/>
      <c r="AN323" s="273"/>
      <c r="AO323" s="272"/>
      <c r="AP323" s="273"/>
      <c r="AQ323" s="272"/>
      <c r="AR323" s="273"/>
      <c r="AS323" s="272"/>
      <c r="AT323" s="102"/>
      <c r="AU323" s="101"/>
    </row>
    <row r="324" spans="1:52" ht="141">
      <c r="A324" s="487"/>
      <c r="B324" s="445"/>
      <c r="C324" s="489"/>
      <c r="D324" s="262" t="s">
        <v>1388</v>
      </c>
      <c r="E324" s="352" t="s">
        <v>361</v>
      </c>
      <c r="F324" s="263" t="s">
        <v>624</v>
      </c>
      <c r="G324" s="290" t="s">
        <v>717</v>
      </c>
      <c r="H324" s="341" t="s">
        <v>718</v>
      </c>
      <c r="I324" s="335" t="str">
        <f>IF(OR(E324="SE",E324="SA"),VLOOKUP(H324,'Tabla de Peligros y Riesgo'!$C$2:$E$226,2,FALSE),VLOOKUP(H324,'LISTA DE ASPECTOS - IMPACTOS'!$D$3:$F$72,2,FALSE))</f>
        <v>Perdida de la audición</v>
      </c>
      <c r="J324" s="336" t="str">
        <f>IF(OR(E324="SE",E324="SA"),VLOOKUP(H324,'Tabla de Peligros y Riesgo'!$C$2:$E$226,3,FALSE),VLOOKUP(H324,'LISTA DE ASPECTOS - IMPACTOS'!$D$3:$F$72,3,FALSE))</f>
        <v>Hipoacusia</v>
      </c>
      <c r="K324" s="342" t="s">
        <v>680</v>
      </c>
      <c r="L324" s="177">
        <v>3</v>
      </c>
      <c r="M324" s="268">
        <f t="shared" si="24"/>
        <v>13</v>
      </c>
      <c r="N324" s="85"/>
      <c r="O324" s="85"/>
      <c r="P324" s="84"/>
      <c r="Q324" s="287" t="s">
        <v>719</v>
      </c>
      <c r="R324" s="177" t="s">
        <v>678</v>
      </c>
      <c r="S324" s="177" t="s">
        <v>720</v>
      </c>
      <c r="T324" s="178"/>
      <c r="U324" s="401" t="s">
        <v>1400</v>
      </c>
      <c r="V324" s="87">
        <v>0.15</v>
      </c>
      <c r="W324" s="86">
        <f t="shared" si="25"/>
        <v>13</v>
      </c>
      <c r="X324" s="88">
        <f>IF(M324&gt;=16,MAX(N324:R324),IF(M324&lt;16,MAX(N324:V324)))</f>
        <v>0.15</v>
      </c>
      <c r="Y324" s="86">
        <f t="shared" si="26"/>
        <v>20</v>
      </c>
      <c r="Z324" s="85"/>
      <c r="AA324" s="267" t="s">
        <v>1381</v>
      </c>
      <c r="AB324" s="175"/>
      <c r="AC324" s="176"/>
      <c r="AD324" s="176"/>
      <c r="AE324" s="272"/>
      <c r="AF324" s="272"/>
      <c r="AG324" s="272"/>
      <c r="AH324" s="272"/>
      <c r="AI324" s="272"/>
      <c r="AJ324" s="272"/>
      <c r="AK324" s="272"/>
      <c r="AL324" s="273"/>
      <c r="AM324" s="272"/>
      <c r="AN324" s="273"/>
      <c r="AO324" s="272"/>
      <c r="AP324" s="273"/>
      <c r="AQ324" s="272"/>
      <c r="AR324" s="273"/>
      <c r="AS324" s="272"/>
      <c r="AT324" s="102"/>
      <c r="AU324" s="101"/>
    </row>
    <row r="325" spans="1:52" ht="117.5">
      <c r="A325" s="487"/>
      <c r="B325" s="445"/>
      <c r="C325" s="489"/>
      <c r="D325" s="262" t="s">
        <v>1388</v>
      </c>
      <c r="E325" s="352" t="s">
        <v>362</v>
      </c>
      <c r="F325" s="263" t="s">
        <v>624</v>
      </c>
      <c r="G325" s="290" t="s">
        <v>704</v>
      </c>
      <c r="H325" s="341" t="s">
        <v>707</v>
      </c>
      <c r="I325" s="335" t="str">
        <f>IF(OR(E325="SE",E325="SA"),VLOOKUP(H325,'Tabla de Peligros y Riesgo'!$C$2:$E$226,2,FALSE),VLOOKUP(H325,'LISTA DE ASPECTOS - IMPACTOS'!$D$3:$F$72,2,FALSE))</f>
        <v>Atrapamiento</v>
      </c>
      <c r="J325" s="336" t="s">
        <v>705</v>
      </c>
      <c r="K325" s="342" t="s">
        <v>680</v>
      </c>
      <c r="L325" s="177">
        <v>3</v>
      </c>
      <c r="M325" s="268">
        <f t="shared" si="24"/>
        <v>13</v>
      </c>
      <c r="N325" s="177"/>
      <c r="O325" s="177"/>
      <c r="P325" s="84"/>
      <c r="Q325" s="287"/>
      <c r="R325" s="177"/>
      <c r="S325" s="177" t="s">
        <v>714</v>
      </c>
      <c r="T325" s="178"/>
      <c r="U325" s="401" t="s">
        <v>1400</v>
      </c>
      <c r="V325" s="87"/>
      <c r="W325" s="86">
        <f t="shared" si="25"/>
        <v>13</v>
      </c>
      <c r="X325" s="88"/>
      <c r="Y325" s="86">
        <f t="shared" si="26"/>
        <v>17</v>
      </c>
      <c r="Z325" s="85"/>
      <c r="AA325" s="267" t="s">
        <v>1381</v>
      </c>
      <c r="AB325" s="175"/>
      <c r="AC325" s="176"/>
      <c r="AD325" s="176"/>
      <c r="AE325" s="272"/>
      <c r="AF325" s="272"/>
      <c r="AG325" s="272"/>
      <c r="AH325" s="272"/>
      <c r="AI325" s="272"/>
      <c r="AJ325" s="272"/>
      <c r="AK325" s="272"/>
      <c r="AL325" s="273"/>
      <c r="AM325" s="272"/>
      <c r="AN325" s="273"/>
      <c r="AO325" s="272"/>
      <c r="AP325" s="273"/>
      <c r="AQ325" s="272"/>
      <c r="AR325" s="273"/>
      <c r="AS325" s="272"/>
      <c r="AT325" s="102"/>
      <c r="AU325" s="101"/>
    </row>
    <row r="326" spans="1:52" ht="117.5">
      <c r="A326" s="487"/>
      <c r="B326" s="445"/>
      <c r="C326" s="489"/>
      <c r="D326" s="262" t="s">
        <v>1388</v>
      </c>
      <c r="E326" s="352" t="s">
        <v>363</v>
      </c>
      <c r="F326" s="263" t="s">
        <v>624</v>
      </c>
      <c r="G326" s="290" t="s">
        <v>725</v>
      </c>
      <c r="H326" s="341" t="s">
        <v>726</v>
      </c>
      <c r="I326" s="335" t="str">
        <f>IF(OR(E326="SE",E326="SA"),VLOOKUP(H326,'Tabla de Peligros y Riesgo'!$C$2:$E$226,2,FALSE),VLOOKUP(H326,'LISTA DE ASPECTOS - IMPACTOS'!$D$3:$F$72,2,FALSE))</f>
        <v>Alteración de la calidad de aire</v>
      </c>
      <c r="J326" s="336" t="str">
        <f>IF(OR(E326="SE",E326="SA"),VLOOKUP(H326,'Tabla de Peligros y Riesgo'!$C$2:$E$226,3,FALSE),VLOOKUP(H326,'LISTA DE ASPECTOS - IMPACTOS'!$D$3:$F$72,3,FALSE))</f>
        <v>Potencial afectación a la calidad ambiental del aire</v>
      </c>
      <c r="K326" s="342" t="s">
        <v>715</v>
      </c>
      <c r="L326" s="177">
        <v>4</v>
      </c>
      <c r="M326" s="268">
        <f t="shared" si="24"/>
        <v>14</v>
      </c>
      <c r="N326" s="85"/>
      <c r="O326" s="85"/>
      <c r="P326" s="84"/>
      <c r="Q326" s="287"/>
      <c r="R326" s="177"/>
      <c r="S326" s="177" t="s">
        <v>727</v>
      </c>
      <c r="T326" s="178"/>
      <c r="U326" s="178"/>
      <c r="V326" s="87"/>
      <c r="W326" s="86">
        <f t="shared" si="25"/>
        <v>14</v>
      </c>
      <c r="X326" s="88"/>
      <c r="Y326" s="86">
        <f t="shared" si="26"/>
        <v>18</v>
      </c>
      <c r="Z326" s="85"/>
      <c r="AA326" s="267" t="s">
        <v>1381</v>
      </c>
      <c r="AB326" s="175"/>
      <c r="AC326" s="176"/>
      <c r="AD326" s="176"/>
      <c r="AE326" s="272"/>
      <c r="AF326" s="272"/>
      <c r="AG326" s="272"/>
      <c r="AH326" s="272"/>
      <c r="AI326" s="272"/>
      <c r="AJ326" s="272"/>
      <c r="AK326" s="272"/>
      <c r="AL326" s="273"/>
      <c r="AM326" s="272"/>
      <c r="AN326" s="273"/>
      <c r="AO326" s="272"/>
      <c r="AP326" s="273"/>
      <c r="AQ326" s="272"/>
      <c r="AR326" s="273"/>
      <c r="AS326" s="272"/>
      <c r="AT326" s="102"/>
      <c r="AU326" s="101"/>
    </row>
    <row r="327" spans="1:52" ht="329">
      <c r="A327" s="487"/>
      <c r="B327" s="445"/>
      <c r="C327" s="489"/>
      <c r="D327" s="262" t="s">
        <v>1388</v>
      </c>
      <c r="E327" s="352" t="s">
        <v>363</v>
      </c>
      <c r="F327" s="263" t="s">
        <v>624</v>
      </c>
      <c r="G327" s="290" t="s">
        <v>761</v>
      </c>
      <c r="H327" s="341" t="s">
        <v>756</v>
      </c>
      <c r="I327" s="335" t="str">
        <f>IF(OR(E327="SE",E327="SA"),VLOOKUP(H327,'Tabla de Peligros y Riesgo'!$C$2:$E$226,2,FALSE),VLOOKUP(H327,'LISTA DE ASPECTOS - IMPACTOS'!$D$3:$F$72,2,FALSE))</f>
        <v>Alteración de la calidad de suelo/agua</v>
      </c>
      <c r="J327" s="336" t="str">
        <f>IF(OR(E327="SE",E327="SA"),VLOOKUP(H327,'Tabla de Peligros y Riesgo'!$C$2:$E$226,3,FALSE),VLOOKUP(H327,'LISTA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27" s="342" t="s">
        <v>690</v>
      </c>
      <c r="L327" s="177">
        <v>4</v>
      </c>
      <c r="M327" s="268">
        <f t="shared" si="24"/>
        <v>10</v>
      </c>
      <c r="N327" s="85"/>
      <c r="O327" s="85"/>
      <c r="P327" s="84"/>
      <c r="Q327" s="177"/>
      <c r="R327" s="177"/>
      <c r="S327" s="177" t="s">
        <v>733</v>
      </c>
      <c r="T327" s="178">
        <v>0.35</v>
      </c>
      <c r="U327" s="178"/>
      <c r="V327" s="87">
        <v>0.15</v>
      </c>
      <c r="W327" s="86">
        <f t="shared" si="25"/>
        <v>10</v>
      </c>
      <c r="X327" s="88">
        <f>IF(M327&gt;=16,MAX(N327:R327),IF(M327&lt;16,MAX(N327:V327)))</f>
        <v>0.35</v>
      </c>
      <c r="Y327" s="86">
        <f t="shared" si="26"/>
        <v>18</v>
      </c>
      <c r="Z327" s="85"/>
      <c r="AA327" s="267" t="s">
        <v>1381</v>
      </c>
      <c r="AB327" s="175"/>
      <c r="AC327" s="176"/>
      <c r="AD327" s="176"/>
      <c r="AE327" s="272"/>
      <c r="AF327" s="272"/>
      <c r="AG327" s="272"/>
      <c r="AH327" s="272"/>
      <c r="AI327" s="272"/>
      <c r="AJ327" s="272"/>
      <c r="AK327" s="272"/>
      <c r="AL327" s="273"/>
      <c r="AM327" s="272"/>
      <c r="AN327" s="273"/>
      <c r="AO327" s="272"/>
      <c r="AP327" s="273"/>
      <c r="AQ327" s="272"/>
      <c r="AR327" s="273"/>
      <c r="AS327" s="272"/>
      <c r="AT327" s="102"/>
      <c r="AU327" s="101"/>
    </row>
    <row r="328" spans="1:52" ht="93" customHeight="1">
      <c r="A328" s="487"/>
      <c r="B328" s="445"/>
      <c r="C328" s="489"/>
      <c r="D328" s="262" t="s">
        <v>1388</v>
      </c>
      <c r="E328" s="352" t="s">
        <v>363</v>
      </c>
      <c r="F328" s="263" t="s">
        <v>624</v>
      </c>
      <c r="G328" s="290" t="s">
        <v>728</v>
      </c>
      <c r="H328" s="341" t="s">
        <v>729</v>
      </c>
      <c r="I328" s="335" t="str">
        <f>IF(OR(E328="SE",E328="SA"),VLOOKUP(H328,'Tabla de Peligros y Riesgo'!$C$2:$E$226,2,FALSE),VLOOKUP(H328,'LISTA DE ASPECTOS - IMPACTOS'!$D$3:$F$72,2,FALSE))</f>
        <v>Alteración de la calidad de suelo/agua</v>
      </c>
      <c r="J328" s="336" t="str">
        <f>IF(OR(E328="SE",E328="SA"),VLOOKUP(H328,'Tabla de Peligros y Riesgo'!$C$2:$E$226,3,FALSE),VLOOKUP(H328,'LISTA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28" s="342" t="s">
        <v>680</v>
      </c>
      <c r="L328" s="177">
        <v>3</v>
      </c>
      <c r="M328" s="268">
        <f t="shared" si="24"/>
        <v>13</v>
      </c>
      <c r="N328" s="177"/>
      <c r="O328" s="177"/>
      <c r="P328" s="84"/>
      <c r="Q328" s="177" t="s">
        <v>730</v>
      </c>
      <c r="R328" s="177" t="s">
        <v>685</v>
      </c>
      <c r="S328" s="177" t="s">
        <v>731</v>
      </c>
      <c r="T328" s="178"/>
      <c r="U328" s="178"/>
      <c r="V328" s="87">
        <v>0.15</v>
      </c>
      <c r="W328" s="86">
        <f t="shared" si="25"/>
        <v>13</v>
      </c>
      <c r="X328" s="88">
        <f>IF(M328&gt;=16,MAX(N328:R328),IF(M328&lt;16,MAX(N328:V328)))</f>
        <v>0.15</v>
      </c>
      <c r="Y328" s="86">
        <f t="shared" si="26"/>
        <v>17</v>
      </c>
      <c r="Z328" s="85"/>
      <c r="AA328" s="267" t="s">
        <v>1381</v>
      </c>
      <c r="AB328" s="175"/>
      <c r="AC328" s="176"/>
      <c r="AD328" s="176"/>
      <c r="AE328" s="272"/>
      <c r="AF328" s="272"/>
      <c r="AG328" s="272"/>
      <c r="AH328" s="272"/>
      <c r="AI328" s="272"/>
      <c r="AJ328" s="272"/>
      <c r="AK328" s="272"/>
      <c r="AL328" s="273"/>
      <c r="AM328" s="272"/>
      <c r="AN328" s="273"/>
      <c r="AO328" s="272"/>
      <c r="AP328" s="273"/>
      <c r="AQ328" s="272"/>
      <c r="AR328" s="273"/>
      <c r="AS328" s="272"/>
      <c r="AT328" s="102"/>
      <c r="AU328" s="101"/>
    </row>
    <row r="329" spans="1:52" ht="46.5" customHeight="1">
      <c r="A329" s="487"/>
      <c r="B329" s="445"/>
      <c r="C329" s="493"/>
      <c r="D329" s="262" t="s">
        <v>1388</v>
      </c>
      <c r="E329" s="352" t="s">
        <v>363</v>
      </c>
      <c r="F329" s="263" t="s">
        <v>624</v>
      </c>
      <c r="G329" s="290" t="s">
        <v>809</v>
      </c>
      <c r="H329" s="341" t="s">
        <v>417</v>
      </c>
      <c r="I329" s="335" t="str">
        <f>IF(OR(E329="SE",E329="SA"),VLOOKUP(H329,'Tabla de Peligros y Riesgo'!$C$2:$E$226,2,FALSE),VLOOKUP(H329,'LISTA DE ASPECTOS - IMPACTOS'!$D$3:$F$72,2,FALSE))</f>
        <v>Contaminación sonora</v>
      </c>
      <c r="J329" s="336" t="str">
        <f>IF(OR(E329="SE",E329="SA"),VLOOKUP(H329,'Tabla de Peligros y Riesgo'!$C$2:$E$226,3,FALSE),VLOOKUP(H329,'LISTA DE ASPECTOS - IMPACTOS'!$D$3:$F$72,3,FALSE))</f>
        <v>Afectación a la fauna terrestre.
Potencial afectación a la calidad ambiental del recurso agua.</v>
      </c>
      <c r="K329" s="342" t="s">
        <v>715</v>
      </c>
      <c r="L329" s="177">
        <v>5</v>
      </c>
      <c r="M329" s="268">
        <f t="shared" si="24"/>
        <v>19</v>
      </c>
      <c r="N329" s="85"/>
      <c r="O329" s="85"/>
      <c r="P329" s="84"/>
      <c r="Q329" s="177"/>
      <c r="R329" s="177"/>
      <c r="S329" s="177" t="s">
        <v>810</v>
      </c>
      <c r="T329" s="178"/>
      <c r="U329" s="178"/>
      <c r="V329" s="87"/>
      <c r="W329" s="86">
        <f t="shared" si="25"/>
        <v>19</v>
      </c>
      <c r="X329" s="88"/>
      <c r="Y329" s="86">
        <f t="shared" si="26"/>
        <v>22</v>
      </c>
      <c r="Z329" s="85"/>
      <c r="AA329" s="267" t="s">
        <v>1381</v>
      </c>
      <c r="AB329" s="175"/>
      <c r="AC329" s="176"/>
      <c r="AD329" s="176"/>
      <c r="AE329" s="272"/>
      <c r="AF329" s="272"/>
      <c r="AG329" s="272"/>
      <c r="AH329" s="272"/>
      <c r="AI329" s="272"/>
      <c r="AJ329" s="272"/>
      <c r="AK329" s="272"/>
      <c r="AL329" s="273"/>
      <c r="AM329" s="272"/>
      <c r="AN329" s="273"/>
      <c r="AO329" s="272"/>
      <c r="AP329" s="273"/>
      <c r="AQ329" s="272"/>
      <c r="AR329" s="273"/>
      <c r="AS329" s="272"/>
      <c r="AT329" s="102"/>
      <c r="AU329" s="101"/>
    </row>
    <row r="330" spans="1:52" ht="56.15" customHeight="1">
      <c r="A330" s="487"/>
      <c r="B330" s="445"/>
      <c r="C330" s="488" t="s">
        <v>28</v>
      </c>
      <c r="D330" s="262" t="s">
        <v>1388</v>
      </c>
      <c r="E330" s="352" t="s">
        <v>362</v>
      </c>
      <c r="F330" s="263" t="s">
        <v>624</v>
      </c>
      <c r="G330" s="290" t="s">
        <v>701</v>
      </c>
      <c r="H330" s="341" t="s">
        <v>476</v>
      </c>
      <c r="I330" s="335" t="str">
        <f>IF(OR(E330="SE",E330="SA"),VLOOKUP(H330,'Tabla de Peligros y Riesgo'!$C$2:$E$226,2,FALSE),VLOOKUP(H330,'LISTA DE ASPECTOS - IMPACTOS'!$D$3:$F$72,2,FALSE))</f>
        <v>Caída al mismo nivel</v>
      </c>
      <c r="J330" s="336" t="s">
        <v>702</v>
      </c>
      <c r="K330" s="342" t="s">
        <v>680</v>
      </c>
      <c r="L330" s="177">
        <v>4</v>
      </c>
      <c r="M330" s="268">
        <f t="shared" si="24"/>
        <v>18</v>
      </c>
      <c r="N330" s="85"/>
      <c r="O330" s="85"/>
      <c r="P330" s="84"/>
      <c r="Q330" s="287"/>
      <c r="R330" s="177"/>
      <c r="S330" s="177" t="s">
        <v>808</v>
      </c>
      <c r="T330" s="178"/>
      <c r="U330" s="401" t="s">
        <v>1400</v>
      </c>
      <c r="V330" s="87">
        <v>0.15</v>
      </c>
      <c r="W330" s="86">
        <f t="shared" si="25"/>
        <v>18</v>
      </c>
      <c r="X330" s="88">
        <f>IF(M330&gt;=16,MAX(N330:R330),IF(M330&lt;16,MAX(N330:V330)))</f>
        <v>0</v>
      </c>
      <c r="Y330" s="86">
        <f t="shared" si="26"/>
        <v>21</v>
      </c>
      <c r="Z330" s="85"/>
      <c r="AA330" s="267" t="s">
        <v>1381</v>
      </c>
      <c r="AB330" s="175"/>
      <c r="AC330" s="176"/>
      <c r="AD330" s="176"/>
      <c r="AE330" s="272"/>
      <c r="AF330" s="272"/>
      <c r="AG330" s="272"/>
      <c r="AH330" s="272"/>
      <c r="AI330" s="272"/>
      <c r="AJ330" s="272"/>
      <c r="AK330" s="272"/>
      <c r="AL330" s="273"/>
      <c r="AM330" s="272"/>
      <c r="AN330" s="273"/>
      <c r="AO330" s="272"/>
      <c r="AP330" s="273"/>
      <c r="AQ330" s="272"/>
      <c r="AR330" s="273"/>
      <c r="AS330" s="272"/>
      <c r="AT330" s="102"/>
      <c r="AU330" s="101"/>
    </row>
    <row r="331" spans="1:52" ht="82.5" customHeight="1">
      <c r="A331" s="487"/>
      <c r="B331" s="445"/>
      <c r="C331" s="489"/>
      <c r="D331" s="262" t="s">
        <v>1388</v>
      </c>
      <c r="E331" s="352" t="s">
        <v>362</v>
      </c>
      <c r="F331" s="263" t="s">
        <v>624</v>
      </c>
      <c r="G331" s="290" t="s">
        <v>704</v>
      </c>
      <c r="H331" s="341" t="s">
        <v>507</v>
      </c>
      <c r="I331" s="335" t="str">
        <f>IF(OR(E331="SE",E331="SA"),VLOOKUP(H331,'Tabla de Peligros y Riesgo'!$C$2:$E$226,2,FALSE),VLOOKUP(H331,'LISTA DE ASPECTOS - IMPACTOS'!$D$3:$F$72,2,FALSE))</f>
        <v xml:space="preserve">Golpes </v>
      </c>
      <c r="J331" s="336" t="s">
        <v>705</v>
      </c>
      <c r="K331" s="342" t="s">
        <v>680</v>
      </c>
      <c r="L331" s="177">
        <v>3</v>
      </c>
      <c r="M331" s="268">
        <f t="shared" si="24"/>
        <v>13</v>
      </c>
      <c r="N331" s="177"/>
      <c r="O331" s="177"/>
      <c r="P331" s="84"/>
      <c r="Q331" s="287"/>
      <c r="R331" s="177"/>
      <c r="S331" s="177" t="s">
        <v>714</v>
      </c>
      <c r="T331" s="178"/>
      <c r="U331" s="401" t="s">
        <v>1400</v>
      </c>
      <c r="V331" s="289"/>
      <c r="W331" s="86">
        <f t="shared" si="25"/>
        <v>13</v>
      </c>
      <c r="X331" s="88"/>
      <c r="Y331" s="86">
        <f t="shared" si="26"/>
        <v>17</v>
      </c>
      <c r="Z331" s="85"/>
      <c r="AA331" s="267" t="s">
        <v>1381</v>
      </c>
      <c r="AB331" s="175"/>
      <c r="AC331" s="176"/>
      <c r="AD331" s="176"/>
      <c r="AE331" s="272"/>
      <c r="AF331" s="272"/>
      <c r="AG331" s="272"/>
      <c r="AH331" s="272"/>
      <c r="AI331" s="272"/>
      <c r="AJ331" s="272"/>
      <c r="AK331" s="272"/>
      <c r="AL331" s="273"/>
      <c r="AM331" s="272"/>
      <c r="AN331" s="273"/>
      <c r="AO331" s="272"/>
      <c r="AP331" s="273"/>
      <c r="AQ331" s="272"/>
      <c r="AR331" s="273"/>
      <c r="AS331" s="272"/>
      <c r="AT331" s="102"/>
      <c r="AU331" s="101"/>
    </row>
    <row r="332" spans="1:52" ht="56.15" customHeight="1">
      <c r="A332" s="487"/>
      <c r="B332" s="445"/>
      <c r="C332" s="489"/>
      <c r="D332" s="262" t="s">
        <v>1388</v>
      </c>
      <c r="E332" s="352" t="s">
        <v>363</v>
      </c>
      <c r="F332" s="263" t="s">
        <v>624</v>
      </c>
      <c r="G332" s="290" t="s">
        <v>728</v>
      </c>
      <c r="H332" s="341" t="s">
        <v>729</v>
      </c>
      <c r="I332" s="335" t="str">
        <f>IF(OR(E332="SE",E332="SA"),VLOOKUP(H332,'[2]Tabla de Peligros y Riesgo'!$C$2:$E$226,2,FALSE),VLOOKUP(H332,'[2]LISTA DE ASPECTOS - IMPACTOS'!$D$3:$F$72,2,FALSE))</f>
        <v>Alteración de la calidad de suelo/agua</v>
      </c>
      <c r="J332" s="336" t="str">
        <f>IF(OR(E332="SE",E332="SA"),VLOOKUP(H332,'[2]Tabla de Peligros y Riesgo'!$C$2:$E$226,3,FALSE),VLOOKUP(H332,'[2]LISTA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32" s="342" t="s">
        <v>680</v>
      </c>
      <c r="L332" s="177">
        <v>3</v>
      </c>
      <c r="M332" s="268">
        <f t="shared" si="24"/>
        <v>13</v>
      </c>
      <c r="N332" s="177"/>
      <c r="O332" s="177"/>
      <c r="P332" s="295"/>
      <c r="Q332" s="177" t="s">
        <v>730</v>
      </c>
      <c r="R332" s="177" t="s">
        <v>685</v>
      </c>
      <c r="S332" s="177" t="s">
        <v>731</v>
      </c>
      <c r="T332" s="178"/>
      <c r="U332" s="178"/>
      <c r="V332" s="296">
        <v>0.15</v>
      </c>
      <c r="W332" s="86">
        <f t="shared" si="25"/>
        <v>13</v>
      </c>
      <c r="X332" s="305">
        <f>IF(M332&gt;=16,MAX(N332:R332),IF(M332&lt;16,MAX(N332:V332)))</f>
        <v>0.15</v>
      </c>
      <c r="Y332" s="86">
        <f t="shared" si="26"/>
        <v>17</v>
      </c>
      <c r="Z332" s="194"/>
      <c r="AA332" s="267" t="s">
        <v>1381</v>
      </c>
      <c r="AB332" s="175"/>
      <c r="AC332" s="176"/>
      <c r="AD332" s="176"/>
      <c r="AE332" s="272"/>
      <c r="AF332" s="272"/>
      <c r="AG332" s="272"/>
      <c r="AH332" s="272"/>
      <c r="AI332" s="272"/>
      <c r="AJ332" s="272"/>
      <c r="AK332" s="272"/>
      <c r="AL332" s="273"/>
      <c r="AM332" s="272"/>
      <c r="AN332" s="273"/>
      <c r="AO332" s="272"/>
      <c r="AP332" s="273"/>
      <c r="AQ332" s="272"/>
      <c r="AR332" s="273"/>
      <c r="AS332" s="272"/>
      <c r="AT332" s="102"/>
      <c r="AU332" s="101"/>
    </row>
    <row r="333" spans="1:52" ht="62.15" customHeight="1">
      <c r="A333" s="487"/>
      <c r="B333" s="447"/>
      <c r="C333" s="493"/>
      <c r="D333" s="262" t="s">
        <v>1388</v>
      </c>
      <c r="E333" s="352" t="s">
        <v>363</v>
      </c>
      <c r="F333" s="263" t="s">
        <v>624</v>
      </c>
      <c r="G333" s="290" t="s">
        <v>739</v>
      </c>
      <c r="H333" s="341" t="s">
        <v>740</v>
      </c>
      <c r="I333" s="335" t="str">
        <f>IF(OR(E333="SE",E333="SA"),VLOOKUP(H333,'Tabla de Peligros y Riesgo'!$C$2:$E$226,2,FALSE),VLOOKUP(H333,'LISTA DE ASPECTOS - IMPACTOS'!$D$3:$F$72,2,FALSE))</f>
        <v>Alteración de la calidad de suelo/agua</v>
      </c>
      <c r="J333" s="336" t="str">
        <f>IF(OR(E333="SE",E333="SA"),VLOOKUP(H333,'Tabla de Peligros y Riesgo'!$C$2:$E$226,3,FALSE),VLOOKUP(H333,'LISTA DE ASPECTOS - IMPACTOS'!$D$3:$F$72,3,FALSE))</f>
        <v>Potencial incumplimiento de Estándares de Calidad Ambiental (ECA) para aire.
Potencial afectación a la vida y salud humana.</v>
      </c>
      <c r="K333" s="342" t="s">
        <v>715</v>
      </c>
      <c r="L333" s="177">
        <v>4</v>
      </c>
      <c r="M333" s="268">
        <f t="shared" si="24"/>
        <v>14</v>
      </c>
      <c r="N333" s="85"/>
      <c r="O333" s="85"/>
      <c r="P333" s="291"/>
      <c r="Q333" s="287"/>
      <c r="R333" s="177"/>
      <c r="S333" s="177" t="s">
        <v>741</v>
      </c>
      <c r="T333" s="178">
        <v>0.35</v>
      </c>
      <c r="U333" s="178"/>
      <c r="V333" s="87"/>
      <c r="W333" s="86">
        <f t="shared" si="25"/>
        <v>14</v>
      </c>
      <c r="X333" s="88"/>
      <c r="Y333" s="86">
        <f t="shared" si="26"/>
        <v>18</v>
      </c>
      <c r="Z333" s="85"/>
      <c r="AA333" s="267" t="s">
        <v>1381</v>
      </c>
      <c r="AB333" s="536"/>
      <c r="AC333" s="537"/>
      <c r="AD333" s="537"/>
      <c r="AE333" s="272"/>
      <c r="AF333" s="272"/>
      <c r="AG333" s="272"/>
      <c r="AH333" s="272"/>
      <c r="AI333" s="272"/>
      <c r="AJ333" s="272"/>
      <c r="AK333" s="272"/>
      <c r="AL333" s="273"/>
      <c r="AM333" s="272"/>
      <c r="AN333" s="273"/>
      <c r="AO333" s="272"/>
      <c r="AP333" s="273"/>
      <c r="AQ333" s="272"/>
      <c r="AR333" s="273"/>
      <c r="AS333" s="272"/>
      <c r="AT333" s="102"/>
      <c r="AU333" s="101"/>
    </row>
    <row r="334" spans="1:52" ht="62.15" customHeight="1">
      <c r="A334" s="487"/>
      <c r="B334" s="444" t="s">
        <v>109</v>
      </c>
      <c r="C334" s="488" t="s">
        <v>18</v>
      </c>
      <c r="D334" s="262" t="s">
        <v>1388</v>
      </c>
      <c r="E334" s="352" t="s">
        <v>362</v>
      </c>
      <c r="F334" s="263" t="s">
        <v>624</v>
      </c>
      <c r="G334" s="290" t="s">
        <v>679</v>
      </c>
      <c r="H334" s="335" t="s">
        <v>470</v>
      </c>
      <c r="I334" s="335" t="str">
        <f>IF(OR(E334="SE",E334="SA"),VLOOKUP(H334,'Tabla de Peligros y Riesgo'!$C$2:$E$226,2,FALSE),VLOOKUP(H334,'LISTA DE ASPECTOS - IMPACTOS'!$D$3:$F$72,2,FALSE))</f>
        <v>Riesgo Psicosocial</v>
      </c>
      <c r="J334" s="336" t="str">
        <f>IF(OR(E334="SE",E334="SA"),VLOOKUP(H334,'Tabla de Peligros y Riesgo'!$C$2:$E$226,3,FALSE),VLOOKUP(H334,'LISTA DE ASPECTOS - IMPACTOS'!$D$3:$F$72,3,FALSE))</f>
        <v>Estrés / Depresión</v>
      </c>
      <c r="K334" s="337" t="s">
        <v>680</v>
      </c>
      <c r="L334" s="277">
        <v>4</v>
      </c>
      <c r="M334" s="268">
        <f t="shared" si="24"/>
        <v>18</v>
      </c>
      <c r="N334" s="85"/>
      <c r="O334" s="85"/>
      <c r="P334" s="292"/>
      <c r="Q334" s="359"/>
      <c r="R334" s="177"/>
      <c r="S334" s="177" t="s">
        <v>681</v>
      </c>
      <c r="T334" s="178"/>
      <c r="U334" s="401" t="s">
        <v>1400</v>
      </c>
      <c r="V334" s="278">
        <v>0.15</v>
      </c>
      <c r="W334" s="86">
        <f t="shared" si="25"/>
        <v>18</v>
      </c>
      <c r="X334" s="88">
        <f>IF(M334&gt;=16,MAX(N334:R334),IF(M334&lt;16,MAX(N334:V334)))</f>
        <v>0</v>
      </c>
      <c r="Y334" s="86">
        <f t="shared" si="26"/>
        <v>21</v>
      </c>
      <c r="Z334" s="85"/>
      <c r="AA334" s="267" t="s">
        <v>1381</v>
      </c>
      <c r="AB334" s="176"/>
      <c r="AC334" s="176"/>
      <c r="AD334" s="176"/>
      <c r="AE334" s="272"/>
      <c r="AF334" s="272"/>
      <c r="AG334" s="272"/>
      <c r="AH334" s="272"/>
      <c r="AI334" s="272"/>
      <c r="AJ334" s="272"/>
      <c r="AK334" s="272"/>
      <c r="AL334" s="273"/>
      <c r="AM334" s="272"/>
      <c r="AN334" s="273"/>
      <c r="AO334" s="272"/>
      <c r="AP334" s="273"/>
      <c r="AQ334" s="272"/>
      <c r="AR334" s="273"/>
      <c r="AS334" s="272"/>
      <c r="AT334" s="102"/>
      <c r="AU334" s="101"/>
    </row>
    <row r="335" spans="1:52" ht="56.15" customHeight="1">
      <c r="A335" s="487"/>
      <c r="B335" s="445"/>
      <c r="C335" s="489"/>
      <c r="D335" s="262" t="s">
        <v>1388</v>
      </c>
      <c r="E335" s="352" t="s">
        <v>362</v>
      </c>
      <c r="F335" s="263" t="s">
        <v>624</v>
      </c>
      <c r="G335" s="290" t="s">
        <v>679</v>
      </c>
      <c r="H335" s="335" t="s">
        <v>496</v>
      </c>
      <c r="I335" s="335" t="str">
        <f>IF(OR(E335="SE",E335="SA"),VLOOKUP(H335,'Tabla de Peligros y Riesgo'!$C$2:$E$226,2,FALSE),VLOOKUP(H335,'LISTA DE ASPECTOS - IMPACTOS'!$D$3:$F$72,2,FALSE))</f>
        <v>Riesgo Psicosocial</v>
      </c>
      <c r="J335" s="336" t="str">
        <f>IF(OR(E335="SE",E335="SA"),VLOOKUP(H335,'Tabla de Peligros y Riesgo'!$C$2:$E$226,3,FALSE),VLOOKUP(H335,'LISTA DE ASPECTOS - IMPACTOS'!$D$3:$F$72,3,FALSE))</f>
        <v>Estrés / Depresión</v>
      </c>
      <c r="K335" s="337" t="s">
        <v>680</v>
      </c>
      <c r="L335" s="277">
        <v>4</v>
      </c>
      <c r="M335" s="268">
        <f t="shared" si="24"/>
        <v>18</v>
      </c>
      <c r="N335" s="85"/>
      <c r="O335" s="85"/>
      <c r="P335" s="292"/>
      <c r="Q335" s="359"/>
      <c r="R335" s="177"/>
      <c r="S335" s="177" t="s">
        <v>681</v>
      </c>
      <c r="T335" s="178"/>
      <c r="U335" s="401" t="s">
        <v>1400</v>
      </c>
      <c r="V335" s="278"/>
      <c r="W335" s="86">
        <f t="shared" si="25"/>
        <v>18</v>
      </c>
      <c r="X335" s="195"/>
      <c r="Y335" s="86">
        <f t="shared" si="26"/>
        <v>21</v>
      </c>
      <c r="Z335" s="85"/>
      <c r="AA335" s="267" t="s">
        <v>1381</v>
      </c>
      <c r="AB335" s="176"/>
      <c r="AC335" s="176"/>
      <c r="AD335" s="176"/>
      <c r="AE335" s="272"/>
      <c r="AF335" s="272"/>
      <c r="AG335" s="272"/>
      <c r="AH335" s="272"/>
      <c r="AI335" s="272"/>
      <c r="AJ335" s="272"/>
      <c r="AK335" s="272"/>
      <c r="AL335" s="273"/>
      <c r="AM335" s="272"/>
      <c r="AN335" s="273"/>
      <c r="AO335" s="272"/>
      <c r="AP335" s="273"/>
      <c r="AQ335" s="272"/>
      <c r="AR335" s="273"/>
      <c r="AS335" s="272"/>
      <c r="AT335" s="102"/>
      <c r="AU335" s="101"/>
    </row>
    <row r="336" spans="1:52" s="100" customFormat="1" ht="62.15" customHeight="1">
      <c r="A336" s="487"/>
      <c r="B336" s="445"/>
      <c r="C336" s="489"/>
      <c r="D336" s="262" t="s">
        <v>1388</v>
      </c>
      <c r="E336" s="352" t="s">
        <v>363</v>
      </c>
      <c r="F336" s="263" t="s">
        <v>624</v>
      </c>
      <c r="G336" s="290" t="s">
        <v>686</v>
      </c>
      <c r="H336" s="335" t="s">
        <v>687</v>
      </c>
      <c r="I336" s="350" t="s">
        <v>688</v>
      </c>
      <c r="J336" s="351" t="s">
        <v>689</v>
      </c>
      <c r="K336" s="337" t="s">
        <v>690</v>
      </c>
      <c r="L336" s="277">
        <v>5</v>
      </c>
      <c r="M336" s="268">
        <f t="shared" si="24"/>
        <v>15</v>
      </c>
      <c r="N336" s="85"/>
      <c r="O336" s="85"/>
      <c r="P336" s="334"/>
      <c r="Q336" s="359"/>
      <c r="R336" s="177"/>
      <c r="S336" s="177" t="s">
        <v>691</v>
      </c>
      <c r="T336" s="178"/>
      <c r="U336" s="178"/>
      <c r="V336" s="278"/>
      <c r="W336" s="86">
        <f t="shared" si="25"/>
        <v>15</v>
      </c>
      <c r="X336" s="195"/>
      <c r="Y336" s="86">
        <f t="shared" si="26"/>
        <v>19</v>
      </c>
      <c r="Z336" s="279"/>
      <c r="AA336" s="267" t="s">
        <v>1381</v>
      </c>
      <c r="AD336" s="99"/>
      <c r="AE336" s="272"/>
      <c r="AF336" s="272"/>
      <c r="AG336" s="272"/>
      <c r="AH336" s="272"/>
      <c r="AI336" s="272"/>
      <c r="AJ336" s="272"/>
      <c r="AK336" s="272"/>
      <c r="AL336" s="273"/>
      <c r="AM336" s="272"/>
      <c r="AN336" s="273"/>
      <c r="AO336" s="272"/>
      <c r="AP336" s="273"/>
      <c r="AQ336" s="272"/>
      <c r="AR336" s="273"/>
      <c r="AS336" s="272"/>
      <c r="AT336" s="102"/>
      <c r="AU336" s="101"/>
      <c r="AV336" s="90"/>
      <c r="AW336" s="90"/>
      <c r="AX336" s="90"/>
      <c r="AY336" s="90"/>
      <c r="AZ336" s="90"/>
    </row>
    <row r="337" spans="1:52" s="100" customFormat="1" ht="70.5">
      <c r="A337" s="487"/>
      <c r="B337" s="445"/>
      <c r="C337" s="489"/>
      <c r="D337" s="262" t="s">
        <v>1388</v>
      </c>
      <c r="E337" s="352" t="s">
        <v>363</v>
      </c>
      <c r="F337" s="263" t="s">
        <v>624</v>
      </c>
      <c r="G337" s="290" t="s">
        <v>789</v>
      </c>
      <c r="H337" s="341" t="s">
        <v>577</v>
      </c>
      <c r="I337" s="190" t="s">
        <v>688</v>
      </c>
      <c r="J337" s="338" t="s">
        <v>689</v>
      </c>
      <c r="K337" s="337" t="s">
        <v>680</v>
      </c>
      <c r="L337" s="277">
        <v>4</v>
      </c>
      <c r="M337" s="268">
        <f t="shared" si="24"/>
        <v>18</v>
      </c>
      <c r="N337" s="85"/>
      <c r="O337" s="85"/>
      <c r="P337" s="334"/>
      <c r="Q337" s="287"/>
      <c r="R337" s="177"/>
      <c r="S337" s="177" t="s">
        <v>790</v>
      </c>
      <c r="T337" s="178"/>
      <c r="U337" s="178" t="s">
        <v>791</v>
      </c>
      <c r="V337" s="278"/>
      <c r="W337" s="86">
        <f t="shared" si="25"/>
        <v>18</v>
      </c>
      <c r="X337" s="195"/>
      <c r="Y337" s="86">
        <f t="shared" si="26"/>
        <v>21</v>
      </c>
      <c r="Z337" s="85"/>
      <c r="AA337" s="267" t="s">
        <v>1381</v>
      </c>
      <c r="AD337" s="99"/>
      <c r="AE337" s="272"/>
      <c r="AF337" s="272"/>
      <c r="AG337" s="272"/>
      <c r="AH337" s="272"/>
      <c r="AI337" s="272"/>
      <c r="AJ337" s="272"/>
      <c r="AK337" s="272"/>
      <c r="AL337" s="273"/>
      <c r="AM337" s="272"/>
      <c r="AN337" s="273"/>
      <c r="AO337" s="272"/>
      <c r="AP337" s="273"/>
      <c r="AQ337" s="272"/>
      <c r="AR337" s="273"/>
      <c r="AS337" s="272"/>
      <c r="AT337" s="102"/>
      <c r="AU337" s="101"/>
      <c r="AV337" s="90"/>
      <c r="AW337" s="90"/>
      <c r="AX337" s="90"/>
      <c r="AY337" s="90"/>
      <c r="AZ337" s="90"/>
    </row>
    <row r="338" spans="1:52" s="100" customFormat="1" ht="70.5">
      <c r="A338" s="487"/>
      <c r="B338" s="445"/>
      <c r="C338" s="489"/>
      <c r="D338" s="262" t="s">
        <v>1388</v>
      </c>
      <c r="E338" s="352" t="s">
        <v>361</v>
      </c>
      <c r="F338" s="263" t="s">
        <v>624</v>
      </c>
      <c r="G338" s="290" t="s">
        <v>441</v>
      </c>
      <c r="H338" s="341" t="s">
        <v>565</v>
      </c>
      <c r="I338" s="335" t="s">
        <v>792</v>
      </c>
      <c r="J338" s="336" t="s">
        <v>802</v>
      </c>
      <c r="K338" s="337" t="s">
        <v>715</v>
      </c>
      <c r="L338" s="277">
        <v>4</v>
      </c>
      <c r="M338" s="268">
        <f t="shared" si="24"/>
        <v>14</v>
      </c>
      <c r="N338" s="177"/>
      <c r="O338" s="177"/>
      <c r="P338" s="334"/>
      <c r="Q338" s="287"/>
      <c r="R338" s="177"/>
      <c r="S338" s="177" t="s">
        <v>716</v>
      </c>
      <c r="T338" s="178"/>
      <c r="U338" s="401" t="s">
        <v>1400</v>
      </c>
      <c r="V338" s="278"/>
      <c r="W338" s="86">
        <f t="shared" si="25"/>
        <v>14</v>
      </c>
      <c r="X338" s="195"/>
      <c r="Y338" s="86">
        <f t="shared" si="26"/>
        <v>18</v>
      </c>
      <c r="Z338" s="267"/>
      <c r="AA338" s="267" t="s">
        <v>1381</v>
      </c>
      <c r="AD338" s="99"/>
      <c r="AE338" s="272"/>
      <c r="AF338" s="272"/>
      <c r="AG338" s="272"/>
      <c r="AH338" s="272"/>
      <c r="AI338" s="272"/>
      <c r="AJ338" s="272"/>
      <c r="AK338" s="272"/>
      <c r="AL338" s="273"/>
      <c r="AM338" s="272"/>
      <c r="AN338" s="273"/>
      <c r="AO338" s="272"/>
      <c r="AP338" s="273"/>
      <c r="AQ338" s="272"/>
      <c r="AR338" s="273"/>
      <c r="AS338" s="272"/>
      <c r="AT338" s="102"/>
      <c r="AU338" s="101"/>
      <c r="AV338" s="90"/>
      <c r="AW338" s="90"/>
      <c r="AX338" s="90"/>
      <c r="AY338" s="90"/>
      <c r="AZ338" s="90"/>
    </row>
    <row r="339" spans="1:52" s="100" customFormat="1" ht="72.5">
      <c r="A339" s="487"/>
      <c r="B339" s="445"/>
      <c r="C339" s="493"/>
      <c r="D339" s="262" t="s">
        <v>1388</v>
      </c>
      <c r="E339" s="352" t="s">
        <v>362</v>
      </c>
      <c r="F339" s="263" t="s">
        <v>624</v>
      </c>
      <c r="G339" s="290" t="s">
        <v>692</v>
      </c>
      <c r="H339" s="335" t="s">
        <v>521</v>
      </c>
      <c r="I339" s="335" t="str">
        <f>IF(OR(E339="SE",E339="SA"),VLOOKUP(H339,'Tabla de Peligros y Riesgo'!$C$2:$E$226,2,FALSE),VLOOKUP(H339,'LISTA DE ASPECTOS - IMPACTOS'!$D$3:$F$72,2,FALSE))</f>
        <v>Riesgo Psicosocial</v>
      </c>
      <c r="J339" s="336" t="str">
        <f>IF(OR(E339="SE",E339="SA"),VLOOKUP(H339,'Tabla de Peligros y Riesgo'!$C$2:$E$226,3,FALSE),VLOOKUP(H339,'LISTA DE ASPECTOS - IMPACTOS'!$D$3:$F$72,3,FALSE))</f>
        <v>Estrés / Depresión</v>
      </c>
      <c r="K339" s="337" t="s">
        <v>680</v>
      </c>
      <c r="L339" s="277">
        <v>4</v>
      </c>
      <c r="M339" s="268">
        <f t="shared" si="24"/>
        <v>18</v>
      </c>
      <c r="N339" s="85"/>
      <c r="O339" s="85"/>
      <c r="P339" s="275"/>
      <c r="Q339" s="276"/>
      <c r="R339" s="177"/>
      <c r="S339" s="177" t="s">
        <v>742</v>
      </c>
      <c r="T339" s="178"/>
      <c r="U339" s="401" t="s">
        <v>1400</v>
      </c>
      <c r="V339" s="278"/>
      <c r="W339" s="86">
        <f t="shared" si="25"/>
        <v>18</v>
      </c>
      <c r="X339" s="195"/>
      <c r="Y339" s="86">
        <f t="shared" si="26"/>
        <v>21</v>
      </c>
      <c r="Z339" s="279"/>
      <c r="AA339" s="267" t="s">
        <v>1381</v>
      </c>
      <c r="AD339" s="99"/>
      <c r="AE339" s="272"/>
      <c r="AF339" s="272"/>
      <c r="AG339" s="272"/>
      <c r="AH339" s="272"/>
      <c r="AI339" s="272"/>
      <c r="AJ339" s="272"/>
      <c r="AK339" s="272"/>
      <c r="AL339" s="273"/>
      <c r="AM339" s="272"/>
      <c r="AN339" s="273"/>
      <c r="AO339" s="272"/>
      <c r="AP339" s="273"/>
      <c r="AQ339" s="272"/>
      <c r="AR339" s="273"/>
      <c r="AS339" s="272"/>
      <c r="AT339" s="102"/>
      <c r="AU339" s="101"/>
      <c r="AV339" s="90"/>
      <c r="AW339" s="90"/>
      <c r="AX339" s="90"/>
      <c r="AY339" s="90"/>
      <c r="AZ339" s="90"/>
    </row>
    <row r="340" spans="1:52" ht="70.5">
      <c r="A340" s="487"/>
      <c r="B340" s="445"/>
      <c r="C340" s="488" t="s">
        <v>22</v>
      </c>
      <c r="D340" s="262" t="s">
        <v>1388</v>
      </c>
      <c r="E340" s="352" t="s">
        <v>361</v>
      </c>
      <c r="F340" s="263" t="s">
        <v>624</v>
      </c>
      <c r="G340" s="290" t="s">
        <v>721</v>
      </c>
      <c r="H340" s="341" t="s">
        <v>749</v>
      </c>
      <c r="I340" s="335" t="str">
        <f>IF(OR(E340="SE",E340="SA"),VLOOKUP(H340,'Tabla de Peligros y Riesgo'!$C$2:$E$226,2,FALSE),VLOOKUP(H340,'LISTA DE ASPECTOS - IMPACTOS'!$D$3:$F$72,2,FALSE))</f>
        <v>Inhalación de gases Toxicos</v>
      </c>
      <c r="J340" s="336" t="str">
        <f>IF(OR(E340="SE",E340="SA"),VLOOKUP(H340,'Tabla de Peligros y Riesgo'!$C$2:$E$226,3,FALSE),VLOOKUP(H340,'LISTA DE ASPECTOS - IMPACTOS'!$D$3:$F$72,3,FALSE))</f>
        <v>Intoxicación</v>
      </c>
      <c r="K340" s="342" t="s">
        <v>715</v>
      </c>
      <c r="L340" s="177">
        <v>3</v>
      </c>
      <c r="M340" s="268">
        <f t="shared" si="24"/>
        <v>9</v>
      </c>
      <c r="N340" s="85"/>
      <c r="O340" s="85"/>
      <c r="P340" s="84"/>
      <c r="Q340" s="287" t="s">
        <v>750</v>
      </c>
      <c r="R340" s="177" t="s">
        <v>685</v>
      </c>
      <c r="S340" s="177" t="s">
        <v>751</v>
      </c>
      <c r="T340" s="178"/>
      <c r="U340" s="401" t="s">
        <v>1400</v>
      </c>
      <c r="V340" s="87"/>
      <c r="W340" s="86">
        <f t="shared" si="25"/>
        <v>9</v>
      </c>
      <c r="X340" s="88"/>
      <c r="Y340" s="86">
        <f t="shared" si="26"/>
        <v>17</v>
      </c>
      <c r="Z340" s="85"/>
      <c r="AA340" s="267" t="s">
        <v>1381</v>
      </c>
      <c r="AB340" s="175"/>
      <c r="AC340" s="176"/>
      <c r="AD340" s="176"/>
      <c r="AE340" s="272"/>
      <c r="AF340" s="272"/>
      <c r="AG340" s="272"/>
      <c r="AH340" s="272"/>
      <c r="AI340" s="272"/>
      <c r="AJ340" s="272"/>
      <c r="AK340" s="272"/>
      <c r="AL340" s="273"/>
      <c r="AM340" s="272"/>
      <c r="AN340" s="273"/>
      <c r="AO340" s="272"/>
      <c r="AP340" s="273"/>
      <c r="AQ340" s="272"/>
      <c r="AR340" s="273"/>
      <c r="AS340" s="272"/>
      <c r="AT340" s="102"/>
      <c r="AU340" s="101"/>
    </row>
    <row r="341" spans="1:52" ht="56">
      <c r="A341" s="487"/>
      <c r="B341" s="445"/>
      <c r="C341" s="489"/>
      <c r="D341" s="262" t="s">
        <v>1388</v>
      </c>
      <c r="E341" s="352" t="s">
        <v>362</v>
      </c>
      <c r="F341" s="263" t="s">
        <v>624</v>
      </c>
      <c r="G341" s="290" t="s">
        <v>752</v>
      </c>
      <c r="H341" s="341" t="s">
        <v>452</v>
      </c>
      <c r="I341" s="335" t="str">
        <f>IF(OR(E341="SE",E341="SA"),VLOOKUP(H341,'Tabla de Peligros y Riesgo'!$C$2:$E$226,2,FALSE),VLOOKUP(H341,'LISTA DE ASPECTOS - IMPACTOS'!$D$3:$F$72,2,FALSE))</f>
        <v>Caída de roca</v>
      </c>
      <c r="J341" s="336" t="str">
        <f>IF(OR(E341="SE",E341="SA"),VLOOKUP(H341,'Tabla de Peligros y Riesgo'!$C$2:$E$226,3,FALSE),VLOOKUP(H341,'LISTA DE ASPECTOS - IMPACTOS'!$D$3:$F$72,3,FALSE))</f>
        <v>Contusión/Fractura/Muerte</v>
      </c>
      <c r="K341" s="342" t="s">
        <v>715</v>
      </c>
      <c r="L341" s="177">
        <v>2</v>
      </c>
      <c r="M341" s="268">
        <f t="shared" si="24"/>
        <v>5</v>
      </c>
      <c r="N341" s="85"/>
      <c r="O341" s="85"/>
      <c r="P341" s="292"/>
      <c r="Q341" s="287" t="s">
        <v>753</v>
      </c>
      <c r="R341" s="177" t="s">
        <v>685</v>
      </c>
      <c r="S341" s="177" t="s">
        <v>754</v>
      </c>
      <c r="T341" s="178"/>
      <c r="U341" s="401" t="s">
        <v>1400</v>
      </c>
      <c r="V341" s="278"/>
      <c r="W341" s="86">
        <f t="shared" si="25"/>
        <v>5</v>
      </c>
      <c r="X341" s="88"/>
      <c r="Y341" s="86">
        <f t="shared" si="26"/>
        <v>12</v>
      </c>
      <c r="Z341" s="85"/>
      <c r="AA341" s="267" t="s">
        <v>1381</v>
      </c>
      <c r="AB341" s="176"/>
      <c r="AC341" s="176"/>
      <c r="AD341" s="176"/>
      <c r="AE341" s="272"/>
      <c r="AF341" s="272"/>
      <c r="AG341" s="272"/>
      <c r="AH341" s="272"/>
      <c r="AI341" s="272"/>
      <c r="AJ341" s="272"/>
      <c r="AK341" s="272"/>
      <c r="AL341" s="273"/>
      <c r="AM341" s="272"/>
      <c r="AN341" s="273"/>
      <c r="AO341" s="272"/>
      <c r="AP341" s="273"/>
      <c r="AQ341" s="272"/>
      <c r="AR341" s="273"/>
      <c r="AS341" s="272"/>
      <c r="AT341" s="102"/>
      <c r="AU341" s="101"/>
    </row>
    <row r="342" spans="1:52" s="100" customFormat="1" ht="70.5">
      <c r="A342" s="487"/>
      <c r="B342" s="445"/>
      <c r="C342" s="489"/>
      <c r="D342" s="262" t="s">
        <v>1388</v>
      </c>
      <c r="E342" s="352" t="s">
        <v>362</v>
      </c>
      <c r="F342" s="263" t="s">
        <v>624</v>
      </c>
      <c r="G342" s="290" t="s">
        <v>701</v>
      </c>
      <c r="H342" s="341" t="s">
        <v>577</v>
      </c>
      <c r="I342" s="335" t="str">
        <f>IF(OR(E342="SE",E342="SA"),VLOOKUP(H342,'Tabla de Peligros y Riesgo'!$C$2:$E$226,2,FALSE),VLOOKUP(H342,'LISTA DE ASPECTOS - IMPACTOS'!$D$3:$F$72,2,FALSE))</f>
        <v>Caída al mismo nivel</v>
      </c>
      <c r="J342" s="336" t="s">
        <v>702</v>
      </c>
      <c r="K342" s="342" t="s">
        <v>680</v>
      </c>
      <c r="L342" s="177">
        <v>4</v>
      </c>
      <c r="M342" s="268">
        <f t="shared" si="24"/>
        <v>18</v>
      </c>
      <c r="N342" s="85"/>
      <c r="O342" s="85"/>
      <c r="P342" s="282"/>
      <c r="Q342" s="287"/>
      <c r="R342" s="177"/>
      <c r="S342" s="177" t="s">
        <v>811</v>
      </c>
      <c r="T342" s="178"/>
      <c r="U342" s="401" t="s">
        <v>1400</v>
      </c>
      <c r="V342" s="278"/>
      <c r="W342" s="86">
        <f t="shared" si="25"/>
        <v>18</v>
      </c>
      <c r="X342" s="88"/>
      <c r="Y342" s="86">
        <f t="shared" si="26"/>
        <v>21</v>
      </c>
      <c r="Z342" s="85"/>
      <c r="AA342" s="267" t="s">
        <v>1381</v>
      </c>
      <c r="AD342" s="99"/>
      <c r="AE342" s="272"/>
      <c r="AF342" s="272"/>
      <c r="AG342" s="272"/>
      <c r="AH342" s="272"/>
      <c r="AI342" s="272"/>
      <c r="AJ342" s="272"/>
      <c r="AK342" s="272"/>
      <c r="AL342" s="273"/>
      <c r="AM342" s="272"/>
      <c r="AN342" s="273"/>
      <c r="AO342" s="272"/>
      <c r="AP342" s="273"/>
      <c r="AQ342" s="272"/>
      <c r="AR342" s="273"/>
      <c r="AS342" s="272"/>
      <c r="AT342" s="102"/>
      <c r="AU342" s="101"/>
      <c r="AV342" s="90"/>
      <c r="AW342" s="90"/>
      <c r="AX342" s="90"/>
      <c r="AY342" s="90"/>
      <c r="AZ342" s="90"/>
    </row>
    <row r="343" spans="1:52" ht="56.15" customHeight="1">
      <c r="A343" s="487"/>
      <c r="B343" s="445"/>
      <c r="C343" s="493"/>
      <c r="D343" s="262" t="s">
        <v>1388</v>
      </c>
      <c r="E343" s="352" t="s">
        <v>362</v>
      </c>
      <c r="F343" s="263" t="s">
        <v>624</v>
      </c>
      <c r="G343" s="290" t="s">
        <v>704</v>
      </c>
      <c r="H343" s="341" t="s">
        <v>507</v>
      </c>
      <c r="I343" s="335" t="str">
        <f>IF(OR(E343="SE",E343="SA"),VLOOKUP(H343,'Tabla de Peligros y Riesgo'!$C$2:$E$226,2,FALSE),VLOOKUP(H343,'LISTA DE ASPECTOS - IMPACTOS'!$D$3:$F$72,2,FALSE))</f>
        <v xml:space="preserve">Golpes </v>
      </c>
      <c r="J343" s="336" t="s">
        <v>705</v>
      </c>
      <c r="K343" s="342" t="s">
        <v>680</v>
      </c>
      <c r="L343" s="177">
        <v>3</v>
      </c>
      <c r="M343" s="268">
        <f t="shared" si="24"/>
        <v>13</v>
      </c>
      <c r="N343" s="177"/>
      <c r="O343" s="177"/>
      <c r="P343" s="84"/>
      <c r="Q343" s="287"/>
      <c r="R343" s="177"/>
      <c r="S343" s="177" t="s">
        <v>714</v>
      </c>
      <c r="T343" s="178"/>
      <c r="U343" s="401" t="s">
        <v>1400</v>
      </c>
      <c r="V343" s="87">
        <v>0.15</v>
      </c>
      <c r="W343" s="86">
        <f t="shared" si="25"/>
        <v>13</v>
      </c>
      <c r="X343" s="88">
        <f>IF(M343&gt;=16,MAX(N343:R343),IF(M343&lt;16,MAX(N343:V343)))</f>
        <v>0.15</v>
      </c>
      <c r="Y343" s="86">
        <f t="shared" si="26"/>
        <v>17</v>
      </c>
      <c r="Z343" s="85"/>
      <c r="AA343" s="267" t="s">
        <v>1381</v>
      </c>
      <c r="AB343" s="175"/>
      <c r="AC343" s="176"/>
      <c r="AD343" s="176"/>
      <c r="AE343" s="272"/>
      <c r="AF343" s="272"/>
      <c r="AG343" s="272"/>
      <c r="AH343" s="272"/>
      <c r="AI343" s="272"/>
      <c r="AJ343" s="272"/>
      <c r="AK343" s="272"/>
      <c r="AL343" s="273"/>
      <c r="AM343" s="272"/>
      <c r="AN343" s="273"/>
      <c r="AO343" s="272"/>
      <c r="AP343" s="273"/>
      <c r="AQ343" s="272"/>
      <c r="AR343" s="273"/>
      <c r="AS343" s="272"/>
      <c r="AT343" s="102"/>
      <c r="AU343" s="101"/>
    </row>
    <row r="344" spans="1:52" s="100" customFormat="1" ht="70.5">
      <c r="A344" s="487"/>
      <c r="B344" s="445"/>
      <c r="C344" s="488" t="s">
        <v>37</v>
      </c>
      <c r="D344" s="262" t="s">
        <v>1388</v>
      </c>
      <c r="E344" s="352" t="s">
        <v>362</v>
      </c>
      <c r="F344" s="263" t="s">
        <v>624</v>
      </c>
      <c r="G344" s="290" t="s">
        <v>701</v>
      </c>
      <c r="H344" s="341" t="s">
        <v>542</v>
      </c>
      <c r="I344" s="335" t="str">
        <f>IF(OR(E344="SE",E344="SA"),VLOOKUP(H344,'Tabla de Peligros y Riesgo'!$C$2:$E$226,2,FALSE),VLOOKUP(H344,'LISTA DE ASPECTOS - IMPACTOS'!$D$3:$F$72,2,FALSE))</f>
        <v>Caída al mismo nivel</v>
      </c>
      <c r="J344" s="336" t="s">
        <v>702</v>
      </c>
      <c r="K344" s="342" t="s">
        <v>680</v>
      </c>
      <c r="L344" s="177">
        <v>4</v>
      </c>
      <c r="M344" s="268">
        <f t="shared" si="24"/>
        <v>18</v>
      </c>
      <c r="N344" s="85"/>
      <c r="O344" s="85"/>
      <c r="P344" s="282"/>
      <c r="Q344" s="287"/>
      <c r="R344" s="177"/>
      <c r="S344" s="177" t="s">
        <v>811</v>
      </c>
      <c r="T344" s="178"/>
      <c r="U344" s="401" t="s">
        <v>1400</v>
      </c>
      <c r="V344" s="278"/>
      <c r="W344" s="86">
        <f t="shared" si="25"/>
        <v>18</v>
      </c>
      <c r="X344" s="88"/>
      <c r="Y344" s="86">
        <f t="shared" si="26"/>
        <v>21</v>
      </c>
      <c r="Z344" s="85"/>
      <c r="AA344" s="267" t="s">
        <v>1381</v>
      </c>
      <c r="AD344" s="99"/>
      <c r="AE344" s="272"/>
      <c r="AF344" s="272"/>
      <c r="AG344" s="272"/>
      <c r="AH344" s="272"/>
      <c r="AI344" s="272"/>
      <c r="AJ344" s="272"/>
      <c r="AK344" s="272"/>
      <c r="AL344" s="273"/>
      <c r="AM344" s="272"/>
      <c r="AN344" s="273"/>
      <c r="AO344" s="272"/>
      <c r="AP344" s="273"/>
      <c r="AQ344" s="272"/>
      <c r="AR344" s="273"/>
      <c r="AS344" s="272"/>
      <c r="AT344" s="102"/>
      <c r="AU344" s="101"/>
      <c r="AV344" s="90"/>
      <c r="AW344" s="90"/>
      <c r="AX344" s="90"/>
      <c r="AY344" s="90"/>
      <c r="AZ344" s="90"/>
    </row>
    <row r="345" spans="1:52" s="100" customFormat="1" ht="70.5">
      <c r="A345" s="487"/>
      <c r="B345" s="445"/>
      <c r="C345" s="489"/>
      <c r="D345" s="262" t="s">
        <v>1388</v>
      </c>
      <c r="E345" s="352" t="s">
        <v>361</v>
      </c>
      <c r="F345" s="263" t="s">
        <v>624</v>
      </c>
      <c r="G345" s="290" t="s">
        <v>812</v>
      </c>
      <c r="H345" s="341" t="s">
        <v>813</v>
      </c>
      <c r="I345" s="335" t="s">
        <v>814</v>
      </c>
      <c r="J345" s="336" t="s">
        <v>815</v>
      </c>
      <c r="K345" s="342" t="s">
        <v>680</v>
      </c>
      <c r="L345" s="177">
        <v>4</v>
      </c>
      <c r="M345" s="268">
        <f t="shared" si="24"/>
        <v>18</v>
      </c>
      <c r="N345" s="85"/>
      <c r="O345" s="85"/>
      <c r="P345" s="84"/>
      <c r="Q345" s="287" t="s">
        <v>816</v>
      </c>
      <c r="R345" s="177" t="s">
        <v>685</v>
      </c>
      <c r="S345" s="177" t="s">
        <v>817</v>
      </c>
      <c r="T345" s="178"/>
      <c r="U345" s="401" t="s">
        <v>1400</v>
      </c>
      <c r="V345" s="87"/>
      <c r="W345" s="86">
        <f t="shared" si="25"/>
        <v>18</v>
      </c>
      <c r="X345" s="88"/>
      <c r="Y345" s="86">
        <f t="shared" si="26"/>
        <v>22</v>
      </c>
      <c r="Z345" s="85"/>
      <c r="AA345" s="267" t="s">
        <v>1381</v>
      </c>
      <c r="AD345" s="99"/>
      <c r="AE345" s="272"/>
      <c r="AF345" s="272"/>
      <c r="AG345" s="272"/>
      <c r="AH345" s="272"/>
      <c r="AI345" s="272"/>
      <c r="AJ345" s="272"/>
      <c r="AK345" s="272"/>
      <c r="AL345" s="273"/>
      <c r="AM345" s="272"/>
      <c r="AN345" s="273"/>
      <c r="AO345" s="272"/>
      <c r="AP345" s="273"/>
      <c r="AQ345" s="272"/>
      <c r="AR345" s="273"/>
      <c r="AS345" s="272"/>
      <c r="AT345" s="102"/>
      <c r="AU345" s="101"/>
      <c r="AV345" s="90"/>
      <c r="AW345" s="90"/>
      <c r="AX345" s="90"/>
      <c r="AY345" s="90"/>
      <c r="AZ345" s="90"/>
    </row>
    <row r="346" spans="1:52" ht="101.5">
      <c r="A346" s="487"/>
      <c r="B346" s="445"/>
      <c r="C346" s="493"/>
      <c r="D346" s="262" t="s">
        <v>1388</v>
      </c>
      <c r="E346" s="352" t="s">
        <v>362</v>
      </c>
      <c r="F346" s="263" t="s">
        <v>624</v>
      </c>
      <c r="G346" s="290" t="s">
        <v>704</v>
      </c>
      <c r="H346" s="341" t="s">
        <v>507</v>
      </c>
      <c r="I346" s="335" t="str">
        <f>IF(OR(E346="SE",E346="SA"),VLOOKUP(H346,'Tabla de Peligros y Riesgo'!$C$2:$E$226,2,FALSE),VLOOKUP(H346,'LISTA DE ASPECTOS - IMPACTOS'!$D$3:$F$72,2,FALSE))</f>
        <v xml:space="preserve">Golpes </v>
      </c>
      <c r="J346" s="336" t="s">
        <v>705</v>
      </c>
      <c r="K346" s="342" t="s">
        <v>680</v>
      </c>
      <c r="L346" s="177">
        <v>3</v>
      </c>
      <c r="M346" s="268">
        <f t="shared" si="24"/>
        <v>13</v>
      </c>
      <c r="N346" s="177"/>
      <c r="O346" s="177"/>
      <c r="P346" s="84"/>
      <c r="Q346" s="287"/>
      <c r="R346" s="177"/>
      <c r="S346" s="177" t="s">
        <v>714</v>
      </c>
      <c r="T346" s="178"/>
      <c r="U346" s="401" t="s">
        <v>1400</v>
      </c>
      <c r="V346" s="289"/>
      <c r="W346" s="86">
        <f t="shared" si="25"/>
        <v>13</v>
      </c>
      <c r="X346" s="88">
        <f>IF(M346&gt;=16,MAX(N346:R346),IF(M346&lt;16,MAX(N346:T346)))</f>
        <v>0</v>
      </c>
      <c r="Y346" s="86">
        <f t="shared" si="26"/>
        <v>17</v>
      </c>
      <c r="Z346" s="85"/>
      <c r="AA346" s="267" t="s">
        <v>1381</v>
      </c>
      <c r="AB346" s="175"/>
      <c r="AC346" s="176"/>
      <c r="AD346" s="176"/>
      <c r="AE346" s="272"/>
      <c r="AF346" s="272"/>
      <c r="AG346" s="272"/>
      <c r="AH346" s="272"/>
      <c r="AI346" s="272"/>
      <c r="AJ346" s="272"/>
      <c r="AK346" s="272"/>
      <c r="AL346" s="273"/>
      <c r="AM346" s="272"/>
      <c r="AN346" s="273"/>
      <c r="AO346" s="272"/>
      <c r="AP346" s="273"/>
      <c r="AQ346" s="272"/>
      <c r="AR346" s="273"/>
      <c r="AS346" s="272"/>
      <c r="AT346" s="102"/>
      <c r="AU346" s="101"/>
    </row>
    <row r="347" spans="1:52" ht="58.5">
      <c r="A347" s="487"/>
      <c r="B347" s="445"/>
      <c r="C347" s="488" t="s">
        <v>110</v>
      </c>
      <c r="D347" s="262" t="s">
        <v>1388</v>
      </c>
      <c r="E347" s="352" t="s">
        <v>362</v>
      </c>
      <c r="F347" s="263" t="s">
        <v>624</v>
      </c>
      <c r="G347" s="290" t="s">
        <v>701</v>
      </c>
      <c r="H347" s="341" t="s">
        <v>524</v>
      </c>
      <c r="I347" s="335" t="str">
        <f>IF(OR(E347="SE",E347="SA"),VLOOKUP(H347,'Tabla de Peligros y Riesgo'!$C$2:$E$226,2,FALSE),VLOOKUP(H347,'LISTA DE ASPECTOS - IMPACTOS'!$D$3:$F$72,2,FALSE))</f>
        <v>Caída al mismo nivel</v>
      </c>
      <c r="J347" s="336" t="s">
        <v>702</v>
      </c>
      <c r="K347" s="342" t="s">
        <v>680</v>
      </c>
      <c r="L347" s="177">
        <v>4</v>
      </c>
      <c r="M347" s="268">
        <f t="shared" si="24"/>
        <v>18</v>
      </c>
      <c r="N347" s="85"/>
      <c r="O347" s="85"/>
      <c r="P347" s="84"/>
      <c r="Q347" s="287"/>
      <c r="R347" s="177"/>
      <c r="S347" s="177" t="s">
        <v>811</v>
      </c>
      <c r="T347" s="178"/>
      <c r="U347" s="401" t="s">
        <v>1400</v>
      </c>
      <c r="V347" s="87"/>
      <c r="W347" s="86">
        <f t="shared" si="25"/>
        <v>18</v>
      </c>
      <c r="X347" s="88"/>
      <c r="Y347" s="86">
        <f t="shared" si="26"/>
        <v>21</v>
      </c>
      <c r="Z347" s="85"/>
      <c r="AA347" s="267" t="s">
        <v>1381</v>
      </c>
      <c r="AB347" s="175"/>
      <c r="AC347" s="176"/>
      <c r="AD347" s="176"/>
      <c r="AE347" s="272"/>
      <c r="AF347" s="272"/>
      <c r="AG347" s="272"/>
      <c r="AH347" s="272"/>
      <c r="AI347" s="272"/>
      <c r="AJ347" s="272"/>
      <c r="AK347" s="272"/>
      <c r="AL347" s="273"/>
      <c r="AM347" s="272"/>
      <c r="AN347" s="273"/>
      <c r="AO347" s="272"/>
      <c r="AP347" s="273"/>
      <c r="AQ347" s="272"/>
      <c r="AR347" s="273"/>
      <c r="AS347" s="272"/>
      <c r="AT347" s="102"/>
      <c r="AU347" s="101"/>
    </row>
    <row r="348" spans="1:52" ht="101.5">
      <c r="A348" s="487"/>
      <c r="B348" s="445"/>
      <c r="C348" s="493"/>
      <c r="D348" s="262" t="s">
        <v>1388</v>
      </c>
      <c r="E348" s="352" t="s">
        <v>362</v>
      </c>
      <c r="F348" s="263" t="s">
        <v>624</v>
      </c>
      <c r="G348" s="290" t="s">
        <v>704</v>
      </c>
      <c r="H348" s="341" t="s">
        <v>507</v>
      </c>
      <c r="I348" s="335" t="str">
        <f>IF(OR(E348="SE",E348="SA"),VLOOKUP(H348,'Tabla de Peligros y Riesgo'!$C$2:$E$226,2,FALSE),VLOOKUP(H348,'LISTA DE ASPECTOS - IMPACTOS'!$D$3:$F$72,2,FALSE))</f>
        <v xml:space="preserve">Golpes </v>
      </c>
      <c r="J348" s="336" t="s">
        <v>705</v>
      </c>
      <c r="K348" s="342" t="s">
        <v>680</v>
      </c>
      <c r="L348" s="177">
        <v>3</v>
      </c>
      <c r="M348" s="268">
        <f t="shared" si="24"/>
        <v>13</v>
      </c>
      <c r="N348" s="177"/>
      <c r="O348" s="177"/>
      <c r="P348" s="84"/>
      <c r="Q348" s="287"/>
      <c r="R348" s="177"/>
      <c r="S348" s="177" t="s">
        <v>714</v>
      </c>
      <c r="T348" s="178"/>
      <c r="U348" s="401" t="s">
        <v>1400</v>
      </c>
      <c r="V348" s="87"/>
      <c r="W348" s="86">
        <f t="shared" si="25"/>
        <v>13</v>
      </c>
      <c r="X348" s="88"/>
      <c r="Y348" s="86">
        <f t="shared" si="26"/>
        <v>17</v>
      </c>
      <c r="Z348" s="85"/>
      <c r="AA348" s="267" t="s">
        <v>1381</v>
      </c>
      <c r="AB348" s="175"/>
      <c r="AC348" s="176"/>
      <c r="AD348" s="176"/>
      <c r="AE348" s="272"/>
      <c r="AF348" s="272"/>
      <c r="AG348" s="272"/>
      <c r="AH348" s="272"/>
      <c r="AI348" s="272"/>
      <c r="AJ348" s="272"/>
      <c r="AK348" s="272"/>
      <c r="AL348" s="273"/>
      <c r="AM348" s="272"/>
      <c r="AN348" s="273"/>
      <c r="AO348" s="272"/>
      <c r="AP348" s="273"/>
      <c r="AQ348" s="272"/>
      <c r="AR348" s="273"/>
      <c r="AS348" s="272"/>
      <c r="AT348" s="102"/>
      <c r="AU348" s="101"/>
    </row>
    <row r="349" spans="1:52" ht="141">
      <c r="A349" s="487"/>
      <c r="B349" s="445"/>
      <c r="C349" s="488" t="s">
        <v>111</v>
      </c>
      <c r="D349" s="262" t="s">
        <v>1388</v>
      </c>
      <c r="E349" s="352" t="s">
        <v>361</v>
      </c>
      <c r="F349" s="263" t="s">
        <v>624</v>
      </c>
      <c r="G349" s="290" t="s">
        <v>711</v>
      </c>
      <c r="H349" s="341" t="s">
        <v>513</v>
      </c>
      <c r="I349" s="335" t="str">
        <f>IF(OR(E349="SE",E349="SA"),VLOOKUP(H349,'Tabla de Peligros y Riesgo'!$C$2:$E$226,2,FALSE),VLOOKUP(H349,'LISTA DE ASPECTOS - IMPACTOS'!$D$3:$F$72,2,FALSE))</f>
        <v xml:space="preserve">Exposición a vibraciones </v>
      </c>
      <c r="J349" s="336" t="str">
        <f>IF(OR(E349="SE",E349="SA"),VLOOKUP(H349,'Tabla de Peligros y Riesgo'!$C$2:$E$226,3,FALSE),VLOOKUP(H349,'LISTA DE ASPECTOS - IMPACTOS'!$D$3:$F$72,3,FALSE))</f>
        <v>Trastornos (vasculares, hueso, articulaciones y neurológicos)</v>
      </c>
      <c r="K349" s="342" t="s">
        <v>680</v>
      </c>
      <c r="L349" s="177">
        <v>3</v>
      </c>
      <c r="M349" s="268">
        <f t="shared" ref="M349:M412" si="27">IF(CONCATENATE(L349,K349)="1A",1,IF(CONCATENATE(L349,K349)="1B",2,IF(CONCATENATE(L349,K349)="2A",3,IF(CONCATENATE(L349,K349)="1C",4,IF(CONCATENATE(L349,K349)="2B",5,IF(CONCATENATE(L349,K349)="3A",6,IF(CONCATENATE(L349,K349)="1D",7,IF(CONCATENATE(L349,K349)="2C",8,IF(CONCATENATE(L349,K349)="3B",9,IF(CONCATENATE(L349,K349)="4A",10,IF(CONCATENATE(L349,K349)="1E",11,IF(CONCATENATE(L349,K349)="2D",12,IF(CONCATENATE(L349,K349)="3C",13,IF(CONCATENATE(L349,K349)="4B",14,IF(CONCATENATE(L349,K349)="5A",15,IF(CONCATENATE(L349,K349)="2E",16,IF(CONCATENATE(L349,K349)="3D",17,IF(CONCATENATE(L349,K349)="4C",18,IF(CONCATENATE(L349,K349)="5B",19,IF(CONCATENATE(L349,K349)="3E",20,IF(CONCATENATE(L349,K349)="4D",21,IF(CONCATENATE(L349,K349)="5C",22,IF(CONCATENATE(L349,K349)="4E",23,IF(CONCATENATE(L349,K349)="5D",24,IF(CONCATENATE(L349,K349)="5E",25,"")))))))))))))))))))))))))</f>
        <v>13</v>
      </c>
      <c r="N349" s="85"/>
      <c r="O349" s="85"/>
      <c r="P349" s="84"/>
      <c r="Q349" s="287"/>
      <c r="R349" s="177"/>
      <c r="S349" s="177" t="s">
        <v>712</v>
      </c>
      <c r="T349" s="178"/>
      <c r="U349" s="401" t="s">
        <v>1400</v>
      </c>
      <c r="V349" s="289"/>
      <c r="W349" s="86">
        <f t="shared" ref="W349:W412" si="28">M349</f>
        <v>13</v>
      </c>
      <c r="X349" s="88"/>
      <c r="Y349" s="86">
        <f t="shared" ref="Y349:Y412" si="29">_xlfn.IFS(AND(W349=1,N349&lt;&gt;0),25,AND(W349=1,O349&lt;&gt;0),21,AND(W349=1,R349="ALTO"),16,AND(W349=1,R349="BAJO"),11,AND(W349=1,S349&lt;&gt;0),2,AND(W349=2,N349&lt;&gt;0),25,AND(W349=2,O349&lt;&gt;0),21,AND(W349=2,R349="ALTO"),16,AND(W349=2,R349="BAJO"),11,AND(W349=2,S349&lt;&gt;0),4,AND(W349=3,N349&lt;&gt;0),25,AND(W349=3,O349&lt;&gt;0),21,AND(W349=3,R349="ALTO"),16,AND(W349=3,R349="BAJO"),12,AND(W349=3,S349&lt;&gt;0),5,AND(W349=4,N349&lt;&gt;0),25,AND(W349=4,O349&lt;&gt;0),13,AND(W349=4,R349="ALTO"),16,AND(W349=4,R349="BAJO"),14,AND(W349=4,S349&lt;&gt;0),7,AND(W349=5,N349&lt;&gt;0),25,AND(W349=5,O349&lt;&gt;0),21,AND(W349=5,R349="ALTO"),16,AND(W349=5,R349="BAJO"),12,AND(W349=5,S349&lt;&gt;0),8,AND(W349=6,N349&lt;&gt;0),25,AND(W349=6,O349&lt;&gt;0),21,AND(W349=6,R349="ALTO"),20,AND(W349=6,R349="BAJO"),17,AND(W349=6,S349&lt;&gt;0),6,AND(W349=7,N349&lt;&gt;0),25,AND(W349=7,O349&lt;&gt;0),23,AND(W349=7,R349="ALTO"),16,AND(W349=7,R349="BAJO"),11,AND(W349=7,S349&lt;&gt;0),7,AND(W349=8,N349&lt;&gt;0),25,AND(W349=8,O349&lt;&gt;0),21,AND(W349=8,R349="ALTO"),16,AND(W349=8,R349="BAJO"),12,AND(W349=8,S349&lt;&gt;0),8,AND(W349=9,N349&lt;&gt;0),25,AND(W349=9,O349&lt;&gt;0),21,AND(W349=9,R349="ALTO"),20,AND(W349=9,R349="BAJO"),17,AND(W349=9,S349&lt;&gt;0),13,AND(W349=10,N349&lt;&gt;0),25,AND(W349=10,O349&lt;&gt;0),22,AND(W349=10,R349="ALTO"),21,AND(W349=10,R349="BAJO"),18,AND(W349=10,S349&lt;&gt;0),18,AND(W349=11,N349&lt;&gt;0),25,AND(W349=11,O349&lt;&gt;0),23,AND(W349=11,R349="ALTO"),20,AND(W349=11,R349="BAJO"),16,AND(W349=11,S349&lt;&gt;0),11,AND(W349=12,N349&lt;&gt;0),25,AND(W349=12,O349&lt;&gt;0),23,AND(W349=12,R349="ALTO"),20,AND(W349=12,R349="BAJO"),16,AND(W349=12,S349&lt;&gt;0),12,AND(W349=13,N349&lt;&gt;0),25,AND(W349=13,O349&lt;&gt;0),21,AND(W349=13,R349="ALTO"),20,AND(W349=13,R349="BAJO"),17,AND(W349=13,S349&lt;&gt;0),17,AND(W349=14,N349&lt;&gt;0),25,AND(W349=14,O349&lt;&gt;0),24,AND(W349=14,R349="ALTO"),23,AND(W349=14,R349="BAJO"),21,AND(W349=14,S349&lt;&gt;0),18,AND(W349=15,N349&lt;&gt;0),25,AND(W349=15,O349&lt;&gt;0),24,AND(W349=15,R349="ALTO"),22,AND(W349=15,R349="BAJO"),19,AND(W349=15,S349&lt;&gt;0),19,AND(W349=16,N349&lt;&gt;0),25,AND(W349=16,O349&lt;&gt;0),23,AND(W349=16,R349="ALTO"),23,AND(W349=16,R349="BAJO"),23,AND(W349=16,S349&lt;&gt;0),20,AND(W349=17,N349&lt;&gt;0),25,AND(W349=17,O349&lt;&gt;0),24,AND(W349=17,R349="ALTO"),23,AND(W349=17,R349="BAJO"),21,AND(W349=17,S349&lt;&gt;0),20,AND(W349=18,N349&lt;&gt;0),25,AND(W349=18,O349&lt;&gt;0),24,AND(W349=18,R349="ALTO"),23,AND(W349=18,R349="BAJO"),22,AND(W349=18,S349&lt;&gt;0),21,AND(W349=19,N349&lt;&gt;0),25,AND(W349=19,O349&lt;&gt;0),25,AND(W349=19,R349="ALTO"),24,AND(W349=19,R349="BAJO"),22,AND(W349=19,S349&lt;&gt;0),22,AND(W349&lt;&gt;0,U349&lt;&gt;0),W349,TRUE,"FALSO")</f>
        <v>17</v>
      </c>
      <c r="Z349" s="85"/>
      <c r="AA349" s="267" t="s">
        <v>1381</v>
      </c>
      <c r="AB349" s="175"/>
      <c r="AC349" s="176"/>
      <c r="AD349" s="176"/>
      <c r="AE349" s="272"/>
      <c r="AF349" s="272"/>
      <c r="AG349" s="272"/>
      <c r="AH349" s="272"/>
      <c r="AI349" s="272"/>
      <c r="AJ349" s="272"/>
      <c r="AK349" s="272"/>
      <c r="AL349" s="273"/>
      <c r="AM349" s="272"/>
      <c r="AN349" s="273"/>
      <c r="AO349" s="272"/>
      <c r="AP349" s="273"/>
      <c r="AQ349" s="272"/>
      <c r="AR349" s="273"/>
      <c r="AS349" s="272"/>
      <c r="AT349" s="102"/>
      <c r="AU349" s="101"/>
    </row>
    <row r="350" spans="1:52" ht="141">
      <c r="A350" s="487"/>
      <c r="B350" s="445"/>
      <c r="C350" s="489"/>
      <c r="D350" s="262" t="s">
        <v>1388</v>
      </c>
      <c r="E350" s="352" t="s">
        <v>361</v>
      </c>
      <c r="F350" s="263" t="s">
        <v>624</v>
      </c>
      <c r="G350" s="290" t="s">
        <v>717</v>
      </c>
      <c r="H350" s="341" t="s">
        <v>718</v>
      </c>
      <c r="I350" s="335" t="str">
        <f>IF(OR(E350="SE",E350="SA"),VLOOKUP(H350,'Tabla de Peligros y Riesgo'!$C$2:$E$226,2,FALSE),VLOOKUP(H350,'LISTA DE ASPECTOS - IMPACTOS'!$D$3:$F$72,2,FALSE))</f>
        <v>Perdida de la audición</v>
      </c>
      <c r="J350" s="336" t="str">
        <f>IF(OR(E350="SE",E350="SA"),VLOOKUP(H350,'Tabla de Peligros y Riesgo'!$C$2:$E$226,3,FALSE),VLOOKUP(H350,'LISTA DE ASPECTOS - IMPACTOS'!$D$3:$F$72,3,FALSE))</f>
        <v>Hipoacusia</v>
      </c>
      <c r="K350" s="342" t="s">
        <v>680</v>
      </c>
      <c r="L350" s="177">
        <v>3</v>
      </c>
      <c r="M350" s="268">
        <f t="shared" si="27"/>
        <v>13</v>
      </c>
      <c r="N350" s="85"/>
      <c r="O350" s="85"/>
      <c r="P350" s="84"/>
      <c r="Q350" s="287" t="s">
        <v>719</v>
      </c>
      <c r="R350" s="177" t="s">
        <v>678</v>
      </c>
      <c r="S350" s="177" t="s">
        <v>720</v>
      </c>
      <c r="T350" s="178"/>
      <c r="U350" s="401" t="s">
        <v>1400</v>
      </c>
      <c r="V350" s="87">
        <v>0.15</v>
      </c>
      <c r="W350" s="86">
        <f t="shared" si="28"/>
        <v>13</v>
      </c>
      <c r="X350" s="88">
        <f>IF(M350&gt;=16,MAX(N350:R350),IF(M350&lt;16,MAX(N350:V350)))</f>
        <v>0.15</v>
      </c>
      <c r="Y350" s="86">
        <f t="shared" si="29"/>
        <v>20</v>
      </c>
      <c r="Z350" s="85"/>
      <c r="AA350" s="267" t="s">
        <v>1381</v>
      </c>
      <c r="AB350" s="175"/>
      <c r="AC350" s="176"/>
      <c r="AD350" s="176"/>
      <c r="AE350" s="272"/>
      <c r="AF350" s="272"/>
      <c r="AG350" s="272"/>
      <c r="AH350" s="272"/>
      <c r="AI350" s="272"/>
      <c r="AJ350" s="272"/>
      <c r="AK350" s="272"/>
      <c r="AL350" s="273"/>
      <c r="AM350" s="272"/>
      <c r="AN350" s="273"/>
      <c r="AO350" s="272"/>
      <c r="AP350" s="273"/>
      <c r="AQ350" s="272"/>
      <c r="AR350" s="273"/>
      <c r="AS350" s="272"/>
      <c r="AT350" s="102"/>
      <c r="AU350" s="101"/>
    </row>
    <row r="351" spans="1:52" ht="188">
      <c r="A351" s="487"/>
      <c r="B351" s="445"/>
      <c r="C351" s="489"/>
      <c r="D351" s="262" t="s">
        <v>1388</v>
      </c>
      <c r="E351" s="352" t="s">
        <v>363</v>
      </c>
      <c r="F351" s="263" t="s">
        <v>624</v>
      </c>
      <c r="G351" s="290" t="s">
        <v>739</v>
      </c>
      <c r="H351" s="341" t="s">
        <v>740</v>
      </c>
      <c r="I351" s="335" t="str">
        <f>IF(OR(E351="SE",E351="SA"),VLOOKUP(H351,'Tabla de Peligros y Riesgo'!$C$2:$E$226,2,FALSE),VLOOKUP(H351,'LISTA DE ASPECTOS - IMPACTOS'!$D$3:$F$72,2,FALSE))</f>
        <v>Alteración de la calidad de suelo/agua</v>
      </c>
      <c r="J351" s="336" t="str">
        <f>IF(OR(E351="SE",E351="SA"),VLOOKUP(H351,'Tabla de Peligros y Riesgo'!$C$2:$E$226,3,FALSE),VLOOKUP(H351,'LISTA DE ASPECTOS - IMPACTOS'!$D$3:$F$72,3,FALSE))</f>
        <v>Potencial incumplimiento de Estándares de Calidad Ambiental (ECA) para aire.
Potencial afectación a la vida y salud humana.</v>
      </c>
      <c r="K351" s="342" t="s">
        <v>715</v>
      </c>
      <c r="L351" s="177">
        <v>4</v>
      </c>
      <c r="M351" s="268">
        <f t="shared" si="27"/>
        <v>14</v>
      </c>
      <c r="N351" s="85"/>
      <c r="O351" s="85"/>
      <c r="P351" s="84"/>
      <c r="Q351" s="287"/>
      <c r="R351" s="177"/>
      <c r="S351" s="177" t="s">
        <v>741</v>
      </c>
      <c r="T351" s="178"/>
      <c r="U351" s="178"/>
      <c r="V351" s="87"/>
      <c r="W351" s="86">
        <f t="shared" si="28"/>
        <v>14</v>
      </c>
      <c r="X351" s="88"/>
      <c r="Y351" s="86">
        <f t="shared" si="29"/>
        <v>18</v>
      </c>
      <c r="Z351" s="85"/>
      <c r="AA351" s="267" t="s">
        <v>1381</v>
      </c>
      <c r="AB351" s="175"/>
      <c r="AC351" s="176"/>
      <c r="AD351" s="176"/>
      <c r="AE351" s="272"/>
      <c r="AF351" s="272"/>
      <c r="AG351" s="272"/>
      <c r="AH351" s="272"/>
      <c r="AI351" s="272"/>
      <c r="AJ351" s="272"/>
      <c r="AK351" s="272"/>
      <c r="AL351" s="273"/>
      <c r="AM351" s="272"/>
      <c r="AN351" s="273"/>
      <c r="AO351" s="272"/>
      <c r="AP351" s="273"/>
      <c r="AQ351" s="272"/>
      <c r="AR351" s="273"/>
      <c r="AS351" s="272"/>
      <c r="AT351" s="102"/>
      <c r="AU351" s="101"/>
    </row>
    <row r="352" spans="1:52" ht="329">
      <c r="A352" s="487"/>
      <c r="B352" s="445"/>
      <c r="C352" s="489"/>
      <c r="D352" s="262" t="s">
        <v>1388</v>
      </c>
      <c r="E352" s="352" t="s">
        <v>363</v>
      </c>
      <c r="F352" s="263" t="s">
        <v>624</v>
      </c>
      <c r="G352" s="290" t="s">
        <v>761</v>
      </c>
      <c r="H352" s="341" t="s">
        <v>756</v>
      </c>
      <c r="I352" s="335" t="str">
        <f>IF(OR(E352="SE",E352="SA"),VLOOKUP(H352,'Tabla de Peligros y Riesgo'!$C$2:$E$226,2,FALSE),VLOOKUP(H352,'LISTA DE ASPECTOS - IMPACTOS'!$D$3:$F$72,2,FALSE))</f>
        <v>Alteración de la calidad de suelo/agua</v>
      </c>
      <c r="J352" s="336" t="str">
        <f>IF(OR(E352="SE",E352="SA"),VLOOKUP(H352,'Tabla de Peligros y Riesgo'!$C$2:$E$226,3,FALSE),VLOOKUP(H352,'LISTA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52" s="342" t="s">
        <v>690</v>
      </c>
      <c r="L352" s="177">
        <v>4</v>
      </c>
      <c r="M352" s="268">
        <f t="shared" si="27"/>
        <v>10</v>
      </c>
      <c r="N352" s="85"/>
      <c r="O352" s="85"/>
      <c r="P352" s="84"/>
      <c r="Q352" s="177"/>
      <c r="R352" s="177"/>
      <c r="S352" s="177" t="s">
        <v>733</v>
      </c>
      <c r="T352" s="178">
        <v>0.35</v>
      </c>
      <c r="U352" s="178"/>
      <c r="V352" s="87">
        <v>0.15</v>
      </c>
      <c r="W352" s="86">
        <f t="shared" si="28"/>
        <v>10</v>
      </c>
      <c r="X352" s="88">
        <f>IF(M352&gt;=16,MAX(N352:R352),IF(M352&lt;16,MAX(N352:V352)))</f>
        <v>0.35</v>
      </c>
      <c r="Y352" s="86">
        <f t="shared" si="29"/>
        <v>18</v>
      </c>
      <c r="Z352" s="85"/>
      <c r="AA352" s="267" t="s">
        <v>1381</v>
      </c>
      <c r="AB352" s="175"/>
      <c r="AC352" s="176"/>
      <c r="AD352" s="176"/>
      <c r="AE352" s="272"/>
      <c r="AF352" s="272"/>
      <c r="AG352" s="272"/>
      <c r="AH352" s="272"/>
      <c r="AI352" s="272"/>
      <c r="AJ352" s="272"/>
      <c r="AK352" s="272"/>
      <c r="AL352" s="273"/>
      <c r="AM352" s="272"/>
      <c r="AN352" s="273"/>
      <c r="AO352" s="272"/>
      <c r="AP352" s="273"/>
      <c r="AQ352" s="272"/>
      <c r="AR352" s="273"/>
      <c r="AS352" s="272"/>
      <c r="AT352" s="102"/>
      <c r="AU352" s="101"/>
    </row>
    <row r="353" spans="1:52" ht="93" customHeight="1">
      <c r="A353" s="487"/>
      <c r="B353" s="445"/>
      <c r="C353" s="489"/>
      <c r="D353" s="262" t="s">
        <v>1388</v>
      </c>
      <c r="E353" s="352" t="s">
        <v>363</v>
      </c>
      <c r="F353" s="263" t="s">
        <v>624</v>
      </c>
      <c r="G353" s="290" t="s">
        <v>728</v>
      </c>
      <c r="H353" s="341" t="s">
        <v>729</v>
      </c>
      <c r="I353" s="335" t="str">
        <f>IF(OR(E353="SE",E353="SA"),VLOOKUP(H353,'Tabla de Peligros y Riesgo'!$C$2:$E$226,2,FALSE),VLOOKUP(H353,'LISTA DE ASPECTOS - IMPACTOS'!$D$3:$F$72,2,FALSE))</f>
        <v>Alteración de la calidad de suelo/agua</v>
      </c>
      <c r="J353" s="336" t="str">
        <f>IF(OR(E353="SE",E353="SA"),VLOOKUP(H353,'Tabla de Peligros y Riesgo'!$C$2:$E$226,3,FALSE),VLOOKUP(H353,'LISTA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53" s="342" t="s">
        <v>680</v>
      </c>
      <c r="L353" s="177">
        <v>3</v>
      </c>
      <c r="M353" s="268">
        <f t="shared" si="27"/>
        <v>13</v>
      </c>
      <c r="N353" s="177"/>
      <c r="O353" s="177"/>
      <c r="P353" s="84"/>
      <c r="Q353" s="177" t="s">
        <v>730</v>
      </c>
      <c r="R353" s="177" t="s">
        <v>685</v>
      </c>
      <c r="S353" s="177" t="s">
        <v>731</v>
      </c>
      <c r="T353" s="178"/>
      <c r="U353" s="178"/>
      <c r="V353" s="87">
        <v>0.15</v>
      </c>
      <c r="W353" s="86">
        <f t="shared" si="28"/>
        <v>13</v>
      </c>
      <c r="X353" s="88">
        <f>IF(M353&gt;=16,MAX(N353:R353),IF(M353&lt;16,MAX(N353:V353)))</f>
        <v>0.15</v>
      </c>
      <c r="Y353" s="86">
        <f t="shared" si="29"/>
        <v>17</v>
      </c>
      <c r="Z353" s="85"/>
      <c r="AA353" s="267" t="s">
        <v>1381</v>
      </c>
      <c r="AB353" s="175"/>
      <c r="AC353" s="176"/>
      <c r="AD353" s="176"/>
      <c r="AE353" s="272"/>
      <c r="AF353" s="272"/>
      <c r="AG353" s="272"/>
      <c r="AH353" s="272"/>
      <c r="AI353" s="272"/>
      <c r="AJ353" s="272"/>
      <c r="AK353" s="272"/>
      <c r="AL353" s="273"/>
      <c r="AM353" s="272"/>
      <c r="AN353" s="273"/>
      <c r="AO353" s="272"/>
      <c r="AP353" s="273"/>
      <c r="AQ353" s="272"/>
      <c r="AR353" s="273"/>
      <c r="AS353" s="272"/>
      <c r="AT353" s="102"/>
      <c r="AU353" s="101"/>
    </row>
    <row r="354" spans="1:52" ht="70.5">
      <c r="A354" s="487"/>
      <c r="B354" s="445"/>
      <c r="C354" s="489"/>
      <c r="D354" s="262" t="s">
        <v>1388</v>
      </c>
      <c r="E354" s="352" t="s">
        <v>361</v>
      </c>
      <c r="F354" s="263" t="s">
        <v>624</v>
      </c>
      <c r="G354" s="290" t="s">
        <v>780</v>
      </c>
      <c r="H354" s="341" t="s">
        <v>781</v>
      </c>
      <c r="I354" s="335" t="str">
        <f>IF(OR(E354="SE",E354="SA"),VLOOKUP(H354,'Tabla de Peligros y Riesgo'!$C$2:$E$226,2,FALSE),VLOOKUP(H354,'LISTA DE ASPECTOS - IMPACTOS'!$D$3:$F$72,2,FALSE))</f>
        <v xml:space="preserve">Quemaduras </v>
      </c>
      <c r="J354" s="336" t="str">
        <f>IF(OR(E354="SE",E354="SA"),VLOOKUP(H354,'Tabla de Peligros y Riesgo'!$C$2:$E$226,3,FALSE),VLOOKUP(H354,'LISTA DE ASPECTOS - IMPACTOS'!$D$3:$F$72,3,FALSE))</f>
        <v>Heridas 1ero, 2do y 3er grado</v>
      </c>
      <c r="K354" s="342" t="s">
        <v>680</v>
      </c>
      <c r="L354" s="177">
        <v>3</v>
      </c>
      <c r="M354" s="268">
        <f t="shared" si="27"/>
        <v>13</v>
      </c>
      <c r="N354" s="85"/>
      <c r="O354" s="85"/>
      <c r="P354" s="84"/>
      <c r="Q354" s="287"/>
      <c r="R354" s="177"/>
      <c r="S354" s="177" t="s">
        <v>782</v>
      </c>
      <c r="T354" s="178"/>
      <c r="U354" s="401" t="s">
        <v>1400</v>
      </c>
      <c r="V354" s="87"/>
      <c r="W354" s="86">
        <f t="shared" si="28"/>
        <v>13</v>
      </c>
      <c r="X354" s="88">
        <f>IF(M354&gt;=16,MAX(N354:R354),IF(M354&lt;16,MAX(N354:V354)))</f>
        <v>0</v>
      </c>
      <c r="Y354" s="86">
        <f t="shared" si="29"/>
        <v>17</v>
      </c>
      <c r="Z354" s="85"/>
      <c r="AA354" s="267" t="s">
        <v>1381</v>
      </c>
      <c r="AB354" s="175"/>
      <c r="AC354" s="176"/>
      <c r="AD354" s="176"/>
      <c r="AE354" s="272"/>
      <c r="AF354" s="272"/>
      <c r="AG354" s="272"/>
      <c r="AH354" s="272"/>
      <c r="AI354" s="272"/>
      <c r="AJ354" s="272"/>
      <c r="AK354" s="272"/>
      <c r="AL354" s="273"/>
      <c r="AM354" s="272"/>
      <c r="AN354" s="273"/>
      <c r="AO354" s="272"/>
      <c r="AP354" s="273"/>
      <c r="AQ354" s="272"/>
      <c r="AR354" s="273"/>
      <c r="AS354" s="272"/>
      <c r="AT354" s="102"/>
      <c r="AU354" s="101"/>
    </row>
    <row r="355" spans="1:52" ht="101.5">
      <c r="A355" s="487"/>
      <c r="B355" s="445"/>
      <c r="C355" s="493"/>
      <c r="D355" s="262" t="s">
        <v>1388</v>
      </c>
      <c r="E355" s="352" t="s">
        <v>362</v>
      </c>
      <c r="F355" s="263" t="s">
        <v>624</v>
      </c>
      <c r="G355" s="290" t="s">
        <v>704</v>
      </c>
      <c r="H355" s="341" t="s">
        <v>507</v>
      </c>
      <c r="I355" s="335" t="str">
        <f>IF(OR(E355="SE",E355="SA"),VLOOKUP(H355,'Tabla de Peligros y Riesgo'!$C$2:$E$226,2,FALSE),VLOOKUP(H355,'LISTA DE ASPECTOS - IMPACTOS'!$D$3:$F$72,2,FALSE))</f>
        <v xml:space="preserve">Golpes </v>
      </c>
      <c r="J355" s="336" t="s">
        <v>705</v>
      </c>
      <c r="K355" s="342" t="s">
        <v>680</v>
      </c>
      <c r="L355" s="177">
        <v>3</v>
      </c>
      <c r="M355" s="268">
        <f t="shared" si="27"/>
        <v>13</v>
      </c>
      <c r="N355" s="85"/>
      <c r="O355" s="85"/>
      <c r="P355" s="84"/>
      <c r="Q355" s="287"/>
      <c r="R355" s="177"/>
      <c r="S355" s="177" t="s">
        <v>786</v>
      </c>
      <c r="T355" s="178"/>
      <c r="U355" s="401" t="s">
        <v>1400</v>
      </c>
      <c r="V355" s="87"/>
      <c r="W355" s="86">
        <f t="shared" si="28"/>
        <v>13</v>
      </c>
      <c r="X355" s="88"/>
      <c r="Y355" s="86">
        <f t="shared" si="29"/>
        <v>17</v>
      </c>
      <c r="Z355" s="85"/>
      <c r="AA355" s="267" t="s">
        <v>1381</v>
      </c>
      <c r="AB355" s="175"/>
      <c r="AC355" s="176"/>
      <c r="AD355" s="176"/>
      <c r="AE355" s="272"/>
      <c r="AF355" s="272"/>
      <c r="AG355" s="272"/>
      <c r="AH355" s="272"/>
      <c r="AI355" s="272"/>
      <c r="AJ355" s="272"/>
      <c r="AK355" s="272"/>
      <c r="AL355" s="273"/>
      <c r="AM355" s="272"/>
      <c r="AN355" s="273"/>
      <c r="AO355" s="272"/>
      <c r="AP355" s="273"/>
      <c r="AQ355" s="272"/>
      <c r="AR355" s="273"/>
      <c r="AS355" s="272"/>
      <c r="AT355" s="102"/>
      <c r="AU355" s="101"/>
    </row>
    <row r="356" spans="1:52" s="100" customFormat="1" ht="58.5">
      <c r="A356" s="487"/>
      <c r="B356" s="445"/>
      <c r="C356" s="488" t="s">
        <v>40</v>
      </c>
      <c r="D356" s="262" t="s">
        <v>1388</v>
      </c>
      <c r="E356" s="352" t="s">
        <v>362</v>
      </c>
      <c r="F356" s="263" t="s">
        <v>624</v>
      </c>
      <c r="G356" s="290" t="s">
        <v>701</v>
      </c>
      <c r="H356" s="341" t="s">
        <v>524</v>
      </c>
      <c r="I356" s="335" t="str">
        <f>IF(OR(E356="SE",E356="SA"),VLOOKUP(H356,'Tabla de Peligros y Riesgo'!$C$2:$E$226,2,FALSE),VLOOKUP(H356,'LISTA DE ASPECTOS - IMPACTOS'!$D$3:$F$72,2,FALSE))</f>
        <v>Caída al mismo nivel</v>
      </c>
      <c r="J356" s="336" t="s">
        <v>702</v>
      </c>
      <c r="K356" s="342" t="s">
        <v>680</v>
      </c>
      <c r="L356" s="177">
        <v>4</v>
      </c>
      <c r="M356" s="268">
        <f t="shared" si="27"/>
        <v>18</v>
      </c>
      <c r="N356" s="280"/>
      <c r="O356" s="280"/>
      <c r="P356" s="282"/>
      <c r="Q356" s="287"/>
      <c r="R356" s="177"/>
      <c r="S356" s="177" t="s">
        <v>811</v>
      </c>
      <c r="T356" s="178"/>
      <c r="U356" s="401" t="s">
        <v>1400</v>
      </c>
      <c r="V356" s="278"/>
      <c r="W356" s="86">
        <f t="shared" si="28"/>
        <v>18</v>
      </c>
      <c r="X356" s="88"/>
      <c r="Y356" s="86">
        <f t="shared" si="29"/>
        <v>21</v>
      </c>
      <c r="Z356" s="85"/>
      <c r="AA356" s="267" t="s">
        <v>1381</v>
      </c>
      <c r="AD356" s="99"/>
      <c r="AE356" s="272"/>
      <c r="AF356" s="272"/>
      <c r="AG356" s="272"/>
      <c r="AH356" s="272"/>
      <c r="AI356" s="272"/>
      <c r="AJ356" s="272"/>
      <c r="AK356" s="272"/>
      <c r="AL356" s="273"/>
      <c r="AM356" s="272"/>
      <c r="AN356" s="273"/>
      <c r="AO356" s="272"/>
      <c r="AP356" s="273"/>
      <c r="AQ356" s="272"/>
      <c r="AR356" s="273"/>
      <c r="AS356" s="272"/>
      <c r="AT356" s="102"/>
      <c r="AU356" s="101"/>
      <c r="AV356" s="90"/>
      <c r="AW356" s="90"/>
      <c r="AX356" s="90"/>
      <c r="AY356" s="90"/>
      <c r="AZ356" s="90"/>
    </row>
    <row r="357" spans="1:52" ht="101.5">
      <c r="A357" s="487"/>
      <c r="B357" s="445"/>
      <c r="C357" s="489"/>
      <c r="D357" s="262" t="s">
        <v>1388</v>
      </c>
      <c r="E357" s="352" t="s">
        <v>362</v>
      </c>
      <c r="F357" s="263" t="s">
        <v>624</v>
      </c>
      <c r="G357" s="290" t="s">
        <v>704</v>
      </c>
      <c r="H357" s="341" t="s">
        <v>507</v>
      </c>
      <c r="I357" s="335" t="str">
        <f>IF(OR(E357="SE",E357="SA"),VLOOKUP(H357,'Tabla de Peligros y Riesgo'!$C$2:$E$226,2,FALSE),VLOOKUP(H357,'LISTA DE ASPECTOS - IMPACTOS'!$D$3:$F$72,2,FALSE))</f>
        <v xml:space="preserve">Golpes </v>
      </c>
      <c r="J357" s="336" t="s">
        <v>705</v>
      </c>
      <c r="K357" s="342" t="s">
        <v>680</v>
      </c>
      <c r="L357" s="177">
        <v>3</v>
      </c>
      <c r="M357" s="268">
        <f t="shared" si="27"/>
        <v>13</v>
      </c>
      <c r="N357" s="177"/>
      <c r="O357" s="177"/>
      <c r="P357" s="84"/>
      <c r="Q357" s="287"/>
      <c r="R357" s="177"/>
      <c r="S357" s="177" t="s">
        <v>714</v>
      </c>
      <c r="T357" s="178"/>
      <c r="U357" s="401" t="s">
        <v>1400</v>
      </c>
      <c r="V357" s="87"/>
      <c r="W357" s="86">
        <f t="shared" si="28"/>
        <v>13</v>
      </c>
      <c r="X357" s="88"/>
      <c r="Y357" s="86">
        <f t="shared" si="29"/>
        <v>17</v>
      </c>
      <c r="Z357" s="85"/>
      <c r="AA357" s="267" t="s">
        <v>1381</v>
      </c>
      <c r="AB357" s="175"/>
      <c r="AC357" s="176"/>
      <c r="AD357" s="176"/>
      <c r="AE357" s="272"/>
      <c r="AF357" s="272"/>
      <c r="AG357" s="272"/>
      <c r="AH357" s="272"/>
      <c r="AI357" s="272"/>
      <c r="AJ357" s="272"/>
      <c r="AK357" s="272"/>
      <c r="AL357" s="273"/>
      <c r="AM357" s="272"/>
      <c r="AN357" s="273"/>
      <c r="AO357" s="272"/>
      <c r="AP357" s="273"/>
      <c r="AQ357" s="272"/>
      <c r="AR357" s="273"/>
      <c r="AS357" s="272"/>
      <c r="AT357" s="102"/>
      <c r="AU357" s="101"/>
    </row>
    <row r="358" spans="1:52" ht="141">
      <c r="A358" s="487"/>
      <c r="B358" s="445"/>
      <c r="C358" s="488" t="s">
        <v>108</v>
      </c>
      <c r="D358" s="262" t="s">
        <v>1388</v>
      </c>
      <c r="E358" s="352" t="s">
        <v>361</v>
      </c>
      <c r="F358" s="263" t="s">
        <v>624</v>
      </c>
      <c r="G358" s="290" t="s">
        <v>711</v>
      </c>
      <c r="H358" s="341" t="s">
        <v>513</v>
      </c>
      <c r="I358" s="335" t="str">
        <f>IF(OR(E358="SE",E358="SA"),VLOOKUP(H358,'Tabla de Peligros y Riesgo'!$C$2:$E$226,2,FALSE),VLOOKUP(H358,'LISTA DE ASPECTOS - IMPACTOS'!$D$3:$F$72,2,FALSE))</f>
        <v xml:space="preserve">Exposición a vibraciones </v>
      </c>
      <c r="J358" s="336" t="str">
        <f>IF(OR(E358="SE",E358="SA"),VLOOKUP(H358,'Tabla de Peligros y Riesgo'!$C$2:$E$226,3,FALSE),VLOOKUP(H358,'LISTA DE ASPECTOS - IMPACTOS'!$D$3:$F$72,3,FALSE))</f>
        <v>Trastornos (vasculares, hueso, articulaciones y neurológicos)</v>
      </c>
      <c r="K358" s="342" t="s">
        <v>680</v>
      </c>
      <c r="L358" s="177">
        <v>3</v>
      </c>
      <c r="M358" s="268">
        <f t="shared" si="27"/>
        <v>13</v>
      </c>
      <c r="N358" s="85"/>
      <c r="O358" s="85"/>
      <c r="P358" s="84"/>
      <c r="Q358" s="287"/>
      <c r="R358" s="177"/>
      <c r="S358" s="177" t="s">
        <v>712</v>
      </c>
      <c r="T358" s="178"/>
      <c r="U358" s="401" t="s">
        <v>1400</v>
      </c>
      <c r="V358" s="87"/>
      <c r="W358" s="86">
        <f t="shared" si="28"/>
        <v>13</v>
      </c>
      <c r="X358" s="88"/>
      <c r="Y358" s="86">
        <f t="shared" si="29"/>
        <v>17</v>
      </c>
      <c r="Z358" s="85"/>
      <c r="AA358" s="267" t="s">
        <v>1381</v>
      </c>
      <c r="AB358" s="175"/>
      <c r="AC358" s="176"/>
      <c r="AD358" s="176"/>
      <c r="AE358" s="272"/>
      <c r="AF358" s="272"/>
      <c r="AG358" s="272"/>
      <c r="AH358" s="272"/>
      <c r="AI358" s="272"/>
      <c r="AJ358" s="272"/>
      <c r="AK358" s="272"/>
      <c r="AL358" s="273"/>
      <c r="AM358" s="272"/>
      <c r="AN358" s="273"/>
      <c r="AO358" s="272"/>
      <c r="AP358" s="273"/>
      <c r="AQ358" s="272"/>
      <c r="AR358" s="273"/>
      <c r="AS358" s="272"/>
      <c r="AT358" s="102"/>
      <c r="AU358" s="101"/>
    </row>
    <row r="359" spans="1:52" ht="141">
      <c r="A359" s="487"/>
      <c r="B359" s="445"/>
      <c r="C359" s="489"/>
      <c r="D359" s="262" t="s">
        <v>1388</v>
      </c>
      <c r="E359" s="352" t="s">
        <v>361</v>
      </c>
      <c r="F359" s="263" t="s">
        <v>624</v>
      </c>
      <c r="G359" s="290" t="s">
        <v>717</v>
      </c>
      <c r="H359" s="341" t="s">
        <v>718</v>
      </c>
      <c r="I359" s="335" t="str">
        <f>IF(OR(E359="SE",E359="SA"),VLOOKUP(H359,'Tabla de Peligros y Riesgo'!$C$2:$E$226,2,FALSE),VLOOKUP(H359,'LISTA DE ASPECTOS - IMPACTOS'!$D$3:$F$72,2,FALSE))</f>
        <v>Perdida de la audición</v>
      </c>
      <c r="J359" s="336" t="str">
        <f>IF(OR(E359="SE",E359="SA"),VLOOKUP(H359,'Tabla de Peligros y Riesgo'!$C$2:$E$226,3,FALSE),VLOOKUP(H359,'LISTA DE ASPECTOS - IMPACTOS'!$D$3:$F$72,3,FALSE))</f>
        <v>Hipoacusia</v>
      </c>
      <c r="K359" s="342" t="s">
        <v>680</v>
      </c>
      <c r="L359" s="177">
        <v>3</v>
      </c>
      <c r="M359" s="268">
        <f t="shared" si="27"/>
        <v>13</v>
      </c>
      <c r="N359" s="85"/>
      <c r="O359" s="85"/>
      <c r="P359" s="84"/>
      <c r="Q359" s="287" t="s">
        <v>719</v>
      </c>
      <c r="R359" s="177" t="s">
        <v>678</v>
      </c>
      <c r="S359" s="177" t="s">
        <v>720</v>
      </c>
      <c r="T359" s="178"/>
      <c r="U359" s="401" t="s">
        <v>1400</v>
      </c>
      <c r="V359" s="87">
        <v>0.15</v>
      </c>
      <c r="W359" s="86">
        <f t="shared" si="28"/>
        <v>13</v>
      </c>
      <c r="X359" s="88">
        <f>IF(M359&gt;=16,MAX(N359:R359),IF(M359&lt;16,MAX(N359:V359)))</f>
        <v>0.15</v>
      </c>
      <c r="Y359" s="86">
        <f t="shared" si="29"/>
        <v>20</v>
      </c>
      <c r="Z359" s="85"/>
      <c r="AA359" s="267" t="s">
        <v>1381</v>
      </c>
      <c r="AB359" s="175"/>
      <c r="AC359" s="176"/>
      <c r="AD359" s="176"/>
      <c r="AE359" s="272"/>
      <c r="AF359" s="272"/>
      <c r="AG359" s="272"/>
      <c r="AH359" s="272"/>
      <c r="AI359" s="272"/>
      <c r="AJ359" s="272"/>
      <c r="AK359" s="272"/>
      <c r="AL359" s="273"/>
      <c r="AM359" s="272"/>
      <c r="AN359" s="273"/>
      <c r="AO359" s="272"/>
      <c r="AP359" s="273"/>
      <c r="AQ359" s="272"/>
      <c r="AR359" s="273"/>
      <c r="AS359" s="272"/>
      <c r="AT359" s="102"/>
      <c r="AU359" s="101"/>
    </row>
    <row r="360" spans="1:52" ht="117.5">
      <c r="A360" s="487"/>
      <c r="B360" s="445"/>
      <c r="C360" s="489"/>
      <c r="D360" s="262" t="s">
        <v>1388</v>
      </c>
      <c r="E360" s="352" t="s">
        <v>362</v>
      </c>
      <c r="F360" s="263" t="s">
        <v>624</v>
      </c>
      <c r="G360" s="290" t="s">
        <v>704</v>
      </c>
      <c r="H360" s="341" t="s">
        <v>707</v>
      </c>
      <c r="I360" s="335" t="str">
        <f>IF(OR(E360="SE",E360="SA"),VLOOKUP(H360,'Tabla de Peligros y Riesgo'!$C$2:$E$226,2,FALSE),VLOOKUP(H360,'LISTA DE ASPECTOS - IMPACTOS'!$D$3:$F$72,2,FALSE))</f>
        <v>Atrapamiento</v>
      </c>
      <c r="J360" s="336" t="s">
        <v>705</v>
      </c>
      <c r="K360" s="342" t="s">
        <v>680</v>
      </c>
      <c r="L360" s="177">
        <v>3</v>
      </c>
      <c r="M360" s="268">
        <f t="shared" si="27"/>
        <v>13</v>
      </c>
      <c r="N360" s="177"/>
      <c r="O360" s="177"/>
      <c r="P360" s="84"/>
      <c r="Q360" s="287"/>
      <c r="R360" s="177"/>
      <c r="S360" s="177" t="s">
        <v>714</v>
      </c>
      <c r="T360" s="178"/>
      <c r="U360" s="401" t="s">
        <v>1400</v>
      </c>
      <c r="V360" s="87"/>
      <c r="W360" s="86">
        <f t="shared" si="28"/>
        <v>13</v>
      </c>
      <c r="X360" s="88"/>
      <c r="Y360" s="86">
        <f t="shared" si="29"/>
        <v>17</v>
      </c>
      <c r="Z360" s="85"/>
      <c r="AA360" s="267" t="s">
        <v>1381</v>
      </c>
      <c r="AB360" s="175"/>
      <c r="AC360" s="176"/>
      <c r="AD360" s="176"/>
      <c r="AE360" s="272"/>
      <c r="AF360" s="272"/>
      <c r="AG360" s="272"/>
      <c r="AH360" s="272"/>
      <c r="AI360" s="272"/>
      <c r="AJ360" s="272"/>
      <c r="AK360" s="272"/>
      <c r="AL360" s="273"/>
      <c r="AM360" s="272"/>
      <c r="AN360" s="273"/>
      <c r="AO360" s="272"/>
      <c r="AP360" s="273"/>
      <c r="AQ360" s="272"/>
      <c r="AR360" s="273"/>
      <c r="AS360" s="272"/>
      <c r="AT360" s="102"/>
      <c r="AU360" s="101"/>
    </row>
    <row r="361" spans="1:52" s="303" customFormat="1" ht="58">
      <c r="A361" s="487"/>
      <c r="B361" s="445"/>
      <c r="C361" s="489"/>
      <c r="D361" s="262" t="s">
        <v>1388</v>
      </c>
      <c r="E361" s="352" t="s">
        <v>363</v>
      </c>
      <c r="F361" s="263" t="s">
        <v>624</v>
      </c>
      <c r="G361" s="290" t="s">
        <v>789</v>
      </c>
      <c r="H361" s="341" t="s">
        <v>818</v>
      </c>
      <c r="I361" s="190" t="s">
        <v>688</v>
      </c>
      <c r="J361" s="338" t="s">
        <v>689</v>
      </c>
      <c r="K361" s="342" t="s">
        <v>680</v>
      </c>
      <c r="L361" s="177">
        <v>4</v>
      </c>
      <c r="M361" s="268">
        <f t="shared" si="27"/>
        <v>18</v>
      </c>
      <c r="N361" s="177"/>
      <c r="O361" s="177"/>
      <c r="P361" s="295"/>
      <c r="Q361" s="287"/>
      <c r="R361" s="177"/>
      <c r="S361" s="177" t="s">
        <v>795</v>
      </c>
      <c r="T361" s="178"/>
      <c r="U361" s="178" t="s">
        <v>791</v>
      </c>
      <c r="V361" s="296"/>
      <c r="W361" s="86">
        <f t="shared" si="28"/>
        <v>18</v>
      </c>
      <c r="X361" s="305"/>
      <c r="Y361" s="86">
        <f t="shared" si="29"/>
        <v>21</v>
      </c>
      <c r="Z361" s="177"/>
      <c r="AA361" s="267" t="s">
        <v>1381</v>
      </c>
      <c r="AB361" s="297"/>
      <c r="AC361" s="298"/>
      <c r="AD361" s="298"/>
      <c r="AE361" s="299"/>
      <c r="AF361" s="299"/>
      <c r="AG361" s="299"/>
      <c r="AH361" s="299"/>
      <c r="AI361" s="299"/>
      <c r="AJ361" s="299"/>
      <c r="AK361" s="299"/>
      <c r="AL361" s="300"/>
      <c r="AM361" s="299"/>
      <c r="AN361" s="300"/>
      <c r="AO361" s="299"/>
      <c r="AP361" s="300"/>
      <c r="AQ361" s="299"/>
      <c r="AR361" s="300"/>
      <c r="AS361" s="299"/>
      <c r="AT361" s="301"/>
      <c r="AU361" s="302"/>
    </row>
    <row r="362" spans="1:52" ht="93" customHeight="1">
      <c r="A362" s="487"/>
      <c r="B362" s="445"/>
      <c r="C362" s="489"/>
      <c r="D362" s="262" t="s">
        <v>1388</v>
      </c>
      <c r="E362" s="352" t="s">
        <v>363</v>
      </c>
      <c r="F362" s="263" t="s">
        <v>624</v>
      </c>
      <c r="G362" s="290" t="s">
        <v>728</v>
      </c>
      <c r="H362" s="341" t="s">
        <v>729</v>
      </c>
      <c r="I362" s="335" t="str">
        <f>IF(OR(E362="SE",E362="SA"),VLOOKUP(H362,'Tabla de Peligros y Riesgo'!$C$2:$E$226,2,FALSE),VLOOKUP(H362,'LISTA DE ASPECTOS - IMPACTOS'!$D$3:$F$72,2,FALSE))</f>
        <v>Alteración de la calidad de suelo/agua</v>
      </c>
      <c r="J362" s="336" t="str">
        <f>IF(OR(E362="SE",E362="SA"),VLOOKUP(H362,'Tabla de Peligros y Riesgo'!$C$2:$E$226,3,FALSE),VLOOKUP(H362,'LISTA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62" s="342" t="s">
        <v>680</v>
      </c>
      <c r="L362" s="177">
        <v>3</v>
      </c>
      <c r="M362" s="268">
        <f t="shared" si="27"/>
        <v>13</v>
      </c>
      <c r="N362" s="177"/>
      <c r="O362" s="177"/>
      <c r="P362" s="84"/>
      <c r="Q362" s="177" t="s">
        <v>730</v>
      </c>
      <c r="R362" s="177" t="s">
        <v>685</v>
      </c>
      <c r="S362" s="177" t="s">
        <v>731</v>
      </c>
      <c r="T362" s="178"/>
      <c r="U362" s="178"/>
      <c r="V362" s="87">
        <v>0.15</v>
      </c>
      <c r="W362" s="86">
        <f t="shared" si="28"/>
        <v>13</v>
      </c>
      <c r="X362" s="88">
        <f>IF(M362&gt;=16,MAX(N362:R362),IF(M362&lt;16,MAX(N362:V362)))</f>
        <v>0.15</v>
      </c>
      <c r="Y362" s="86">
        <f t="shared" si="29"/>
        <v>17</v>
      </c>
      <c r="Z362" s="85"/>
      <c r="AA362" s="267" t="s">
        <v>1381</v>
      </c>
      <c r="AB362" s="175"/>
      <c r="AC362" s="176"/>
      <c r="AD362" s="176"/>
      <c r="AE362" s="272"/>
      <c r="AF362" s="272"/>
      <c r="AG362" s="272"/>
      <c r="AH362" s="272"/>
      <c r="AI362" s="272"/>
      <c r="AJ362" s="272"/>
      <c r="AK362" s="272"/>
      <c r="AL362" s="273"/>
      <c r="AM362" s="272"/>
      <c r="AN362" s="273"/>
      <c r="AO362" s="272"/>
      <c r="AP362" s="273"/>
      <c r="AQ362" s="272"/>
      <c r="AR362" s="273"/>
      <c r="AS362" s="272"/>
      <c r="AT362" s="102"/>
      <c r="AU362" s="101"/>
    </row>
    <row r="363" spans="1:52" ht="46.5" customHeight="1">
      <c r="A363" s="487"/>
      <c r="B363" s="445"/>
      <c r="C363" s="493"/>
      <c r="D363" s="262" t="s">
        <v>1388</v>
      </c>
      <c r="E363" s="352" t="s">
        <v>363</v>
      </c>
      <c r="F363" s="263" t="s">
        <v>624</v>
      </c>
      <c r="G363" s="290" t="s">
        <v>809</v>
      </c>
      <c r="H363" s="341" t="s">
        <v>417</v>
      </c>
      <c r="I363" s="335" t="str">
        <f>IF(OR(E363="SE",E363="SA"),VLOOKUP(H363,'Tabla de Peligros y Riesgo'!$C$2:$E$226,2,FALSE),VLOOKUP(H363,'LISTA DE ASPECTOS - IMPACTOS'!$D$3:$F$72,2,FALSE))</f>
        <v>Contaminación sonora</v>
      </c>
      <c r="J363" s="336" t="str">
        <f>IF(OR(E363="SE",E363="SA"),VLOOKUP(H363,'Tabla de Peligros y Riesgo'!$C$2:$E$226,3,FALSE),VLOOKUP(H363,'LISTA DE ASPECTOS - IMPACTOS'!$D$3:$F$72,3,FALSE))</f>
        <v>Afectación a la fauna terrestre.
Potencial afectación a la calidad ambiental del recurso agua.</v>
      </c>
      <c r="K363" s="342" t="s">
        <v>715</v>
      </c>
      <c r="L363" s="177">
        <v>5</v>
      </c>
      <c r="M363" s="268">
        <f t="shared" si="27"/>
        <v>19</v>
      </c>
      <c r="N363" s="85"/>
      <c r="O363" s="85"/>
      <c r="P363" s="84"/>
      <c r="Q363" s="177"/>
      <c r="R363" s="177"/>
      <c r="S363" s="177" t="s">
        <v>810</v>
      </c>
      <c r="T363" s="178"/>
      <c r="U363" s="178"/>
      <c r="V363" s="87"/>
      <c r="W363" s="86">
        <f t="shared" si="28"/>
        <v>19</v>
      </c>
      <c r="X363" s="88"/>
      <c r="Y363" s="86">
        <f t="shared" si="29"/>
        <v>22</v>
      </c>
      <c r="Z363" s="85"/>
      <c r="AA363" s="267" t="s">
        <v>1381</v>
      </c>
      <c r="AB363" s="175"/>
      <c r="AC363" s="176"/>
      <c r="AD363" s="176"/>
      <c r="AE363" s="272"/>
      <c r="AF363" s="272"/>
      <c r="AG363" s="272"/>
      <c r="AH363" s="272"/>
      <c r="AI363" s="272"/>
      <c r="AJ363" s="272"/>
      <c r="AK363" s="272"/>
      <c r="AL363" s="273"/>
      <c r="AM363" s="272"/>
      <c r="AN363" s="273"/>
      <c r="AO363" s="272"/>
      <c r="AP363" s="273"/>
      <c r="AQ363" s="272"/>
      <c r="AR363" s="273"/>
      <c r="AS363" s="272"/>
      <c r="AT363" s="102"/>
      <c r="AU363" s="101"/>
    </row>
    <row r="364" spans="1:52" ht="56.15" customHeight="1">
      <c r="A364" s="487"/>
      <c r="B364" s="445"/>
      <c r="C364" s="488" t="s">
        <v>28</v>
      </c>
      <c r="D364" s="262" t="s">
        <v>1388</v>
      </c>
      <c r="E364" s="352" t="s">
        <v>362</v>
      </c>
      <c r="F364" s="263" t="s">
        <v>624</v>
      </c>
      <c r="G364" s="290" t="s">
        <v>701</v>
      </c>
      <c r="H364" s="341" t="s">
        <v>476</v>
      </c>
      <c r="I364" s="335" t="str">
        <f>IF(OR(E364="SE",E364="SA"),VLOOKUP(H364,'Tabla de Peligros y Riesgo'!$C$2:$E$226,2,FALSE),VLOOKUP(H364,'LISTA DE ASPECTOS - IMPACTOS'!$D$3:$F$72,2,FALSE))</f>
        <v>Caída al mismo nivel</v>
      </c>
      <c r="J364" s="336" t="s">
        <v>702</v>
      </c>
      <c r="K364" s="342" t="s">
        <v>680</v>
      </c>
      <c r="L364" s="177">
        <v>4</v>
      </c>
      <c r="M364" s="268">
        <f t="shared" si="27"/>
        <v>18</v>
      </c>
      <c r="N364" s="85"/>
      <c r="O364" s="85"/>
      <c r="P364" s="84"/>
      <c r="Q364" s="287"/>
      <c r="R364" s="177"/>
      <c r="S364" s="177" t="s">
        <v>811</v>
      </c>
      <c r="T364" s="178"/>
      <c r="U364" s="401" t="s">
        <v>1400</v>
      </c>
      <c r="V364" s="87">
        <v>0.15</v>
      </c>
      <c r="W364" s="86">
        <f t="shared" si="28"/>
        <v>18</v>
      </c>
      <c r="X364" s="88">
        <f>IF(M364&gt;=16,MAX(N364:R364),IF(M364&lt;16,MAX(N364:V364)))</f>
        <v>0</v>
      </c>
      <c r="Y364" s="86">
        <f t="shared" si="29"/>
        <v>21</v>
      </c>
      <c r="Z364" s="85"/>
      <c r="AA364" s="267" t="s">
        <v>1381</v>
      </c>
      <c r="AB364" s="175"/>
      <c r="AC364" s="176"/>
      <c r="AD364" s="176"/>
      <c r="AE364" s="272"/>
      <c r="AF364" s="272"/>
      <c r="AG364" s="272"/>
      <c r="AH364" s="272"/>
      <c r="AI364" s="272"/>
      <c r="AJ364" s="272"/>
      <c r="AK364" s="272"/>
      <c r="AL364" s="273"/>
      <c r="AM364" s="272"/>
      <c r="AN364" s="273"/>
      <c r="AO364" s="272"/>
      <c r="AP364" s="273"/>
      <c r="AQ364" s="272"/>
      <c r="AR364" s="273"/>
      <c r="AS364" s="272"/>
      <c r="AT364" s="102"/>
      <c r="AU364" s="101"/>
    </row>
    <row r="365" spans="1:52" ht="56.15" customHeight="1">
      <c r="A365" s="487"/>
      <c r="B365" s="445"/>
      <c r="C365" s="489"/>
      <c r="D365" s="262" t="s">
        <v>1388</v>
      </c>
      <c r="E365" s="352" t="s">
        <v>362</v>
      </c>
      <c r="F365" s="263" t="s">
        <v>624</v>
      </c>
      <c r="G365" s="290" t="s">
        <v>704</v>
      </c>
      <c r="H365" s="341" t="s">
        <v>507</v>
      </c>
      <c r="I365" s="335" t="str">
        <f>IF(OR(E365="SE",E365="SA"),VLOOKUP(H365,'Tabla de Peligros y Riesgo'!$C$2:$E$226,2,FALSE),VLOOKUP(H365,'LISTA DE ASPECTOS - IMPACTOS'!$D$3:$F$72,2,FALSE))</f>
        <v xml:space="preserve">Golpes </v>
      </c>
      <c r="J365" s="336" t="s">
        <v>705</v>
      </c>
      <c r="K365" s="342" t="s">
        <v>680</v>
      </c>
      <c r="L365" s="177">
        <v>3</v>
      </c>
      <c r="M365" s="268">
        <f t="shared" si="27"/>
        <v>13</v>
      </c>
      <c r="N365" s="177"/>
      <c r="O365" s="177"/>
      <c r="P365" s="84"/>
      <c r="Q365" s="287"/>
      <c r="R365" s="177"/>
      <c r="S365" s="177" t="s">
        <v>714</v>
      </c>
      <c r="T365" s="178"/>
      <c r="U365" s="401" t="s">
        <v>1400</v>
      </c>
      <c r="V365" s="289"/>
      <c r="W365" s="86">
        <f t="shared" si="28"/>
        <v>13</v>
      </c>
      <c r="X365" s="88"/>
      <c r="Y365" s="86">
        <f t="shared" si="29"/>
        <v>17</v>
      </c>
      <c r="Z365" s="85"/>
      <c r="AA365" s="267" t="s">
        <v>1381</v>
      </c>
      <c r="AB365" s="175"/>
      <c r="AC365" s="176"/>
      <c r="AD365" s="176"/>
      <c r="AE365" s="272"/>
      <c r="AF365" s="272"/>
      <c r="AG365" s="272"/>
      <c r="AH365" s="272"/>
      <c r="AI365" s="272"/>
      <c r="AJ365" s="272"/>
      <c r="AK365" s="272"/>
      <c r="AL365" s="273"/>
      <c r="AM365" s="272"/>
      <c r="AN365" s="273"/>
      <c r="AO365" s="272"/>
      <c r="AP365" s="273"/>
      <c r="AQ365" s="272"/>
      <c r="AR365" s="273"/>
      <c r="AS365" s="272"/>
      <c r="AT365" s="102"/>
      <c r="AU365" s="101"/>
    </row>
    <row r="366" spans="1:52" ht="56.15" customHeight="1">
      <c r="A366" s="487"/>
      <c r="B366" s="445"/>
      <c r="C366" s="489"/>
      <c r="D366" s="262" t="s">
        <v>1388</v>
      </c>
      <c r="E366" s="352" t="s">
        <v>363</v>
      </c>
      <c r="F366" s="263" t="s">
        <v>624</v>
      </c>
      <c r="G366" s="290" t="s">
        <v>728</v>
      </c>
      <c r="H366" s="341" t="s">
        <v>729</v>
      </c>
      <c r="I366" s="335" t="str">
        <f>IF(OR(E366="SE",E366="SA"),VLOOKUP(H366,'[2]Tabla de Peligros y Riesgo'!$C$2:$E$226,2,FALSE),VLOOKUP(H366,'[2]LISTA DE ASPECTOS - IMPACTOS'!$D$3:$F$72,2,FALSE))</f>
        <v>Alteración de la calidad de suelo/agua</v>
      </c>
      <c r="J366" s="336" t="str">
        <f>IF(OR(E366="SE",E366="SA"),VLOOKUP(H366,'[2]Tabla de Peligros y Riesgo'!$C$2:$E$226,3,FALSE),VLOOKUP(H366,'[2]LISTA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66" s="342" t="s">
        <v>680</v>
      </c>
      <c r="L366" s="177">
        <v>3</v>
      </c>
      <c r="M366" s="268">
        <f t="shared" si="27"/>
        <v>13</v>
      </c>
      <c r="N366" s="177"/>
      <c r="O366" s="177"/>
      <c r="P366" s="295"/>
      <c r="Q366" s="177" t="s">
        <v>730</v>
      </c>
      <c r="R366" s="177" t="s">
        <v>685</v>
      </c>
      <c r="S366" s="177" t="s">
        <v>731</v>
      </c>
      <c r="T366" s="178"/>
      <c r="U366" s="178"/>
      <c r="V366" s="296">
        <v>0.15</v>
      </c>
      <c r="W366" s="86">
        <f t="shared" si="28"/>
        <v>13</v>
      </c>
      <c r="X366" s="305">
        <f>IF(M366&gt;=16,MAX(N366:R366),IF(M366&lt;16,MAX(N366:V366)))</f>
        <v>0.15</v>
      </c>
      <c r="Y366" s="86">
        <f t="shared" si="29"/>
        <v>17</v>
      </c>
      <c r="Z366" s="194"/>
      <c r="AA366" s="267" t="s">
        <v>1381</v>
      </c>
      <c r="AB366" s="175"/>
      <c r="AC366" s="176"/>
      <c r="AD366" s="176"/>
      <c r="AE366" s="272"/>
      <c r="AF366" s="272"/>
      <c r="AG366" s="272"/>
      <c r="AH366" s="272"/>
      <c r="AI366" s="272"/>
      <c r="AJ366" s="272"/>
      <c r="AK366" s="272"/>
      <c r="AL366" s="273"/>
      <c r="AM366" s="272"/>
      <c r="AN366" s="273"/>
      <c r="AO366" s="272"/>
      <c r="AP366" s="273"/>
      <c r="AQ366" s="272"/>
      <c r="AR366" s="273"/>
      <c r="AS366" s="272"/>
      <c r="AT366" s="102"/>
      <c r="AU366" s="101"/>
    </row>
    <row r="367" spans="1:52" ht="62.15" customHeight="1">
      <c r="A367" s="487"/>
      <c r="B367" s="447"/>
      <c r="C367" s="493"/>
      <c r="D367" s="262" t="s">
        <v>1388</v>
      </c>
      <c r="E367" s="352" t="s">
        <v>363</v>
      </c>
      <c r="F367" s="263" t="s">
        <v>624</v>
      </c>
      <c r="G367" s="290" t="s">
        <v>739</v>
      </c>
      <c r="H367" s="341" t="s">
        <v>740</v>
      </c>
      <c r="I367" s="335" t="str">
        <f>IF(OR(E367="SE",E367="SA"),VLOOKUP(H367,'Tabla de Peligros y Riesgo'!$C$2:$E$226,2,FALSE),VLOOKUP(H367,'LISTA DE ASPECTOS - IMPACTOS'!$D$3:$F$72,2,FALSE))</f>
        <v>Alteración de la calidad de suelo/agua</v>
      </c>
      <c r="J367" s="336" t="str">
        <f>IF(OR(E367="SE",E367="SA"),VLOOKUP(H367,'Tabla de Peligros y Riesgo'!$C$2:$E$226,3,FALSE),VLOOKUP(H367,'LISTA DE ASPECTOS - IMPACTOS'!$D$3:$F$72,3,FALSE))</f>
        <v>Potencial incumplimiento de Estándares de Calidad Ambiental (ECA) para aire.
Potencial afectación a la vida y salud humana.</v>
      </c>
      <c r="K367" s="342" t="s">
        <v>715</v>
      </c>
      <c r="L367" s="177">
        <v>4</v>
      </c>
      <c r="M367" s="268">
        <f t="shared" si="27"/>
        <v>14</v>
      </c>
      <c r="N367" s="85"/>
      <c r="O367" s="85"/>
      <c r="P367" s="291"/>
      <c r="Q367" s="287"/>
      <c r="R367" s="177"/>
      <c r="S367" s="177" t="s">
        <v>741</v>
      </c>
      <c r="T367" s="178">
        <v>0.35</v>
      </c>
      <c r="U367" s="178"/>
      <c r="V367" s="87"/>
      <c r="W367" s="86">
        <f t="shared" si="28"/>
        <v>14</v>
      </c>
      <c r="X367" s="88"/>
      <c r="Y367" s="86">
        <f t="shared" si="29"/>
        <v>18</v>
      </c>
      <c r="Z367" s="85"/>
      <c r="AA367" s="267" t="s">
        <v>1381</v>
      </c>
      <c r="AB367" s="536"/>
      <c r="AC367" s="537"/>
      <c r="AD367" s="537"/>
      <c r="AE367" s="272"/>
      <c r="AF367" s="272"/>
      <c r="AG367" s="272"/>
      <c r="AH367" s="272"/>
      <c r="AI367" s="272"/>
      <c r="AJ367" s="272"/>
      <c r="AK367" s="272"/>
      <c r="AL367" s="273"/>
      <c r="AM367" s="272"/>
      <c r="AN367" s="273"/>
      <c r="AO367" s="272"/>
      <c r="AP367" s="273"/>
      <c r="AQ367" s="272"/>
      <c r="AR367" s="273"/>
      <c r="AS367" s="272"/>
      <c r="AT367" s="102"/>
      <c r="AU367" s="101"/>
    </row>
    <row r="368" spans="1:52" ht="62.15" customHeight="1">
      <c r="A368" s="487"/>
      <c r="B368" s="444" t="s">
        <v>112</v>
      </c>
      <c r="C368" s="488" t="s">
        <v>18</v>
      </c>
      <c r="D368" s="262" t="s">
        <v>1388</v>
      </c>
      <c r="E368" s="352" t="s">
        <v>362</v>
      </c>
      <c r="F368" s="263" t="s">
        <v>624</v>
      </c>
      <c r="G368" s="290" t="s">
        <v>679</v>
      </c>
      <c r="H368" s="335" t="s">
        <v>470</v>
      </c>
      <c r="I368" s="335" t="str">
        <f>IF(OR(E368="SE",E368="SA"),VLOOKUP(H368,'Tabla de Peligros y Riesgo'!$C$2:$E$226,2,FALSE),VLOOKUP(H368,'LISTA DE ASPECTOS - IMPACTOS'!$D$3:$F$72,2,FALSE))</f>
        <v>Riesgo Psicosocial</v>
      </c>
      <c r="J368" s="336" t="str">
        <f>IF(OR(E368="SE",E368="SA"),VLOOKUP(H368,'Tabla de Peligros y Riesgo'!$C$2:$E$226,3,FALSE),VLOOKUP(H368,'LISTA DE ASPECTOS - IMPACTOS'!$D$3:$F$72,3,FALSE))</f>
        <v>Estrés / Depresión</v>
      </c>
      <c r="K368" s="337" t="s">
        <v>680</v>
      </c>
      <c r="L368" s="277">
        <v>4</v>
      </c>
      <c r="M368" s="268">
        <f t="shared" si="27"/>
        <v>18</v>
      </c>
      <c r="N368" s="85"/>
      <c r="O368" s="85"/>
      <c r="P368" s="292"/>
      <c r="Q368" s="359"/>
      <c r="R368" s="177"/>
      <c r="S368" s="177" t="s">
        <v>681</v>
      </c>
      <c r="T368" s="178"/>
      <c r="U368" s="401" t="s">
        <v>1400</v>
      </c>
      <c r="V368" s="278">
        <v>0.15</v>
      </c>
      <c r="W368" s="86">
        <f t="shared" si="28"/>
        <v>18</v>
      </c>
      <c r="X368" s="88">
        <f>IF(M368&gt;=16,MAX(N368:R368),IF(M368&lt;16,MAX(N368:V368)))</f>
        <v>0</v>
      </c>
      <c r="Y368" s="86">
        <f t="shared" si="29"/>
        <v>21</v>
      </c>
      <c r="Z368" s="85"/>
      <c r="AA368" s="267" t="s">
        <v>1381</v>
      </c>
      <c r="AB368" s="176"/>
      <c r="AC368" s="176"/>
      <c r="AD368" s="176"/>
      <c r="AE368" s="272"/>
      <c r="AF368" s="272"/>
      <c r="AG368" s="272"/>
      <c r="AH368" s="272"/>
      <c r="AI368" s="272"/>
      <c r="AJ368" s="272"/>
      <c r="AK368" s="272"/>
      <c r="AL368" s="273"/>
      <c r="AM368" s="272"/>
      <c r="AN368" s="273"/>
      <c r="AO368" s="272"/>
      <c r="AP368" s="273"/>
      <c r="AQ368" s="272"/>
      <c r="AR368" s="273"/>
      <c r="AS368" s="272"/>
      <c r="AT368" s="102"/>
      <c r="AU368" s="101"/>
    </row>
    <row r="369" spans="1:52" ht="56.15" customHeight="1">
      <c r="A369" s="487"/>
      <c r="B369" s="445"/>
      <c r="C369" s="489"/>
      <c r="D369" s="262" t="s">
        <v>1388</v>
      </c>
      <c r="E369" s="352" t="s">
        <v>362</v>
      </c>
      <c r="F369" s="263" t="s">
        <v>624</v>
      </c>
      <c r="G369" s="290" t="s">
        <v>679</v>
      </c>
      <c r="H369" s="335" t="s">
        <v>496</v>
      </c>
      <c r="I369" s="335" t="str">
        <f>IF(OR(E369="SE",E369="SA"),VLOOKUP(H369,'Tabla de Peligros y Riesgo'!$C$2:$E$226,2,FALSE),VLOOKUP(H369,'LISTA DE ASPECTOS - IMPACTOS'!$D$3:$F$72,2,FALSE))</f>
        <v>Riesgo Psicosocial</v>
      </c>
      <c r="J369" s="336" t="str">
        <f>IF(OR(E369="SE",E369="SA"),VLOOKUP(H369,'Tabla de Peligros y Riesgo'!$C$2:$E$226,3,FALSE),VLOOKUP(H369,'LISTA DE ASPECTOS - IMPACTOS'!$D$3:$F$72,3,FALSE))</f>
        <v>Estrés / Depresión</v>
      </c>
      <c r="K369" s="337" t="s">
        <v>680</v>
      </c>
      <c r="L369" s="277">
        <v>4</v>
      </c>
      <c r="M369" s="268">
        <f t="shared" si="27"/>
        <v>18</v>
      </c>
      <c r="N369" s="85"/>
      <c r="O369" s="85"/>
      <c r="P369" s="292"/>
      <c r="Q369" s="359"/>
      <c r="R369" s="177"/>
      <c r="S369" s="177" t="s">
        <v>681</v>
      </c>
      <c r="T369" s="178"/>
      <c r="U369" s="401" t="s">
        <v>1400</v>
      </c>
      <c r="V369" s="278"/>
      <c r="W369" s="86">
        <f t="shared" si="28"/>
        <v>18</v>
      </c>
      <c r="X369" s="195"/>
      <c r="Y369" s="86">
        <f t="shared" si="29"/>
        <v>21</v>
      </c>
      <c r="Z369" s="85"/>
      <c r="AA369" s="267" t="s">
        <v>1381</v>
      </c>
      <c r="AB369" s="176"/>
      <c r="AC369" s="176"/>
      <c r="AD369" s="176"/>
      <c r="AE369" s="272"/>
      <c r="AF369" s="272"/>
      <c r="AG369" s="272"/>
      <c r="AH369" s="272"/>
      <c r="AI369" s="272"/>
      <c r="AJ369" s="272"/>
      <c r="AK369" s="272"/>
      <c r="AL369" s="273"/>
      <c r="AM369" s="272"/>
      <c r="AN369" s="273"/>
      <c r="AO369" s="272"/>
      <c r="AP369" s="273"/>
      <c r="AQ369" s="272"/>
      <c r="AR369" s="273"/>
      <c r="AS369" s="272"/>
      <c r="AT369" s="102"/>
      <c r="AU369" s="101"/>
    </row>
    <row r="370" spans="1:52" s="100" customFormat="1" ht="62.15" customHeight="1">
      <c r="A370" s="487"/>
      <c r="B370" s="445"/>
      <c r="C370" s="489"/>
      <c r="D370" s="262" t="s">
        <v>1388</v>
      </c>
      <c r="E370" s="352" t="s">
        <v>363</v>
      </c>
      <c r="F370" s="263" t="s">
        <v>624</v>
      </c>
      <c r="G370" s="290" t="s">
        <v>686</v>
      </c>
      <c r="H370" s="335" t="s">
        <v>687</v>
      </c>
      <c r="I370" s="350" t="s">
        <v>688</v>
      </c>
      <c r="J370" s="351" t="s">
        <v>689</v>
      </c>
      <c r="K370" s="337" t="s">
        <v>690</v>
      </c>
      <c r="L370" s="277">
        <v>5</v>
      </c>
      <c r="M370" s="268">
        <f t="shared" si="27"/>
        <v>15</v>
      </c>
      <c r="N370" s="269"/>
      <c r="O370" s="274"/>
      <c r="P370" s="334"/>
      <c r="Q370" s="359"/>
      <c r="R370" s="177"/>
      <c r="S370" s="177" t="s">
        <v>691</v>
      </c>
      <c r="T370" s="178"/>
      <c r="U370" s="178"/>
      <c r="V370" s="278"/>
      <c r="W370" s="86">
        <f t="shared" si="28"/>
        <v>15</v>
      </c>
      <c r="X370" s="195"/>
      <c r="Y370" s="86">
        <f t="shared" si="29"/>
        <v>19</v>
      </c>
      <c r="Z370" s="279"/>
      <c r="AA370" s="267" t="s">
        <v>1381</v>
      </c>
      <c r="AD370" s="99"/>
      <c r="AE370" s="272"/>
      <c r="AF370" s="272"/>
      <c r="AG370" s="272"/>
      <c r="AH370" s="272"/>
      <c r="AI370" s="272"/>
      <c r="AJ370" s="272"/>
      <c r="AK370" s="272"/>
      <c r="AL370" s="273"/>
      <c r="AM370" s="272"/>
      <c r="AN370" s="273"/>
      <c r="AO370" s="272"/>
      <c r="AP370" s="273"/>
      <c r="AQ370" s="272"/>
      <c r="AR370" s="273"/>
      <c r="AS370" s="272"/>
      <c r="AT370" s="102"/>
      <c r="AU370" s="101"/>
      <c r="AV370" s="90"/>
      <c r="AW370" s="90"/>
      <c r="AX370" s="90"/>
      <c r="AY370" s="90"/>
      <c r="AZ370" s="90"/>
    </row>
    <row r="371" spans="1:52" s="100" customFormat="1" ht="70" customHeight="1">
      <c r="A371" s="487"/>
      <c r="B371" s="445"/>
      <c r="C371" s="489"/>
      <c r="D371" s="262" t="s">
        <v>1388</v>
      </c>
      <c r="E371" s="352" t="s">
        <v>363</v>
      </c>
      <c r="F371" s="263" t="s">
        <v>624</v>
      </c>
      <c r="G371" s="290" t="s">
        <v>789</v>
      </c>
      <c r="H371" s="341" t="s">
        <v>577</v>
      </c>
      <c r="I371" s="190" t="s">
        <v>688</v>
      </c>
      <c r="J371" s="338" t="s">
        <v>689</v>
      </c>
      <c r="K371" s="337" t="s">
        <v>680</v>
      </c>
      <c r="L371" s="277">
        <v>4</v>
      </c>
      <c r="M371" s="268">
        <f t="shared" si="27"/>
        <v>18</v>
      </c>
      <c r="N371" s="269"/>
      <c r="O371" s="274"/>
      <c r="P371" s="334"/>
      <c r="Q371" s="287"/>
      <c r="R371" s="177"/>
      <c r="S371" s="177" t="s">
        <v>790</v>
      </c>
      <c r="T371" s="178"/>
      <c r="U371" s="178" t="s">
        <v>791</v>
      </c>
      <c r="V371" s="278"/>
      <c r="W371" s="86">
        <f t="shared" si="28"/>
        <v>18</v>
      </c>
      <c r="X371" s="195"/>
      <c r="Y371" s="86">
        <f t="shared" si="29"/>
        <v>21</v>
      </c>
      <c r="Z371" s="85"/>
      <c r="AA371" s="267" t="s">
        <v>1381</v>
      </c>
      <c r="AD371" s="99"/>
      <c r="AE371" s="272"/>
      <c r="AF371" s="272"/>
      <c r="AG371" s="272"/>
      <c r="AH371" s="272"/>
      <c r="AI371" s="272"/>
      <c r="AJ371" s="272"/>
      <c r="AK371" s="272"/>
      <c r="AL371" s="273"/>
      <c r="AM371" s="272"/>
      <c r="AN371" s="273"/>
      <c r="AO371" s="272"/>
      <c r="AP371" s="273"/>
      <c r="AQ371" s="272"/>
      <c r="AR371" s="273"/>
      <c r="AS371" s="272"/>
      <c r="AT371" s="102"/>
      <c r="AU371" s="101"/>
      <c r="AV371" s="90"/>
      <c r="AW371" s="90"/>
      <c r="AX371" s="90"/>
      <c r="AY371" s="90"/>
      <c r="AZ371" s="90"/>
    </row>
    <row r="372" spans="1:52" s="100" customFormat="1" ht="42" customHeight="1">
      <c r="A372" s="487"/>
      <c r="B372" s="445"/>
      <c r="C372" s="489"/>
      <c r="D372" s="262" t="s">
        <v>1388</v>
      </c>
      <c r="E372" s="352" t="s">
        <v>361</v>
      </c>
      <c r="F372" s="263" t="s">
        <v>624</v>
      </c>
      <c r="G372" s="290" t="s">
        <v>441</v>
      </c>
      <c r="H372" s="341" t="s">
        <v>565</v>
      </c>
      <c r="I372" s="335" t="s">
        <v>792</v>
      </c>
      <c r="J372" s="336" t="s">
        <v>802</v>
      </c>
      <c r="K372" s="337" t="s">
        <v>715</v>
      </c>
      <c r="L372" s="277">
        <v>4</v>
      </c>
      <c r="M372" s="268">
        <f t="shared" si="27"/>
        <v>14</v>
      </c>
      <c r="N372" s="269"/>
      <c r="O372" s="274"/>
      <c r="P372" s="334"/>
      <c r="Q372" s="287"/>
      <c r="R372" s="177"/>
      <c r="S372" s="177" t="s">
        <v>716</v>
      </c>
      <c r="T372" s="178"/>
      <c r="U372" s="401" t="s">
        <v>1400</v>
      </c>
      <c r="V372" s="278"/>
      <c r="W372" s="86">
        <f t="shared" si="28"/>
        <v>14</v>
      </c>
      <c r="X372" s="195"/>
      <c r="Y372" s="86">
        <f t="shared" si="29"/>
        <v>18</v>
      </c>
      <c r="Z372" s="267"/>
      <c r="AA372" s="267" t="s">
        <v>1381</v>
      </c>
      <c r="AD372" s="99"/>
      <c r="AE372" s="272"/>
      <c r="AF372" s="272"/>
      <c r="AG372" s="272"/>
      <c r="AH372" s="272"/>
      <c r="AI372" s="272"/>
      <c r="AJ372" s="272"/>
      <c r="AK372" s="272"/>
      <c r="AL372" s="273"/>
      <c r="AM372" s="272"/>
      <c r="AN372" s="273"/>
      <c r="AO372" s="272"/>
      <c r="AP372" s="273"/>
      <c r="AQ372" s="272"/>
      <c r="AR372" s="273"/>
      <c r="AS372" s="272"/>
      <c r="AT372" s="102"/>
      <c r="AU372" s="101"/>
      <c r="AV372" s="90"/>
      <c r="AW372" s="90"/>
      <c r="AX372" s="90"/>
      <c r="AY372" s="90"/>
      <c r="AZ372" s="90"/>
    </row>
    <row r="373" spans="1:52" s="100" customFormat="1" ht="42" customHeight="1">
      <c r="A373" s="487"/>
      <c r="B373" s="445"/>
      <c r="C373" s="493"/>
      <c r="D373" s="262" t="s">
        <v>1388</v>
      </c>
      <c r="E373" s="352" t="s">
        <v>362</v>
      </c>
      <c r="F373" s="263" t="s">
        <v>624</v>
      </c>
      <c r="G373" s="290" t="s">
        <v>692</v>
      </c>
      <c r="H373" s="335" t="s">
        <v>521</v>
      </c>
      <c r="I373" s="335" t="str">
        <f>IF(OR(E373="SE",E373="SA"),VLOOKUP(H373,'Tabla de Peligros y Riesgo'!$C$2:$E$226,2,FALSE),VLOOKUP(H373,'LISTA DE ASPECTOS - IMPACTOS'!$D$3:$F$72,2,FALSE))</f>
        <v>Riesgo Psicosocial</v>
      </c>
      <c r="J373" s="336" t="str">
        <f>IF(OR(E373="SE",E373="SA"),VLOOKUP(H373,'Tabla de Peligros y Riesgo'!$C$2:$E$226,3,FALSE),VLOOKUP(H373,'LISTA DE ASPECTOS - IMPACTOS'!$D$3:$F$72,3,FALSE))</f>
        <v>Estrés / Depresión</v>
      </c>
      <c r="K373" s="337" t="s">
        <v>680</v>
      </c>
      <c r="L373" s="277">
        <v>4</v>
      </c>
      <c r="M373" s="268">
        <f t="shared" si="27"/>
        <v>18</v>
      </c>
      <c r="N373" s="269"/>
      <c r="O373" s="274"/>
      <c r="P373" s="275"/>
      <c r="Q373" s="276"/>
      <c r="R373" s="177"/>
      <c r="S373" s="177" t="s">
        <v>742</v>
      </c>
      <c r="T373" s="178"/>
      <c r="U373" s="401" t="s">
        <v>1400</v>
      </c>
      <c r="V373" s="278"/>
      <c r="W373" s="86">
        <f t="shared" si="28"/>
        <v>18</v>
      </c>
      <c r="X373" s="195"/>
      <c r="Y373" s="86">
        <f t="shared" si="29"/>
        <v>21</v>
      </c>
      <c r="Z373" s="279"/>
      <c r="AA373" s="267" t="s">
        <v>1381</v>
      </c>
      <c r="AD373" s="99"/>
      <c r="AE373" s="272"/>
      <c r="AF373" s="272"/>
      <c r="AG373" s="272"/>
      <c r="AH373" s="272"/>
      <c r="AI373" s="272"/>
      <c r="AJ373" s="272"/>
      <c r="AK373" s="272"/>
      <c r="AL373" s="273"/>
      <c r="AM373" s="272"/>
      <c r="AN373" s="273"/>
      <c r="AO373" s="272"/>
      <c r="AP373" s="273"/>
      <c r="AQ373" s="272"/>
      <c r="AR373" s="273"/>
      <c r="AS373" s="272"/>
      <c r="AT373" s="102"/>
      <c r="AU373" s="101"/>
      <c r="AV373" s="90"/>
      <c r="AW373" s="90"/>
      <c r="AX373" s="90"/>
      <c r="AY373" s="90"/>
      <c r="AZ373" s="90"/>
    </row>
    <row r="374" spans="1:52" ht="70.5">
      <c r="A374" s="487"/>
      <c r="B374" s="445"/>
      <c r="C374" s="488" t="s">
        <v>22</v>
      </c>
      <c r="D374" s="262" t="s">
        <v>1388</v>
      </c>
      <c r="E374" s="352" t="s">
        <v>361</v>
      </c>
      <c r="F374" s="263" t="s">
        <v>624</v>
      </c>
      <c r="G374" s="290" t="s">
        <v>721</v>
      </c>
      <c r="H374" s="341" t="s">
        <v>749</v>
      </c>
      <c r="I374" s="335" t="str">
        <f>IF(OR(E374="SE",E374="SA"),VLOOKUP(H374,'Tabla de Peligros y Riesgo'!$C$2:$E$226,2,FALSE),VLOOKUP(H374,'LISTA DE ASPECTOS - IMPACTOS'!$D$3:$F$72,2,FALSE))</f>
        <v>Inhalación de gases Toxicos</v>
      </c>
      <c r="J374" s="336" t="str">
        <f>IF(OR(E374="SE",E374="SA"),VLOOKUP(H374,'Tabla de Peligros y Riesgo'!$C$2:$E$226,3,FALSE),VLOOKUP(H374,'LISTA DE ASPECTOS - IMPACTOS'!$D$3:$F$72,3,FALSE))</f>
        <v>Intoxicación</v>
      </c>
      <c r="K374" s="342" t="s">
        <v>715</v>
      </c>
      <c r="L374" s="177">
        <v>3</v>
      </c>
      <c r="M374" s="268">
        <f t="shared" si="27"/>
        <v>9</v>
      </c>
      <c r="N374" s="85"/>
      <c r="O374" s="85"/>
      <c r="P374" s="84"/>
      <c r="Q374" s="287" t="s">
        <v>750</v>
      </c>
      <c r="R374" s="177" t="s">
        <v>685</v>
      </c>
      <c r="S374" s="177" t="s">
        <v>751</v>
      </c>
      <c r="T374" s="178"/>
      <c r="U374" s="401" t="s">
        <v>1400</v>
      </c>
      <c r="V374" s="87"/>
      <c r="W374" s="86">
        <f t="shared" si="28"/>
        <v>9</v>
      </c>
      <c r="X374" s="88"/>
      <c r="Y374" s="86">
        <f t="shared" si="29"/>
        <v>17</v>
      </c>
      <c r="Z374" s="85"/>
      <c r="AA374" s="267" t="s">
        <v>1381</v>
      </c>
      <c r="AB374" s="175"/>
      <c r="AC374" s="176"/>
      <c r="AD374" s="176"/>
      <c r="AE374" s="272"/>
      <c r="AF374" s="272"/>
      <c r="AG374" s="272"/>
      <c r="AH374" s="272"/>
      <c r="AI374" s="272"/>
      <c r="AJ374" s="272"/>
      <c r="AK374" s="272"/>
      <c r="AL374" s="273"/>
      <c r="AM374" s="272"/>
      <c r="AN374" s="273"/>
      <c r="AO374" s="272"/>
      <c r="AP374" s="273"/>
      <c r="AQ374" s="272"/>
      <c r="AR374" s="273"/>
      <c r="AS374" s="272"/>
      <c r="AT374" s="102"/>
      <c r="AU374" s="101"/>
    </row>
    <row r="375" spans="1:52" ht="56">
      <c r="A375" s="487"/>
      <c r="B375" s="445"/>
      <c r="C375" s="489"/>
      <c r="D375" s="262" t="s">
        <v>1388</v>
      </c>
      <c r="E375" s="352" t="s">
        <v>362</v>
      </c>
      <c r="F375" s="263" t="s">
        <v>624</v>
      </c>
      <c r="G375" s="290" t="s">
        <v>752</v>
      </c>
      <c r="H375" s="341" t="s">
        <v>452</v>
      </c>
      <c r="I375" s="335" t="str">
        <f>IF(OR(E375="SE",E375="SA"),VLOOKUP(H375,'Tabla de Peligros y Riesgo'!$C$2:$E$226,2,FALSE),VLOOKUP(H375,'LISTA DE ASPECTOS - IMPACTOS'!$D$3:$F$72,2,FALSE))</f>
        <v>Caída de roca</v>
      </c>
      <c r="J375" s="336" t="str">
        <f>IF(OR(E375="SE",E375="SA"),VLOOKUP(H375,'Tabla de Peligros y Riesgo'!$C$2:$E$226,3,FALSE),VLOOKUP(H375,'LISTA DE ASPECTOS - IMPACTOS'!$D$3:$F$72,3,FALSE))</f>
        <v>Contusión/Fractura/Muerte</v>
      </c>
      <c r="K375" s="342" t="s">
        <v>715</v>
      </c>
      <c r="L375" s="177">
        <v>2</v>
      </c>
      <c r="M375" s="268">
        <f t="shared" si="27"/>
        <v>5</v>
      </c>
      <c r="N375" s="85"/>
      <c r="O375" s="85"/>
      <c r="P375" s="292"/>
      <c r="Q375" s="287" t="s">
        <v>753</v>
      </c>
      <c r="R375" s="177" t="s">
        <v>685</v>
      </c>
      <c r="S375" s="177" t="s">
        <v>754</v>
      </c>
      <c r="T375" s="178"/>
      <c r="U375" s="401" t="s">
        <v>1400</v>
      </c>
      <c r="V375" s="278"/>
      <c r="W375" s="86">
        <f t="shared" si="28"/>
        <v>5</v>
      </c>
      <c r="X375" s="88"/>
      <c r="Y375" s="86">
        <f t="shared" si="29"/>
        <v>12</v>
      </c>
      <c r="Z375" s="85"/>
      <c r="AA375" s="267" t="s">
        <v>1381</v>
      </c>
      <c r="AB375" s="176"/>
      <c r="AC375" s="176"/>
      <c r="AD375" s="176"/>
      <c r="AE375" s="272"/>
      <c r="AF375" s="272"/>
      <c r="AG375" s="272"/>
      <c r="AH375" s="272"/>
      <c r="AI375" s="272"/>
      <c r="AJ375" s="272"/>
      <c r="AK375" s="272"/>
      <c r="AL375" s="273"/>
      <c r="AM375" s="272"/>
      <c r="AN375" s="273"/>
      <c r="AO375" s="272"/>
      <c r="AP375" s="273"/>
      <c r="AQ375" s="272"/>
      <c r="AR375" s="273"/>
      <c r="AS375" s="272"/>
      <c r="AT375" s="102"/>
      <c r="AU375" s="101"/>
    </row>
    <row r="376" spans="1:52" s="100" customFormat="1" ht="70.5">
      <c r="A376" s="487"/>
      <c r="B376" s="445"/>
      <c r="C376" s="489"/>
      <c r="D376" s="262" t="s">
        <v>1388</v>
      </c>
      <c r="E376" s="352" t="s">
        <v>362</v>
      </c>
      <c r="F376" s="263" t="s">
        <v>624</v>
      </c>
      <c r="G376" s="290" t="s">
        <v>701</v>
      </c>
      <c r="H376" s="341" t="s">
        <v>577</v>
      </c>
      <c r="I376" s="335" t="str">
        <f>IF(OR(E376="SE",E376="SA"),VLOOKUP(H376,'Tabla de Peligros y Riesgo'!$C$2:$E$226,2,FALSE),VLOOKUP(H376,'LISTA DE ASPECTOS - IMPACTOS'!$D$3:$F$72,2,FALSE))</f>
        <v>Caída al mismo nivel</v>
      </c>
      <c r="J376" s="336" t="s">
        <v>702</v>
      </c>
      <c r="K376" s="342" t="s">
        <v>680</v>
      </c>
      <c r="L376" s="177">
        <v>4</v>
      </c>
      <c r="M376" s="268">
        <f t="shared" si="27"/>
        <v>18</v>
      </c>
      <c r="N376" s="85"/>
      <c r="O376" s="85"/>
      <c r="P376" s="282"/>
      <c r="Q376" s="287"/>
      <c r="R376" s="177"/>
      <c r="S376" s="177" t="s">
        <v>811</v>
      </c>
      <c r="T376" s="178"/>
      <c r="U376" s="401" t="s">
        <v>1400</v>
      </c>
      <c r="V376" s="278"/>
      <c r="W376" s="86">
        <f t="shared" si="28"/>
        <v>18</v>
      </c>
      <c r="X376" s="88"/>
      <c r="Y376" s="86">
        <f t="shared" si="29"/>
        <v>21</v>
      </c>
      <c r="Z376" s="85"/>
      <c r="AA376" s="267" t="s">
        <v>1381</v>
      </c>
      <c r="AD376" s="99"/>
      <c r="AE376" s="272"/>
      <c r="AF376" s="272"/>
      <c r="AG376" s="272"/>
      <c r="AH376" s="272"/>
      <c r="AI376" s="272"/>
      <c r="AJ376" s="272"/>
      <c r="AK376" s="272"/>
      <c r="AL376" s="273"/>
      <c r="AM376" s="272"/>
      <c r="AN376" s="273"/>
      <c r="AO376" s="272"/>
      <c r="AP376" s="273"/>
      <c r="AQ376" s="272"/>
      <c r="AR376" s="273"/>
      <c r="AS376" s="272"/>
      <c r="AT376" s="102"/>
      <c r="AU376" s="101"/>
      <c r="AV376" s="90"/>
      <c r="AW376" s="90"/>
      <c r="AX376" s="90"/>
      <c r="AY376" s="90"/>
      <c r="AZ376" s="90"/>
    </row>
    <row r="377" spans="1:52" ht="101.5">
      <c r="A377" s="487"/>
      <c r="B377" s="445"/>
      <c r="C377" s="493"/>
      <c r="D377" s="262" t="s">
        <v>1388</v>
      </c>
      <c r="E377" s="352" t="s">
        <v>362</v>
      </c>
      <c r="F377" s="263" t="s">
        <v>624</v>
      </c>
      <c r="G377" s="290" t="s">
        <v>704</v>
      </c>
      <c r="H377" s="341" t="s">
        <v>507</v>
      </c>
      <c r="I377" s="335" t="str">
        <f>IF(OR(E377="SE",E377="SA"),VLOOKUP(H377,'Tabla de Peligros y Riesgo'!$C$2:$E$226,2,FALSE),VLOOKUP(H377,'LISTA DE ASPECTOS - IMPACTOS'!$D$3:$F$72,2,FALSE))</f>
        <v xml:space="preserve">Golpes </v>
      </c>
      <c r="J377" s="336" t="s">
        <v>705</v>
      </c>
      <c r="K377" s="342" t="s">
        <v>680</v>
      </c>
      <c r="L377" s="177">
        <v>3</v>
      </c>
      <c r="M377" s="268">
        <f t="shared" si="27"/>
        <v>13</v>
      </c>
      <c r="N377" s="177"/>
      <c r="O377" s="177"/>
      <c r="P377" s="84"/>
      <c r="Q377" s="287"/>
      <c r="R377" s="177"/>
      <c r="S377" s="177" t="s">
        <v>714</v>
      </c>
      <c r="T377" s="178"/>
      <c r="U377" s="401" t="s">
        <v>1400</v>
      </c>
      <c r="V377" s="87">
        <v>0.15</v>
      </c>
      <c r="W377" s="86">
        <f t="shared" si="28"/>
        <v>13</v>
      </c>
      <c r="X377" s="88">
        <f>IF(M377&gt;=16,MAX(N377:R377),IF(M377&lt;16,MAX(N377:V377)))</f>
        <v>0.15</v>
      </c>
      <c r="Y377" s="86">
        <f t="shared" si="29"/>
        <v>17</v>
      </c>
      <c r="Z377" s="85"/>
      <c r="AA377" s="267" t="s">
        <v>1381</v>
      </c>
      <c r="AB377" s="175"/>
      <c r="AC377" s="176"/>
      <c r="AD377" s="176"/>
      <c r="AE377" s="272"/>
      <c r="AF377" s="272"/>
      <c r="AG377" s="272"/>
      <c r="AH377" s="272"/>
      <c r="AI377" s="272"/>
      <c r="AJ377" s="272"/>
      <c r="AK377" s="272"/>
      <c r="AL377" s="273"/>
      <c r="AM377" s="272"/>
      <c r="AN377" s="273"/>
      <c r="AO377" s="272"/>
      <c r="AP377" s="273"/>
      <c r="AQ377" s="272"/>
      <c r="AR377" s="273"/>
      <c r="AS377" s="272"/>
      <c r="AT377" s="102"/>
      <c r="AU377" s="101"/>
    </row>
    <row r="378" spans="1:52" s="100" customFormat="1" ht="70.5">
      <c r="A378" s="487"/>
      <c r="B378" s="445"/>
      <c r="C378" s="488" t="s">
        <v>37</v>
      </c>
      <c r="D378" s="262" t="s">
        <v>1388</v>
      </c>
      <c r="E378" s="352" t="s">
        <v>362</v>
      </c>
      <c r="F378" s="263" t="s">
        <v>624</v>
      </c>
      <c r="G378" s="290" t="s">
        <v>701</v>
      </c>
      <c r="H378" s="341" t="s">
        <v>542</v>
      </c>
      <c r="I378" s="335" t="str">
        <f>IF(OR(E378="SE",E378="SA"),VLOOKUP(H378,'Tabla de Peligros y Riesgo'!$C$2:$E$226,2,FALSE),VLOOKUP(H378,'LISTA DE ASPECTOS - IMPACTOS'!$D$3:$F$72,2,FALSE))</f>
        <v>Caída al mismo nivel</v>
      </c>
      <c r="J378" s="336" t="s">
        <v>702</v>
      </c>
      <c r="K378" s="342" t="s">
        <v>680</v>
      </c>
      <c r="L378" s="177">
        <v>4</v>
      </c>
      <c r="M378" s="268">
        <f t="shared" si="27"/>
        <v>18</v>
      </c>
      <c r="N378" s="280"/>
      <c r="O378" s="280"/>
      <c r="P378" s="282"/>
      <c r="Q378" s="287"/>
      <c r="R378" s="177"/>
      <c r="S378" s="177" t="s">
        <v>811</v>
      </c>
      <c r="T378" s="178"/>
      <c r="U378" s="401" t="s">
        <v>1400</v>
      </c>
      <c r="V378" s="278"/>
      <c r="W378" s="86">
        <f t="shared" si="28"/>
        <v>18</v>
      </c>
      <c r="X378" s="88"/>
      <c r="Y378" s="86">
        <f t="shared" si="29"/>
        <v>21</v>
      </c>
      <c r="Z378" s="85"/>
      <c r="AA378" s="267" t="s">
        <v>1381</v>
      </c>
      <c r="AD378" s="99"/>
      <c r="AE378" s="272"/>
      <c r="AF378" s="272"/>
      <c r="AG378" s="272"/>
      <c r="AH378" s="272"/>
      <c r="AI378" s="272"/>
      <c r="AJ378" s="272"/>
      <c r="AK378" s="272"/>
      <c r="AL378" s="273"/>
      <c r="AM378" s="272"/>
      <c r="AN378" s="273"/>
      <c r="AO378" s="272"/>
      <c r="AP378" s="273"/>
      <c r="AQ378" s="272"/>
      <c r="AR378" s="273"/>
      <c r="AS378" s="272"/>
      <c r="AT378" s="102"/>
      <c r="AU378" s="101"/>
      <c r="AV378" s="90"/>
      <c r="AW378" s="90"/>
      <c r="AX378" s="90"/>
      <c r="AY378" s="90"/>
      <c r="AZ378" s="90"/>
    </row>
    <row r="379" spans="1:52" s="100" customFormat="1" ht="70.5">
      <c r="A379" s="487"/>
      <c r="B379" s="445"/>
      <c r="C379" s="489"/>
      <c r="D379" s="262" t="s">
        <v>1388</v>
      </c>
      <c r="E379" s="352" t="s">
        <v>361</v>
      </c>
      <c r="F379" s="263" t="s">
        <v>624</v>
      </c>
      <c r="G379" s="290" t="s">
        <v>812</v>
      </c>
      <c r="H379" s="341" t="s">
        <v>813</v>
      </c>
      <c r="I379" s="335" t="s">
        <v>814</v>
      </c>
      <c r="J379" s="336" t="s">
        <v>815</v>
      </c>
      <c r="K379" s="342" t="s">
        <v>680</v>
      </c>
      <c r="L379" s="177">
        <v>4</v>
      </c>
      <c r="M379" s="268">
        <f t="shared" si="27"/>
        <v>18</v>
      </c>
      <c r="N379" s="85"/>
      <c r="O379" s="85"/>
      <c r="P379" s="84"/>
      <c r="Q379" s="287" t="s">
        <v>816</v>
      </c>
      <c r="R379" s="177" t="s">
        <v>685</v>
      </c>
      <c r="S379" s="177" t="s">
        <v>819</v>
      </c>
      <c r="T379" s="178"/>
      <c r="U379" s="401" t="s">
        <v>1400</v>
      </c>
      <c r="V379" s="87"/>
      <c r="W379" s="86">
        <f t="shared" si="28"/>
        <v>18</v>
      </c>
      <c r="X379" s="88"/>
      <c r="Y379" s="86">
        <f t="shared" si="29"/>
        <v>22</v>
      </c>
      <c r="Z379" s="85"/>
      <c r="AA379" s="267" t="s">
        <v>1381</v>
      </c>
      <c r="AD379" s="99"/>
      <c r="AE379" s="272"/>
      <c r="AF379" s="272"/>
      <c r="AG379" s="272"/>
      <c r="AH379" s="272"/>
      <c r="AI379" s="272"/>
      <c r="AJ379" s="272"/>
      <c r="AK379" s="272"/>
      <c r="AL379" s="273"/>
      <c r="AM379" s="272"/>
      <c r="AN379" s="273"/>
      <c r="AO379" s="272"/>
      <c r="AP379" s="273"/>
      <c r="AQ379" s="272"/>
      <c r="AR379" s="273"/>
      <c r="AS379" s="272"/>
      <c r="AT379" s="102"/>
      <c r="AU379" s="101"/>
      <c r="AV379" s="90"/>
      <c r="AW379" s="90"/>
      <c r="AX379" s="90"/>
      <c r="AY379" s="90"/>
      <c r="AZ379" s="90"/>
    </row>
    <row r="380" spans="1:52" ht="101.5">
      <c r="A380" s="487"/>
      <c r="B380" s="445"/>
      <c r="C380" s="493"/>
      <c r="D380" s="262" t="s">
        <v>1388</v>
      </c>
      <c r="E380" s="352" t="s">
        <v>362</v>
      </c>
      <c r="F380" s="263" t="s">
        <v>624</v>
      </c>
      <c r="G380" s="290" t="s">
        <v>704</v>
      </c>
      <c r="H380" s="341" t="s">
        <v>507</v>
      </c>
      <c r="I380" s="335" t="str">
        <f>IF(OR(E380="SE",E380="SA"),VLOOKUP(H380,'Tabla de Peligros y Riesgo'!$C$2:$E$226,2,FALSE),VLOOKUP(H380,'LISTA DE ASPECTOS - IMPACTOS'!$D$3:$F$72,2,FALSE))</f>
        <v xml:space="preserve">Golpes </v>
      </c>
      <c r="J380" s="336" t="s">
        <v>705</v>
      </c>
      <c r="K380" s="342" t="s">
        <v>680</v>
      </c>
      <c r="L380" s="177">
        <v>3</v>
      </c>
      <c r="M380" s="268">
        <f t="shared" si="27"/>
        <v>13</v>
      </c>
      <c r="N380" s="177"/>
      <c r="O380" s="177"/>
      <c r="P380" s="84"/>
      <c r="Q380" s="287"/>
      <c r="R380" s="177"/>
      <c r="S380" s="177" t="s">
        <v>714</v>
      </c>
      <c r="T380" s="178"/>
      <c r="U380" s="401" t="s">
        <v>1400</v>
      </c>
      <c r="V380" s="289"/>
      <c r="W380" s="86">
        <f t="shared" si="28"/>
        <v>13</v>
      </c>
      <c r="X380" s="88">
        <f>IF(M380&gt;=16,MAX(N380:R380),IF(M380&lt;16,MAX(N380:T380)))</f>
        <v>0</v>
      </c>
      <c r="Y380" s="86">
        <f t="shared" si="29"/>
        <v>17</v>
      </c>
      <c r="Z380" s="85"/>
      <c r="AA380" s="267" t="s">
        <v>1381</v>
      </c>
      <c r="AB380" s="175"/>
      <c r="AC380" s="176"/>
      <c r="AD380" s="176"/>
      <c r="AE380" s="272"/>
      <c r="AF380" s="272"/>
      <c r="AG380" s="272"/>
      <c r="AH380" s="272"/>
      <c r="AI380" s="272"/>
      <c r="AJ380" s="272"/>
      <c r="AK380" s="272"/>
      <c r="AL380" s="273"/>
      <c r="AM380" s="272"/>
      <c r="AN380" s="273"/>
      <c r="AO380" s="272"/>
      <c r="AP380" s="273"/>
      <c r="AQ380" s="272"/>
      <c r="AR380" s="273"/>
      <c r="AS380" s="272"/>
      <c r="AT380" s="102"/>
      <c r="AU380" s="101"/>
    </row>
    <row r="381" spans="1:52" ht="58.5">
      <c r="A381" s="487"/>
      <c r="B381" s="445"/>
      <c r="C381" s="488" t="s">
        <v>110</v>
      </c>
      <c r="D381" s="262" t="s">
        <v>1388</v>
      </c>
      <c r="E381" s="352" t="s">
        <v>362</v>
      </c>
      <c r="F381" s="263" t="s">
        <v>624</v>
      </c>
      <c r="G381" s="290" t="s">
        <v>701</v>
      </c>
      <c r="H381" s="341" t="s">
        <v>524</v>
      </c>
      <c r="I381" s="335" t="str">
        <f>IF(OR(E381="SE",E381="SA"),VLOOKUP(H381,'Tabla de Peligros y Riesgo'!$C$2:$E$226,2,FALSE),VLOOKUP(H381,'LISTA DE ASPECTOS - IMPACTOS'!$D$3:$F$72,2,FALSE))</f>
        <v>Caída al mismo nivel</v>
      </c>
      <c r="J381" s="336" t="s">
        <v>702</v>
      </c>
      <c r="K381" s="342" t="s">
        <v>680</v>
      </c>
      <c r="L381" s="177">
        <v>4</v>
      </c>
      <c r="M381" s="268">
        <f t="shared" si="27"/>
        <v>18</v>
      </c>
      <c r="N381" s="85"/>
      <c r="O381" s="85"/>
      <c r="P381" s="84"/>
      <c r="Q381" s="287"/>
      <c r="R381" s="177"/>
      <c r="S381" s="177" t="s">
        <v>811</v>
      </c>
      <c r="T381" s="178"/>
      <c r="U381" s="401" t="s">
        <v>1400</v>
      </c>
      <c r="V381" s="87"/>
      <c r="W381" s="86">
        <f t="shared" si="28"/>
        <v>18</v>
      </c>
      <c r="X381" s="88"/>
      <c r="Y381" s="86">
        <f t="shared" si="29"/>
        <v>21</v>
      </c>
      <c r="Z381" s="85"/>
      <c r="AA381" s="267" t="s">
        <v>1381</v>
      </c>
      <c r="AB381" s="175"/>
      <c r="AC381" s="176"/>
      <c r="AD381" s="176"/>
      <c r="AE381" s="272"/>
      <c r="AF381" s="272"/>
      <c r="AG381" s="272"/>
      <c r="AH381" s="272"/>
      <c r="AI381" s="272"/>
      <c r="AJ381" s="272"/>
      <c r="AK381" s="272"/>
      <c r="AL381" s="273"/>
      <c r="AM381" s="272"/>
      <c r="AN381" s="273"/>
      <c r="AO381" s="272"/>
      <c r="AP381" s="273"/>
      <c r="AQ381" s="272"/>
      <c r="AR381" s="273"/>
      <c r="AS381" s="272"/>
      <c r="AT381" s="102"/>
      <c r="AU381" s="101"/>
    </row>
    <row r="382" spans="1:52" ht="101.5">
      <c r="A382" s="487"/>
      <c r="B382" s="445"/>
      <c r="C382" s="493"/>
      <c r="D382" s="262" t="s">
        <v>1388</v>
      </c>
      <c r="E382" s="352" t="s">
        <v>362</v>
      </c>
      <c r="F382" s="263" t="s">
        <v>624</v>
      </c>
      <c r="G382" s="290" t="s">
        <v>704</v>
      </c>
      <c r="H382" s="341" t="s">
        <v>507</v>
      </c>
      <c r="I382" s="335" t="str">
        <f>IF(OR(E382="SE",E382="SA"),VLOOKUP(H382,'Tabla de Peligros y Riesgo'!$C$2:$E$226,2,FALSE),VLOOKUP(H382,'LISTA DE ASPECTOS - IMPACTOS'!$D$3:$F$72,2,FALSE))</f>
        <v xml:space="preserve">Golpes </v>
      </c>
      <c r="J382" s="336" t="s">
        <v>705</v>
      </c>
      <c r="K382" s="342" t="s">
        <v>680</v>
      </c>
      <c r="L382" s="177">
        <v>3</v>
      </c>
      <c r="M382" s="268">
        <f t="shared" si="27"/>
        <v>13</v>
      </c>
      <c r="N382" s="177"/>
      <c r="O382" s="177"/>
      <c r="P382" s="84"/>
      <c r="Q382" s="287"/>
      <c r="R382" s="177"/>
      <c r="S382" s="177" t="s">
        <v>714</v>
      </c>
      <c r="T382" s="178"/>
      <c r="U382" s="401" t="s">
        <v>1400</v>
      </c>
      <c r="V382" s="87"/>
      <c r="W382" s="86">
        <f t="shared" si="28"/>
        <v>13</v>
      </c>
      <c r="X382" s="88"/>
      <c r="Y382" s="86">
        <f t="shared" si="29"/>
        <v>17</v>
      </c>
      <c r="Z382" s="85"/>
      <c r="AA382" s="267" t="s">
        <v>1381</v>
      </c>
      <c r="AB382" s="175"/>
      <c r="AC382" s="176"/>
      <c r="AD382" s="176"/>
      <c r="AE382" s="272"/>
      <c r="AF382" s="272"/>
      <c r="AG382" s="272"/>
      <c r="AH382" s="272"/>
      <c r="AI382" s="272"/>
      <c r="AJ382" s="272"/>
      <c r="AK382" s="272"/>
      <c r="AL382" s="273"/>
      <c r="AM382" s="272"/>
      <c r="AN382" s="273"/>
      <c r="AO382" s="272"/>
      <c r="AP382" s="273"/>
      <c r="AQ382" s="272"/>
      <c r="AR382" s="273"/>
      <c r="AS382" s="272"/>
      <c r="AT382" s="102"/>
      <c r="AU382" s="101"/>
    </row>
    <row r="383" spans="1:52" ht="141">
      <c r="A383" s="487"/>
      <c r="B383" s="445"/>
      <c r="C383" s="488" t="s">
        <v>111</v>
      </c>
      <c r="D383" s="262" t="s">
        <v>1388</v>
      </c>
      <c r="E383" s="352" t="s">
        <v>361</v>
      </c>
      <c r="F383" s="263" t="s">
        <v>624</v>
      </c>
      <c r="G383" s="290" t="s">
        <v>717</v>
      </c>
      <c r="H383" s="341" t="s">
        <v>718</v>
      </c>
      <c r="I383" s="335" t="str">
        <f>IF(OR(E383="SE",E383="SA"),VLOOKUP(H383,'Tabla de Peligros y Riesgo'!$C$2:$E$226,2,FALSE),VLOOKUP(H383,'LISTA DE ASPECTOS - IMPACTOS'!$D$3:$F$72,2,FALSE))</f>
        <v>Perdida de la audición</v>
      </c>
      <c r="J383" s="336" t="str">
        <f>IF(OR(E383="SE",E383="SA"),VLOOKUP(H383,'Tabla de Peligros y Riesgo'!$C$2:$E$226,3,FALSE),VLOOKUP(H383,'LISTA DE ASPECTOS - IMPACTOS'!$D$3:$F$72,3,FALSE))</f>
        <v>Hipoacusia</v>
      </c>
      <c r="K383" s="342" t="s">
        <v>680</v>
      </c>
      <c r="L383" s="177">
        <v>3</v>
      </c>
      <c r="M383" s="268">
        <f t="shared" si="27"/>
        <v>13</v>
      </c>
      <c r="N383" s="85"/>
      <c r="O383" s="85"/>
      <c r="P383" s="84"/>
      <c r="Q383" s="287" t="s">
        <v>719</v>
      </c>
      <c r="R383" s="177" t="s">
        <v>678</v>
      </c>
      <c r="S383" s="177" t="s">
        <v>720</v>
      </c>
      <c r="T383" s="178"/>
      <c r="U383" s="401" t="s">
        <v>1400</v>
      </c>
      <c r="V383" s="289"/>
      <c r="W383" s="86">
        <f t="shared" si="28"/>
        <v>13</v>
      </c>
      <c r="X383" s="88"/>
      <c r="Y383" s="86">
        <f t="shared" si="29"/>
        <v>20</v>
      </c>
      <c r="Z383" s="85"/>
      <c r="AA383" s="267" t="s">
        <v>1381</v>
      </c>
      <c r="AB383" s="175"/>
      <c r="AC383" s="176"/>
      <c r="AD383" s="176"/>
      <c r="AE383" s="272"/>
      <c r="AF383" s="272"/>
      <c r="AG383" s="272"/>
      <c r="AH383" s="272"/>
      <c r="AI383" s="272"/>
      <c r="AJ383" s="272"/>
      <c r="AK383" s="272"/>
      <c r="AL383" s="273"/>
      <c r="AM383" s="272"/>
      <c r="AN383" s="273"/>
      <c r="AO383" s="272"/>
      <c r="AP383" s="273"/>
      <c r="AQ383" s="272"/>
      <c r="AR383" s="273"/>
      <c r="AS383" s="272"/>
      <c r="AT383" s="102"/>
      <c r="AU383" s="101"/>
    </row>
    <row r="384" spans="1:52" ht="62.15" customHeight="1">
      <c r="A384" s="487"/>
      <c r="B384" s="445"/>
      <c r="C384" s="489"/>
      <c r="D384" s="262" t="s">
        <v>1388</v>
      </c>
      <c r="E384" s="352" t="s">
        <v>363</v>
      </c>
      <c r="F384" s="263" t="s">
        <v>624</v>
      </c>
      <c r="G384" s="290" t="s">
        <v>739</v>
      </c>
      <c r="H384" s="341" t="s">
        <v>740</v>
      </c>
      <c r="I384" s="335" t="str">
        <f>IF(OR(E384="SE",E384="SA"),VLOOKUP(H384,'Tabla de Peligros y Riesgo'!$C$2:$E$226,2,FALSE),VLOOKUP(H384,'LISTA DE ASPECTOS - IMPACTOS'!$D$3:$F$72,2,FALSE))</f>
        <v>Alteración de la calidad de suelo/agua</v>
      </c>
      <c r="J384" s="336" t="str">
        <f>IF(OR(E384="SE",E384="SA"),VLOOKUP(H384,'Tabla de Peligros y Riesgo'!$C$2:$E$226,3,FALSE),VLOOKUP(H384,'LISTA DE ASPECTOS - IMPACTOS'!$D$3:$F$72,3,FALSE))</f>
        <v>Potencial incumplimiento de Estándares de Calidad Ambiental (ECA) para aire.
Potencial afectación a la vida y salud humana.</v>
      </c>
      <c r="K384" s="342" t="s">
        <v>715</v>
      </c>
      <c r="L384" s="177">
        <v>4</v>
      </c>
      <c r="M384" s="268">
        <f t="shared" si="27"/>
        <v>14</v>
      </c>
      <c r="N384" s="85"/>
      <c r="O384" s="85"/>
      <c r="P384" s="84"/>
      <c r="Q384" s="287"/>
      <c r="R384" s="177"/>
      <c r="S384" s="177" t="s">
        <v>741</v>
      </c>
      <c r="T384" s="178"/>
      <c r="U384" s="178"/>
      <c r="V384" s="87"/>
      <c r="W384" s="86">
        <f t="shared" si="28"/>
        <v>14</v>
      </c>
      <c r="X384" s="88"/>
      <c r="Y384" s="86">
        <f t="shared" si="29"/>
        <v>18</v>
      </c>
      <c r="Z384" s="85"/>
      <c r="AA384" s="267" t="s">
        <v>1381</v>
      </c>
      <c r="AB384" s="175"/>
      <c r="AC384" s="176"/>
      <c r="AD384" s="176"/>
      <c r="AE384" s="272"/>
      <c r="AF384" s="272"/>
      <c r="AG384" s="272"/>
      <c r="AH384" s="272"/>
      <c r="AI384" s="272"/>
      <c r="AJ384" s="272"/>
      <c r="AK384" s="272"/>
      <c r="AL384" s="273"/>
      <c r="AM384" s="272"/>
      <c r="AN384" s="273"/>
      <c r="AO384" s="272"/>
      <c r="AP384" s="273"/>
      <c r="AQ384" s="272"/>
      <c r="AR384" s="273"/>
      <c r="AS384" s="272"/>
      <c r="AT384" s="102"/>
      <c r="AU384" s="101"/>
    </row>
    <row r="385" spans="1:52" ht="93" customHeight="1">
      <c r="A385" s="487"/>
      <c r="B385" s="445"/>
      <c r="C385" s="489"/>
      <c r="D385" s="262" t="s">
        <v>1388</v>
      </c>
      <c r="E385" s="352" t="s">
        <v>363</v>
      </c>
      <c r="F385" s="263" t="s">
        <v>624</v>
      </c>
      <c r="G385" s="290" t="s">
        <v>728</v>
      </c>
      <c r="H385" s="341" t="s">
        <v>729</v>
      </c>
      <c r="I385" s="335" t="str">
        <f>IF(OR(E385="SE",E385="SA"),VLOOKUP(H385,'Tabla de Peligros y Riesgo'!$C$2:$E$226,2,FALSE),VLOOKUP(H385,'LISTA DE ASPECTOS - IMPACTOS'!$D$3:$F$72,2,FALSE))</f>
        <v>Alteración de la calidad de suelo/agua</v>
      </c>
      <c r="J385" s="336" t="str">
        <f>IF(OR(E385="SE",E385="SA"),VLOOKUP(H385,'Tabla de Peligros y Riesgo'!$C$2:$E$226,3,FALSE),VLOOKUP(H385,'LISTA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85" s="342" t="s">
        <v>680</v>
      </c>
      <c r="L385" s="177">
        <v>3</v>
      </c>
      <c r="M385" s="268">
        <f t="shared" si="27"/>
        <v>13</v>
      </c>
      <c r="N385" s="177"/>
      <c r="O385" s="177"/>
      <c r="P385" s="84"/>
      <c r="Q385" s="177" t="s">
        <v>730</v>
      </c>
      <c r="R385" s="177" t="s">
        <v>685</v>
      </c>
      <c r="S385" s="177" t="s">
        <v>731</v>
      </c>
      <c r="T385" s="178"/>
      <c r="U385" s="178"/>
      <c r="V385" s="87">
        <v>0.15</v>
      </c>
      <c r="W385" s="86">
        <f t="shared" si="28"/>
        <v>13</v>
      </c>
      <c r="X385" s="88">
        <f>IF(M385&gt;=16,MAX(N385:R385),IF(M385&lt;16,MAX(N385:V385)))</f>
        <v>0.15</v>
      </c>
      <c r="Y385" s="86">
        <f t="shared" si="29"/>
        <v>17</v>
      </c>
      <c r="Z385" s="85"/>
      <c r="AA385" s="267" t="s">
        <v>1381</v>
      </c>
      <c r="AB385" s="175"/>
      <c r="AC385" s="176"/>
      <c r="AD385" s="176"/>
      <c r="AE385" s="272"/>
      <c r="AF385" s="272"/>
      <c r="AG385" s="272"/>
      <c r="AH385" s="272"/>
      <c r="AI385" s="272"/>
      <c r="AJ385" s="272"/>
      <c r="AK385" s="272"/>
      <c r="AL385" s="273"/>
      <c r="AM385" s="272"/>
      <c r="AN385" s="273"/>
      <c r="AO385" s="272"/>
      <c r="AP385" s="273"/>
      <c r="AQ385" s="272"/>
      <c r="AR385" s="273"/>
      <c r="AS385" s="272"/>
      <c r="AT385" s="102"/>
      <c r="AU385" s="101"/>
    </row>
    <row r="386" spans="1:52" ht="70.5">
      <c r="A386" s="487"/>
      <c r="B386" s="445"/>
      <c r="C386" s="489"/>
      <c r="D386" s="262" t="s">
        <v>1388</v>
      </c>
      <c r="E386" s="352" t="s">
        <v>361</v>
      </c>
      <c r="F386" s="263" t="s">
        <v>624</v>
      </c>
      <c r="G386" s="290" t="s">
        <v>780</v>
      </c>
      <c r="H386" s="341" t="s">
        <v>781</v>
      </c>
      <c r="I386" s="335" t="str">
        <f>IF(OR(E386="SE",E386="SA"),VLOOKUP(H386,'Tabla de Peligros y Riesgo'!$C$2:$E$226,2,FALSE),VLOOKUP(H386,'LISTA DE ASPECTOS - IMPACTOS'!$D$3:$F$72,2,FALSE))</f>
        <v xml:space="preserve">Quemaduras </v>
      </c>
      <c r="J386" s="336" t="str">
        <f>IF(OR(E386="SE",E386="SA"),VLOOKUP(H386,'Tabla de Peligros y Riesgo'!$C$2:$E$226,3,FALSE),VLOOKUP(H386,'LISTA DE ASPECTOS - IMPACTOS'!$D$3:$F$72,3,FALSE))</f>
        <v>Heridas 1ero, 2do y 3er grado</v>
      </c>
      <c r="K386" s="342" t="s">
        <v>680</v>
      </c>
      <c r="L386" s="177">
        <v>3</v>
      </c>
      <c r="M386" s="268">
        <f t="shared" si="27"/>
        <v>13</v>
      </c>
      <c r="N386" s="85"/>
      <c r="O386" s="85"/>
      <c r="P386" s="84"/>
      <c r="Q386" s="287"/>
      <c r="R386" s="177"/>
      <c r="S386" s="177" t="s">
        <v>782</v>
      </c>
      <c r="T386" s="178"/>
      <c r="U386" s="401" t="s">
        <v>1400</v>
      </c>
      <c r="V386" s="289"/>
      <c r="W386" s="86">
        <f t="shared" si="28"/>
        <v>13</v>
      </c>
      <c r="X386" s="88"/>
      <c r="Y386" s="86">
        <f t="shared" si="29"/>
        <v>17</v>
      </c>
      <c r="Z386" s="85"/>
      <c r="AA386" s="267" t="s">
        <v>1381</v>
      </c>
      <c r="AB386" s="175"/>
      <c r="AC386" s="176"/>
      <c r="AD386" s="176"/>
      <c r="AE386" s="272"/>
      <c r="AF386" s="272"/>
      <c r="AG386" s="272"/>
      <c r="AH386" s="272"/>
      <c r="AI386" s="272"/>
      <c r="AJ386" s="272"/>
      <c r="AK386" s="272"/>
      <c r="AL386" s="273"/>
      <c r="AM386" s="272"/>
      <c r="AN386" s="273"/>
      <c r="AO386" s="272"/>
      <c r="AP386" s="273"/>
      <c r="AQ386" s="272"/>
      <c r="AR386" s="273"/>
      <c r="AS386" s="272"/>
      <c r="AT386" s="102"/>
      <c r="AU386" s="101"/>
    </row>
    <row r="387" spans="1:52" ht="101.5">
      <c r="A387" s="487"/>
      <c r="B387" s="445"/>
      <c r="C387" s="493"/>
      <c r="D387" s="262" t="s">
        <v>1388</v>
      </c>
      <c r="E387" s="352" t="s">
        <v>362</v>
      </c>
      <c r="F387" s="263" t="s">
        <v>624</v>
      </c>
      <c r="G387" s="290" t="s">
        <v>704</v>
      </c>
      <c r="H387" s="341" t="s">
        <v>507</v>
      </c>
      <c r="I387" s="335" t="str">
        <f>IF(OR(E387="SE",E387="SA"),VLOOKUP(H387,'Tabla de Peligros y Riesgo'!$C$2:$E$226,2,FALSE),VLOOKUP(H387,'LISTA DE ASPECTOS - IMPACTOS'!$D$3:$F$72,2,FALSE))</f>
        <v xml:space="preserve">Golpes </v>
      </c>
      <c r="J387" s="336" t="s">
        <v>705</v>
      </c>
      <c r="K387" s="342" t="s">
        <v>680</v>
      </c>
      <c r="L387" s="177">
        <v>3</v>
      </c>
      <c r="M387" s="268">
        <f t="shared" si="27"/>
        <v>13</v>
      </c>
      <c r="N387" s="85"/>
      <c r="O387" s="85"/>
      <c r="P387" s="84"/>
      <c r="Q387" s="287"/>
      <c r="R387" s="177"/>
      <c r="S387" s="177" t="s">
        <v>786</v>
      </c>
      <c r="T387" s="178"/>
      <c r="U387" s="401" t="s">
        <v>1400</v>
      </c>
      <c r="V387" s="87">
        <v>0.15</v>
      </c>
      <c r="W387" s="86">
        <f t="shared" si="28"/>
        <v>13</v>
      </c>
      <c r="X387" s="88">
        <f>IF(M387&gt;=16,MAX(N387:R387),IF(M387&lt;16,MAX(N387:V387)))</f>
        <v>0.15</v>
      </c>
      <c r="Y387" s="86">
        <f t="shared" si="29"/>
        <v>17</v>
      </c>
      <c r="Z387" s="85"/>
      <c r="AA387" s="267" t="s">
        <v>1381</v>
      </c>
      <c r="AB387" s="175"/>
      <c r="AC387" s="176"/>
      <c r="AD387" s="176"/>
      <c r="AE387" s="272"/>
      <c r="AF387" s="272"/>
      <c r="AG387" s="272"/>
      <c r="AH387" s="272"/>
      <c r="AI387" s="272"/>
      <c r="AJ387" s="272"/>
      <c r="AK387" s="272"/>
      <c r="AL387" s="273"/>
      <c r="AM387" s="272"/>
      <c r="AN387" s="273"/>
      <c r="AO387" s="272"/>
      <c r="AP387" s="273"/>
      <c r="AQ387" s="272"/>
      <c r="AR387" s="273"/>
      <c r="AS387" s="272"/>
      <c r="AT387" s="102"/>
      <c r="AU387" s="101"/>
    </row>
    <row r="388" spans="1:52" s="100" customFormat="1" ht="58.5">
      <c r="A388" s="487"/>
      <c r="B388" s="445"/>
      <c r="C388" s="488" t="s">
        <v>40</v>
      </c>
      <c r="D388" s="262" t="s">
        <v>1388</v>
      </c>
      <c r="E388" s="352" t="s">
        <v>362</v>
      </c>
      <c r="F388" s="263" t="s">
        <v>624</v>
      </c>
      <c r="G388" s="290" t="s">
        <v>701</v>
      </c>
      <c r="H388" s="341" t="s">
        <v>524</v>
      </c>
      <c r="I388" s="335" t="str">
        <f>IF(OR(E388="SE",E388="SA"),VLOOKUP(H388,'Tabla de Peligros y Riesgo'!$C$2:$E$226,2,FALSE),VLOOKUP(H388,'LISTA DE ASPECTOS - IMPACTOS'!$D$3:$F$72,2,FALSE))</f>
        <v>Caída al mismo nivel</v>
      </c>
      <c r="J388" s="336" t="s">
        <v>702</v>
      </c>
      <c r="K388" s="342" t="s">
        <v>680</v>
      </c>
      <c r="L388" s="177">
        <v>4</v>
      </c>
      <c r="M388" s="268">
        <f t="shared" si="27"/>
        <v>18</v>
      </c>
      <c r="N388" s="280"/>
      <c r="O388" s="280"/>
      <c r="P388" s="282"/>
      <c r="Q388" s="287"/>
      <c r="R388" s="177"/>
      <c r="S388" s="177" t="s">
        <v>811</v>
      </c>
      <c r="T388" s="178"/>
      <c r="U388" s="401" t="s">
        <v>1400</v>
      </c>
      <c r="V388" s="278"/>
      <c r="W388" s="86">
        <f t="shared" si="28"/>
        <v>18</v>
      </c>
      <c r="X388" s="88"/>
      <c r="Y388" s="86">
        <f t="shared" si="29"/>
        <v>21</v>
      </c>
      <c r="Z388" s="85"/>
      <c r="AA388" s="267" t="s">
        <v>1381</v>
      </c>
      <c r="AD388" s="99"/>
      <c r="AE388" s="272"/>
      <c r="AF388" s="272"/>
      <c r="AG388" s="272"/>
      <c r="AH388" s="272"/>
      <c r="AI388" s="272"/>
      <c r="AJ388" s="272"/>
      <c r="AK388" s="272"/>
      <c r="AL388" s="273"/>
      <c r="AM388" s="272"/>
      <c r="AN388" s="273"/>
      <c r="AO388" s="272"/>
      <c r="AP388" s="273"/>
      <c r="AQ388" s="272"/>
      <c r="AR388" s="273"/>
      <c r="AS388" s="272"/>
      <c r="AT388" s="102"/>
      <c r="AU388" s="101"/>
      <c r="AV388" s="90"/>
      <c r="AW388" s="90"/>
      <c r="AX388" s="90"/>
      <c r="AY388" s="90"/>
      <c r="AZ388" s="90"/>
    </row>
    <row r="389" spans="1:52" ht="101.5">
      <c r="A389" s="487"/>
      <c r="B389" s="445"/>
      <c r="C389" s="489"/>
      <c r="D389" s="262" t="s">
        <v>1388</v>
      </c>
      <c r="E389" s="352" t="s">
        <v>362</v>
      </c>
      <c r="F389" s="263" t="s">
        <v>624</v>
      </c>
      <c r="G389" s="290" t="s">
        <v>704</v>
      </c>
      <c r="H389" s="341" t="s">
        <v>507</v>
      </c>
      <c r="I389" s="335" t="str">
        <f>IF(OR(E389="SE",E389="SA"),VLOOKUP(H389,'Tabla de Peligros y Riesgo'!$C$2:$E$226,2,FALSE),VLOOKUP(H389,'LISTA DE ASPECTOS - IMPACTOS'!$D$3:$F$72,2,FALSE))</f>
        <v xml:space="preserve">Golpes </v>
      </c>
      <c r="J389" s="336" t="s">
        <v>705</v>
      </c>
      <c r="K389" s="342" t="s">
        <v>680</v>
      </c>
      <c r="L389" s="177">
        <v>3</v>
      </c>
      <c r="M389" s="268">
        <f t="shared" si="27"/>
        <v>13</v>
      </c>
      <c r="N389" s="177"/>
      <c r="O389" s="177"/>
      <c r="P389" s="84"/>
      <c r="Q389" s="287"/>
      <c r="R389" s="177"/>
      <c r="S389" s="177" t="s">
        <v>714</v>
      </c>
      <c r="T389" s="178"/>
      <c r="U389" s="401" t="s">
        <v>1400</v>
      </c>
      <c r="V389" s="87"/>
      <c r="W389" s="86">
        <f t="shared" si="28"/>
        <v>13</v>
      </c>
      <c r="X389" s="88">
        <f>IF(M389&gt;=16,MAX(N389:R389),IF(M389&lt;16,MAX(N389:V389)))</f>
        <v>0</v>
      </c>
      <c r="Y389" s="86">
        <f t="shared" si="29"/>
        <v>17</v>
      </c>
      <c r="Z389" s="85"/>
      <c r="AA389" s="267" t="s">
        <v>1381</v>
      </c>
      <c r="AB389" s="175"/>
      <c r="AC389" s="176"/>
      <c r="AD389" s="176"/>
      <c r="AE389" s="272"/>
      <c r="AF389" s="272"/>
      <c r="AG389" s="272"/>
      <c r="AH389" s="272"/>
      <c r="AI389" s="272"/>
      <c r="AJ389" s="272"/>
      <c r="AK389" s="272"/>
      <c r="AL389" s="273"/>
      <c r="AM389" s="272"/>
      <c r="AN389" s="273"/>
      <c r="AO389" s="272"/>
      <c r="AP389" s="273"/>
      <c r="AQ389" s="272"/>
      <c r="AR389" s="273"/>
      <c r="AS389" s="272"/>
      <c r="AT389" s="102"/>
      <c r="AU389" s="101"/>
    </row>
    <row r="390" spans="1:52" ht="141">
      <c r="A390" s="487"/>
      <c r="B390" s="445"/>
      <c r="C390" s="488" t="s">
        <v>113</v>
      </c>
      <c r="D390" s="262" t="s">
        <v>1388</v>
      </c>
      <c r="E390" s="352" t="s">
        <v>361</v>
      </c>
      <c r="F390" s="263" t="s">
        <v>624</v>
      </c>
      <c r="G390" s="290" t="s">
        <v>711</v>
      </c>
      <c r="H390" s="341" t="s">
        <v>513</v>
      </c>
      <c r="I390" s="335" t="str">
        <f>IF(OR(E390="SE",E390="SA"),VLOOKUP(H390,'Tabla de Peligros y Riesgo'!$C$2:$E$226,2,FALSE),VLOOKUP(H390,'LISTA DE ASPECTOS - IMPACTOS'!$D$3:$F$72,2,FALSE))</f>
        <v xml:space="preserve">Exposición a vibraciones </v>
      </c>
      <c r="J390" s="336" t="str">
        <f>IF(OR(E390="SE",E390="SA"),VLOOKUP(H390,'Tabla de Peligros y Riesgo'!$C$2:$E$226,3,FALSE),VLOOKUP(H390,'LISTA DE ASPECTOS - IMPACTOS'!$D$3:$F$72,3,FALSE))</f>
        <v>Trastornos (vasculares, hueso, articulaciones y neurológicos)</v>
      </c>
      <c r="K390" s="342" t="s">
        <v>680</v>
      </c>
      <c r="L390" s="177">
        <v>3</v>
      </c>
      <c r="M390" s="268">
        <f t="shared" si="27"/>
        <v>13</v>
      </c>
      <c r="N390" s="85"/>
      <c r="O390" s="85"/>
      <c r="P390" s="84"/>
      <c r="Q390" s="287"/>
      <c r="R390" s="177"/>
      <c r="S390" s="177" t="s">
        <v>712</v>
      </c>
      <c r="T390" s="178"/>
      <c r="U390" s="401" t="s">
        <v>1400</v>
      </c>
      <c r="V390" s="87"/>
      <c r="W390" s="86">
        <f t="shared" si="28"/>
        <v>13</v>
      </c>
      <c r="X390" s="88"/>
      <c r="Y390" s="86">
        <f t="shared" si="29"/>
        <v>17</v>
      </c>
      <c r="Z390" s="85"/>
      <c r="AA390" s="267" t="s">
        <v>1381</v>
      </c>
      <c r="AB390" s="175"/>
      <c r="AC390" s="176"/>
      <c r="AD390" s="176"/>
      <c r="AE390" s="272"/>
      <c r="AF390" s="272"/>
      <c r="AG390" s="272"/>
      <c r="AH390" s="272"/>
      <c r="AI390" s="272"/>
      <c r="AJ390" s="272"/>
      <c r="AK390" s="272"/>
      <c r="AL390" s="273"/>
      <c r="AM390" s="272"/>
      <c r="AN390" s="273"/>
      <c r="AO390" s="272"/>
      <c r="AP390" s="273"/>
      <c r="AQ390" s="272"/>
      <c r="AR390" s="273"/>
      <c r="AS390" s="272"/>
      <c r="AT390" s="102"/>
      <c r="AU390" s="101"/>
    </row>
    <row r="391" spans="1:52" ht="56.15" customHeight="1">
      <c r="A391" s="487"/>
      <c r="B391" s="445"/>
      <c r="C391" s="489"/>
      <c r="D391" s="262" t="s">
        <v>1388</v>
      </c>
      <c r="E391" s="352" t="s">
        <v>361</v>
      </c>
      <c r="F391" s="263" t="s">
        <v>624</v>
      </c>
      <c r="G391" s="290" t="s">
        <v>717</v>
      </c>
      <c r="H391" s="341" t="s">
        <v>718</v>
      </c>
      <c r="I391" s="335" t="str">
        <f>IF(OR(E391="SE",E391="SA"),VLOOKUP(H391,'Tabla de Peligros y Riesgo'!$C$2:$E$226,2,FALSE),VLOOKUP(H391,'LISTA DE ASPECTOS - IMPACTOS'!$D$3:$F$72,2,FALSE))</f>
        <v>Perdida de la audición</v>
      </c>
      <c r="J391" s="336" t="str">
        <f>IF(OR(E391="SE",E391="SA"),VLOOKUP(H391,'Tabla de Peligros y Riesgo'!$C$2:$E$226,3,FALSE),VLOOKUP(H391,'LISTA DE ASPECTOS - IMPACTOS'!$D$3:$F$72,3,FALSE))</f>
        <v>Hipoacusia</v>
      </c>
      <c r="K391" s="342" t="s">
        <v>680</v>
      </c>
      <c r="L391" s="177">
        <v>3</v>
      </c>
      <c r="M391" s="268">
        <f t="shared" si="27"/>
        <v>13</v>
      </c>
      <c r="N391" s="85"/>
      <c r="O391" s="85"/>
      <c r="P391" s="84"/>
      <c r="Q391" s="287" t="s">
        <v>719</v>
      </c>
      <c r="R391" s="177" t="s">
        <v>678</v>
      </c>
      <c r="S391" s="177" t="s">
        <v>720</v>
      </c>
      <c r="T391" s="178"/>
      <c r="U391" s="401" t="s">
        <v>1400</v>
      </c>
      <c r="V391" s="87">
        <v>0.15</v>
      </c>
      <c r="W391" s="86">
        <f t="shared" si="28"/>
        <v>13</v>
      </c>
      <c r="X391" s="88">
        <f>IF(M391&gt;=16,MAX(N391:R391),IF(M391&lt;16,MAX(N391:V391)))</f>
        <v>0.15</v>
      </c>
      <c r="Y391" s="86">
        <f t="shared" si="29"/>
        <v>20</v>
      </c>
      <c r="Z391" s="85"/>
      <c r="AA391" s="267" t="s">
        <v>1381</v>
      </c>
      <c r="AB391" s="175"/>
      <c r="AC391" s="176"/>
      <c r="AD391" s="176"/>
      <c r="AE391" s="272"/>
      <c r="AF391" s="272"/>
      <c r="AG391" s="272"/>
      <c r="AH391" s="272"/>
      <c r="AI391" s="272"/>
      <c r="AJ391" s="272"/>
      <c r="AK391" s="272"/>
      <c r="AL391" s="273"/>
      <c r="AM391" s="272"/>
      <c r="AN391" s="273"/>
      <c r="AO391" s="272"/>
      <c r="AP391" s="273"/>
      <c r="AQ391" s="272"/>
      <c r="AR391" s="273"/>
      <c r="AS391" s="272"/>
      <c r="AT391" s="102"/>
      <c r="AU391" s="101"/>
    </row>
    <row r="392" spans="1:52" ht="62.15" customHeight="1">
      <c r="A392" s="487"/>
      <c r="B392" s="445"/>
      <c r="C392" s="489"/>
      <c r="D392" s="262" t="s">
        <v>1388</v>
      </c>
      <c r="E392" s="352" t="s">
        <v>363</v>
      </c>
      <c r="F392" s="263" t="s">
        <v>624</v>
      </c>
      <c r="G392" s="290" t="s">
        <v>732</v>
      </c>
      <c r="H392" s="341" t="s">
        <v>729</v>
      </c>
      <c r="I392" s="335" t="str">
        <f>IF(OR(E392="SE",E392="SA"),VLOOKUP(H392,'Tabla de Peligros y Riesgo'!$C$2:$E$226,2,FALSE),VLOOKUP(H392,'LISTA DE ASPECTOS - IMPACTOS'!$D$3:$F$72,2,FALSE))</f>
        <v>Alteración de la calidad de suelo/agua</v>
      </c>
      <c r="J392" s="336" t="str">
        <f>IF(OR(E392="SE",E392="SA"),VLOOKUP(H392,'Tabla de Peligros y Riesgo'!$C$2:$E$226,3,FALSE),VLOOKUP(H392,'LISTA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92" s="342" t="s">
        <v>690</v>
      </c>
      <c r="L392" s="177">
        <v>4</v>
      </c>
      <c r="M392" s="268">
        <f t="shared" si="27"/>
        <v>10</v>
      </c>
      <c r="N392" s="85"/>
      <c r="O392" s="85"/>
      <c r="P392" s="84"/>
      <c r="Q392" s="177"/>
      <c r="R392" s="177"/>
      <c r="S392" s="177" t="s">
        <v>733</v>
      </c>
      <c r="T392" s="178"/>
      <c r="U392" s="178"/>
      <c r="V392" s="87"/>
      <c r="W392" s="86">
        <f t="shared" si="28"/>
        <v>10</v>
      </c>
      <c r="X392" s="88">
        <f>IF(M392&gt;=16,MAX(N392:R392),IF(M392&lt;16,MAX(N392:V392)))</f>
        <v>0</v>
      </c>
      <c r="Y392" s="86">
        <f t="shared" si="29"/>
        <v>18</v>
      </c>
      <c r="Z392" s="85"/>
      <c r="AA392" s="267" t="s">
        <v>1381</v>
      </c>
      <c r="AB392" s="175"/>
      <c r="AC392" s="176"/>
      <c r="AD392" s="176"/>
      <c r="AE392" s="272"/>
      <c r="AF392" s="272"/>
      <c r="AG392" s="272"/>
      <c r="AH392" s="272"/>
      <c r="AI392" s="272"/>
      <c r="AJ392" s="272"/>
      <c r="AK392" s="272"/>
      <c r="AL392" s="273"/>
      <c r="AM392" s="272"/>
      <c r="AN392" s="273"/>
      <c r="AO392" s="272"/>
      <c r="AP392" s="273"/>
      <c r="AQ392" s="272"/>
      <c r="AR392" s="273"/>
      <c r="AS392" s="272"/>
      <c r="AT392" s="102"/>
      <c r="AU392" s="101"/>
    </row>
    <row r="393" spans="1:52" ht="93" customHeight="1">
      <c r="A393" s="487"/>
      <c r="B393" s="445"/>
      <c r="C393" s="489"/>
      <c r="D393" s="262" t="s">
        <v>1388</v>
      </c>
      <c r="E393" s="352" t="s">
        <v>363</v>
      </c>
      <c r="F393" s="263" t="s">
        <v>624</v>
      </c>
      <c r="G393" s="290" t="s">
        <v>728</v>
      </c>
      <c r="H393" s="341" t="s">
        <v>729</v>
      </c>
      <c r="I393" s="335" t="str">
        <f>IF(OR(E393="SE",E393="SA"),VLOOKUP(H393,'Tabla de Peligros y Riesgo'!$C$2:$E$226,2,FALSE),VLOOKUP(H393,'LISTA DE ASPECTOS - IMPACTOS'!$D$3:$F$72,2,FALSE))</f>
        <v>Alteración de la calidad de suelo/agua</v>
      </c>
      <c r="J393" s="336" t="str">
        <f>IF(OR(E393="SE",E393="SA"),VLOOKUP(H393,'Tabla de Peligros y Riesgo'!$C$2:$E$226,3,FALSE),VLOOKUP(H393,'LISTA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93" s="342" t="s">
        <v>680</v>
      </c>
      <c r="L393" s="177">
        <v>3</v>
      </c>
      <c r="M393" s="268">
        <f t="shared" si="27"/>
        <v>13</v>
      </c>
      <c r="N393" s="177"/>
      <c r="O393" s="177"/>
      <c r="P393" s="84"/>
      <c r="Q393" s="177" t="s">
        <v>730</v>
      </c>
      <c r="R393" s="177" t="s">
        <v>685</v>
      </c>
      <c r="S393" s="177" t="s">
        <v>731</v>
      </c>
      <c r="T393" s="178"/>
      <c r="U393" s="178"/>
      <c r="V393" s="87">
        <v>0.15</v>
      </c>
      <c r="W393" s="86">
        <f t="shared" si="28"/>
        <v>13</v>
      </c>
      <c r="X393" s="88">
        <f>IF(M393&gt;=16,MAX(N393:R393),IF(M393&lt;16,MAX(N393:V393)))</f>
        <v>0.15</v>
      </c>
      <c r="Y393" s="86">
        <f t="shared" si="29"/>
        <v>17</v>
      </c>
      <c r="Z393" s="85"/>
      <c r="AA393" s="267" t="s">
        <v>1381</v>
      </c>
      <c r="AB393" s="175"/>
      <c r="AC393" s="176"/>
      <c r="AD393" s="176"/>
      <c r="AE393" s="272"/>
      <c r="AF393" s="272"/>
      <c r="AG393" s="272"/>
      <c r="AH393" s="272"/>
      <c r="AI393" s="272"/>
      <c r="AJ393" s="272"/>
      <c r="AK393" s="272"/>
      <c r="AL393" s="273"/>
      <c r="AM393" s="272"/>
      <c r="AN393" s="273"/>
      <c r="AO393" s="272"/>
      <c r="AP393" s="273"/>
      <c r="AQ393" s="272"/>
      <c r="AR393" s="273"/>
      <c r="AS393" s="272"/>
      <c r="AT393" s="102"/>
      <c r="AU393" s="101"/>
    </row>
    <row r="394" spans="1:52" ht="117.5">
      <c r="A394" s="487"/>
      <c r="B394" s="445"/>
      <c r="C394" s="489"/>
      <c r="D394" s="262" t="s">
        <v>1388</v>
      </c>
      <c r="E394" s="352" t="s">
        <v>363</v>
      </c>
      <c r="F394" s="263" t="s">
        <v>624</v>
      </c>
      <c r="G394" s="290" t="s">
        <v>725</v>
      </c>
      <c r="H394" s="341" t="s">
        <v>726</v>
      </c>
      <c r="I394" s="335" t="str">
        <f>IF(OR(E394="SE",E394="SA"),VLOOKUP(H394,'Tabla de Peligros y Riesgo'!$C$2:$E$226,2,FALSE),VLOOKUP(H394,'LISTA DE ASPECTOS - IMPACTOS'!$D$3:$F$72,2,FALSE))</f>
        <v>Alteración de la calidad de aire</v>
      </c>
      <c r="J394" s="336" t="str">
        <f>IF(OR(E394="SE",E394="SA"),VLOOKUP(H394,'Tabla de Peligros y Riesgo'!$C$2:$E$226,3,FALSE),VLOOKUP(H394,'LISTA DE ASPECTOS - IMPACTOS'!$D$3:$F$72,3,FALSE))</f>
        <v>Potencial afectación a la calidad ambiental del aire</v>
      </c>
      <c r="K394" s="342" t="s">
        <v>715</v>
      </c>
      <c r="L394" s="177">
        <v>4</v>
      </c>
      <c r="M394" s="268">
        <f t="shared" si="27"/>
        <v>14</v>
      </c>
      <c r="N394" s="85"/>
      <c r="O394" s="85"/>
      <c r="P394" s="84"/>
      <c r="Q394" s="287"/>
      <c r="R394" s="177"/>
      <c r="S394" s="177" t="s">
        <v>727</v>
      </c>
      <c r="T394" s="178"/>
      <c r="U394" s="178"/>
      <c r="V394" s="87"/>
      <c r="W394" s="86">
        <f t="shared" si="28"/>
        <v>14</v>
      </c>
      <c r="X394" s="88"/>
      <c r="Y394" s="86">
        <f t="shared" si="29"/>
        <v>18</v>
      </c>
      <c r="Z394" s="85"/>
      <c r="AA394" s="267" t="s">
        <v>1381</v>
      </c>
      <c r="AB394" s="175"/>
      <c r="AC394" s="176"/>
      <c r="AD394" s="176"/>
      <c r="AE394" s="272"/>
      <c r="AF394" s="272"/>
      <c r="AG394" s="272"/>
      <c r="AH394" s="272"/>
      <c r="AI394" s="272"/>
      <c r="AJ394" s="272"/>
      <c r="AK394" s="272"/>
      <c r="AL394" s="273"/>
      <c r="AM394" s="272"/>
      <c r="AN394" s="273"/>
      <c r="AO394" s="272"/>
      <c r="AP394" s="273"/>
      <c r="AQ394" s="272"/>
      <c r="AR394" s="273"/>
      <c r="AS394" s="272"/>
      <c r="AT394" s="102"/>
      <c r="AU394" s="101"/>
    </row>
    <row r="395" spans="1:52" ht="141">
      <c r="A395" s="487"/>
      <c r="B395" s="445"/>
      <c r="C395" s="489"/>
      <c r="D395" s="262" t="s">
        <v>1388</v>
      </c>
      <c r="E395" s="352" t="s">
        <v>363</v>
      </c>
      <c r="F395" s="263" t="s">
        <v>624</v>
      </c>
      <c r="G395" s="290" t="s">
        <v>809</v>
      </c>
      <c r="H395" s="341" t="s">
        <v>417</v>
      </c>
      <c r="I395" s="335" t="str">
        <f>IF(OR(E395="SE",E395="SA"),VLOOKUP(H395,'Tabla de Peligros y Riesgo'!$C$2:$E$226,2,FALSE),VLOOKUP(H395,'LISTA DE ASPECTOS - IMPACTOS'!$D$3:$F$72,2,FALSE))</f>
        <v>Contaminación sonora</v>
      </c>
      <c r="J395" s="336" t="str">
        <f>IF(OR(E395="SE",E395="SA"),VLOOKUP(H395,'Tabla de Peligros y Riesgo'!$C$2:$E$226,3,FALSE),VLOOKUP(H395,'LISTA DE ASPECTOS - IMPACTOS'!$D$3:$F$72,3,FALSE))</f>
        <v>Afectación a la fauna terrestre.
Potencial afectación a la calidad ambiental del recurso agua.</v>
      </c>
      <c r="K395" s="342" t="s">
        <v>715</v>
      </c>
      <c r="L395" s="177">
        <v>5</v>
      </c>
      <c r="M395" s="268">
        <f t="shared" si="27"/>
        <v>19</v>
      </c>
      <c r="N395" s="85"/>
      <c r="O395" s="85"/>
      <c r="P395" s="84"/>
      <c r="Q395" s="177"/>
      <c r="R395" s="177"/>
      <c r="S395" s="177" t="s">
        <v>810</v>
      </c>
      <c r="T395" s="178"/>
      <c r="U395" s="178"/>
      <c r="V395" s="87"/>
      <c r="W395" s="86">
        <f t="shared" si="28"/>
        <v>19</v>
      </c>
      <c r="X395" s="88"/>
      <c r="Y395" s="86">
        <f t="shared" si="29"/>
        <v>22</v>
      </c>
      <c r="Z395" s="85"/>
      <c r="AA395" s="267" t="s">
        <v>1381</v>
      </c>
      <c r="AB395" s="175"/>
      <c r="AC395" s="176"/>
      <c r="AD395" s="176"/>
      <c r="AE395" s="272"/>
      <c r="AF395" s="272"/>
      <c r="AG395" s="272"/>
      <c r="AH395" s="272"/>
      <c r="AI395" s="272"/>
      <c r="AJ395" s="272"/>
      <c r="AK395" s="272"/>
      <c r="AL395" s="273"/>
      <c r="AM395" s="272"/>
      <c r="AN395" s="273"/>
      <c r="AO395" s="272"/>
      <c r="AP395" s="273"/>
      <c r="AQ395" s="272"/>
      <c r="AR395" s="273"/>
      <c r="AS395" s="272"/>
      <c r="AT395" s="102"/>
      <c r="AU395" s="101"/>
    </row>
    <row r="396" spans="1:52" ht="117.5">
      <c r="A396" s="487"/>
      <c r="B396" s="445"/>
      <c r="C396" s="493"/>
      <c r="D396" s="262" t="s">
        <v>1388</v>
      </c>
      <c r="E396" s="352" t="s">
        <v>362</v>
      </c>
      <c r="F396" s="263" t="s">
        <v>624</v>
      </c>
      <c r="G396" s="290" t="s">
        <v>704</v>
      </c>
      <c r="H396" s="341" t="s">
        <v>707</v>
      </c>
      <c r="I396" s="335" t="str">
        <f>IF(OR(E396="SE",E396="SA"),VLOOKUP(H396,'Tabla de Peligros y Riesgo'!$C$2:$E$226,2,FALSE),VLOOKUP(H396,'LISTA DE ASPECTOS - IMPACTOS'!$D$3:$F$72,2,FALSE))</f>
        <v>Atrapamiento</v>
      </c>
      <c r="J396" s="336" t="s">
        <v>705</v>
      </c>
      <c r="K396" s="342" t="s">
        <v>680</v>
      </c>
      <c r="L396" s="177">
        <v>3</v>
      </c>
      <c r="M396" s="268">
        <f t="shared" si="27"/>
        <v>13</v>
      </c>
      <c r="N396" s="177"/>
      <c r="O396" s="177"/>
      <c r="P396" s="84"/>
      <c r="Q396" s="287"/>
      <c r="R396" s="177"/>
      <c r="S396" s="177" t="s">
        <v>714</v>
      </c>
      <c r="T396" s="178"/>
      <c r="U396" s="401" t="s">
        <v>1400</v>
      </c>
      <c r="V396" s="87"/>
      <c r="W396" s="86">
        <f t="shared" si="28"/>
        <v>13</v>
      </c>
      <c r="X396" s="88"/>
      <c r="Y396" s="86">
        <f t="shared" si="29"/>
        <v>17</v>
      </c>
      <c r="Z396" s="85"/>
      <c r="AA396" s="267" t="s">
        <v>1381</v>
      </c>
      <c r="AB396" s="175"/>
      <c r="AC396" s="176"/>
      <c r="AD396" s="176"/>
      <c r="AE396" s="272"/>
      <c r="AF396" s="272"/>
      <c r="AG396" s="272"/>
      <c r="AH396" s="272"/>
      <c r="AI396" s="272"/>
      <c r="AJ396" s="272"/>
      <c r="AK396" s="272"/>
      <c r="AL396" s="273"/>
      <c r="AM396" s="272"/>
      <c r="AN396" s="273"/>
      <c r="AO396" s="272"/>
      <c r="AP396" s="273"/>
      <c r="AQ396" s="272"/>
      <c r="AR396" s="273"/>
      <c r="AS396" s="272"/>
      <c r="AT396" s="102"/>
      <c r="AU396" s="101"/>
    </row>
    <row r="397" spans="1:52" ht="70.5">
      <c r="A397" s="487"/>
      <c r="B397" s="445"/>
      <c r="C397" s="488" t="s">
        <v>28</v>
      </c>
      <c r="D397" s="262" t="s">
        <v>1388</v>
      </c>
      <c r="E397" s="352" t="s">
        <v>362</v>
      </c>
      <c r="F397" s="263" t="s">
        <v>624</v>
      </c>
      <c r="G397" s="290" t="s">
        <v>701</v>
      </c>
      <c r="H397" s="341" t="s">
        <v>476</v>
      </c>
      <c r="I397" s="335" t="str">
        <f>IF(OR(E397="SE",E397="SA"),VLOOKUP(H397,'Tabla de Peligros y Riesgo'!$C$2:$E$226,2,FALSE),VLOOKUP(H397,'LISTA DE ASPECTOS - IMPACTOS'!$D$3:$F$72,2,FALSE))</f>
        <v>Caída al mismo nivel</v>
      </c>
      <c r="J397" s="336" t="s">
        <v>702</v>
      </c>
      <c r="K397" s="342" t="s">
        <v>680</v>
      </c>
      <c r="L397" s="177">
        <v>4</v>
      </c>
      <c r="M397" s="268">
        <f t="shared" si="27"/>
        <v>18</v>
      </c>
      <c r="N397" s="85"/>
      <c r="O397" s="85"/>
      <c r="P397" s="84"/>
      <c r="Q397" s="287"/>
      <c r="R397" s="177"/>
      <c r="S397" s="177" t="s">
        <v>811</v>
      </c>
      <c r="T397" s="178"/>
      <c r="U397" s="401" t="s">
        <v>1400</v>
      </c>
      <c r="V397" s="87"/>
      <c r="W397" s="86">
        <f t="shared" si="28"/>
        <v>18</v>
      </c>
      <c r="X397" s="88"/>
      <c r="Y397" s="86">
        <f t="shared" si="29"/>
        <v>21</v>
      </c>
      <c r="Z397" s="85"/>
      <c r="AA397" s="267" t="s">
        <v>1381</v>
      </c>
      <c r="AB397" s="175"/>
      <c r="AC397" s="176"/>
      <c r="AD397" s="176"/>
      <c r="AE397" s="272"/>
      <c r="AF397" s="272"/>
      <c r="AG397" s="272"/>
      <c r="AH397" s="272"/>
      <c r="AI397" s="272"/>
      <c r="AJ397" s="272"/>
      <c r="AK397" s="272"/>
      <c r="AL397" s="273"/>
      <c r="AM397" s="272"/>
      <c r="AN397" s="273"/>
      <c r="AO397" s="272"/>
      <c r="AP397" s="273"/>
      <c r="AQ397" s="272"/>
      <c r="AR397" s="273"/>
      <c r="AS397" s="272"/>
      <c r="AT397" s="102"/>
      <c r="AU397" s="101"/>
    </row>
    <row r="398" spans="1:52" ht="101.5">
      <c r="A398" s="487"/>
      <c r="B398" s="445"/>
      <c r="C398" s="489"/>
      <c r="D398" s="262" t="s">
        <v>1388</v>
      </c>
      <c r="E398" s="352" t="s">
        <v>362</v>
      </c>
      <c r="F398" s="263" t="s">
        <v>624</v>
      </c>
      <c r="G398" s="290" t="s">
        <v>704</v>
      </c>
      <c r="H398" s="341" t="s">
        <v>507</v>
      </c>
      <c r="I398" s="335" t="str">
        <f>IF(OR(E398="SE",E398="SA"),VLOOKUP(H398,'Tabla de Peligros y Riesgo'!$C$2:$E$226,2,FALSE),VLOOKUP(H398,'LISTA DE ASPECTOS - IMPACTOS'!$D$3:$F$72,2,FALSE))</f>
        <v xml:space="preserve">Golpes </v>
      </c>
      <c r="J398" s="336" t="s">
        <v>705</v>
      </c>
      <c r="K398" s="342" t="s">
        <v>680</v>
      </c>
      <c r="L398" s="177">
        <v>3</v>
      </c>
      <c r="M398" s="268">
        <f t="shared" si="27"/>
        <v>13</v>
      </c>
      <c r="N398" s="177"/>
      <c r="O398" s="177"/>
      <c r="P398" s="84"/>
      <c r="Q398" s="287"/>
      <c r="R398" s="177"/>
      <c r="S398" s="177" t="s">
        <v>714</v>
      </c>
      <c r="T398" s="178"/>
      <c r="U398" s="401" t="s">
        <v>1400</v>
      </c>
      <c r="V398" s="289"/>
      <c r="W398" s="86">
        <f t="shared" si="28"/>
        <v>13</v>
      </c>
      <c r="X398" s="88"/>
      <c r="Y398" s="86">
        <f t="shared" si="29"/>
        <v>17</v>
      </c>
      <c r="Z398" s="85"/>
      <c r="AA398" s="267" t="s">
        <v>1381</v>
      </c>
      <c r="AB398" s="175"/>
      <c r="AC398" s="176"/>
      <c r="AD398" s="176"/>
      <c r="AE398" s="272"/>
      <c r="AF398" s="272"/>
      <c r="AG398" s="272"/>
      <c r="AH398" s="272"/>
      <c r="AI398" s="272"/>
      <c r="AJ398" s="272"/>
      <c r="AK398" s="272"/>
      <c r="AL398" s="273"/>
      <c r="AM398" s="272"/>
      <c r="AN398" s="273"/>
      <c r="AO398" s="272"/>
      <c r="AP398" s="273"/>
      <c r="AQ398" s="272"/>
      <c r="AR398" s="273"/>
      <c r="AS398" s="272"/>
      <c r="AT398" s="102"/>
      <c r="AU398" s="101"/>
    </row>
    <row r="399" spans="1:52" ht="56.15" customHeight="1">
      <c r="A399" s="487"/>
      <c r="B399" s="445"/>
      <c r="C399" s="489"/>
      <c r="D399" s="262" t="s">
        <v>1388</v>
      </c>
      <c r="E399" s="352" t="s">
        <v>363</v>
      </c>
      <c r="F399" s="263" t="s">
        <v>624</v>
      </c>
      <c r="G399" s="290" t="s">
        <v>728</v>
      </c>
      <c r="H399" s="341" t="s">
        <v>729</v>
      </c>
      <c r="I399" s="335" t="str">
        <f>IF(OR(E399="SE",E399="SA"),VLOOKUP(H399,'[2]Tabla de Peligros y Riesgo'!$C$2:$E$226,2,FALSE),VLOOKUP(H399,'[2]LISTA DE ASPECTOS - IMPACTOS'!$D$3:$F$72,2,FALSE))</f>
        <v>Alteración de la calidad de suelo/agua</v>
      </c>
      <c r="J399" s="336" t="str">
        <f>IF(OR(E399="SE",E399="SA"),VLOOKUP(H399,'[2]Tabla de Peligros y Riesgo'!$C$2:$E$226,3,FALSE),VLOOKUP(H399,'[2]LISTA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399" s="342" t="s">
        <v>680</v>
      </c>
      <c r="L399" s="177">
        <v>3</v>
      </c>
      <c r="M399" s="268">
        <f t="shared" si="27"/>
        <v>13</v>
      </c>
      <c r="N399" s="177"/>
      <c r="O399" s="177"/>
      <c r="P399" s="295"/>
      <c r="Q399" s="177" t="s">
        <v>730</v>
      </c>
      <c r="R399" s="177" t="s">
        <v>685</v>
      </c>
      <c r="S399" s="177" t="s">
        <v>731</v>
      </c>
      <c r="T399" s="178"/>
      <c r="U399" s="178"/>
      <c r="V399" s="296">
        <v>0.15</v>
      </c>
      <c r="W399" s="86">
        <f t="shared" si="28"/>
        <v>13</v>
      </c>
      <c r="X399" s="305">
        <f>IF(M399&gt;=16,MAX(N399:R399),IF(M399&lt;16,MAX(N399:V399)))</f>
        <v>0.15</v>
      </c>
      <c r="Y399" s="86">
        <f t="shared" si="29"/>
        <v>17</v>
      </c>
      <c r="Z399" s="85"/>
      <c r="AA399" s="267" t="s">
        <v>1381</v>
      </c>
      <c r="AB399" s="175"/>
      <c r="AC399" s="176"/>
      <c r="AD399" s="176"/>
      <c r="AE399" s="272"/>
      <c r="AF399" s="272"/>
      <c r="AG399" s="272"/>
      <c r="AH399" s="272"/>
      <c r="AI399" s="272"/>
      <c r="AJ399" s="272"/>
      <c r="AK399" s="272"/>
      <c r="AL399" s="273"/>
      <c r="AM399" s="272"/>
      <c r="AN399" s="273"/>
      <c r="AO399" s="272"/>
      <c r="AP399" s="273"/>
      <c r="AQ399" s="272"/>
      <c r="AR399" s="273"/>
      <c r="AS399" s="272"/>
      <c r="AT399" s="102"/>
      <c r="AU399" s="101"/>
    </row>
    <row r="400" spans="1:52" ht="62.15" customHeight="1">
      <c r="A400" s="487"/>
      <c r="B400" s="447"/>
      <c r="C400" s="493"/>
      <c r="D400" s="262" t="s">
        <v>1388</v>
      </c>
      <c r="E400" s="352" t="s">
        <v>363</v>
      </c>
      <c r="F400" s="263" t="s">
        <v>624</v>
      </c>
      <c r="G400" s="290" t="s">
        <v>739</v>
      </c>
      <c r="H400" s="341" t="s">
        <v>740</v>
      </c>
      <c r="I400" s="335" t="str">
        <f>IF(OR(E400="SE",E400="SA"),VLOOKUP(H400,'Tabla de Peligros y Riesgo'!$C$2:$E$226,2,FALSE),VLOOKUP(H400,'LISTA DE ASPECTOS - IMPACTOS'!$D$3:$F$72,2,FALSE))</f>
        <v>Alteración de la calidad de suelo/agua</v>
      </c>
      <c r="J400" s="336" t="str">
        <f>IF(OR(E400="SE",E400="SA"),VLOOKUP(H400,'Tabla de Peligros y Riesgo'!$C$2:$E$226,3,FALSE),VLOOKUP(H400,'LISTA DE ASPECTOS - IMPACTOS'!$D$3:$F$72,3,FALSE))</f>
        <v>Potencial incumplimiento de Estándares de Calidad Ambiental (ECA) para aire.
Potencial afectación a la vida y salud humana.</v>
      </c>
      <c r="K400" s="342" t="s">
        <v>715</v>
      </c>
      <c r="L400" s="177">
        <v>4</v>
      </c>
      <c r="M400" s="268">
        <f t="shared" si="27"/>
        <v>14</v>
      </c>
      <c r="N400" s="85"/>
      <c r="O400" s="85"/>
      <c r="P400" s="291"/>
      <c r="Q400" s="287"/>
      <c r="R400" s="177"/>
      <c r="S400" s="177" t="s">
        <v>741</v>
      </c>
      <c r="T400" s="178">
        <v>0.35</v>
      </c>
      <c r="U400" s="178"/>
      <c r="V400" s="87"/>
      <c r="W400" s="86">
        <f t="shared" si="28"/>
        <v>14</v>
      </c>
      <c r="X400" s="88"/>
      <c r="Y400" s="86">
        <f t="shared" si="29"/>
        <v>18</v>
      </c>
      <c r="Z400" s="85"/>
      <c r="AA400" s="267" t="s">
        <v>1381</v>
      </c>
      <c r="AB400" s="536"/>
      <c r="AC400" s="537"/>
      <c r="AD400" s="537"/>
      <c r="AE400" s="272"/>
      <c r="AF400" s="272"/>
      <c r="AG400" s="272"/>
      <c r="AH400" s="272"/>
      <c r="AI400" s="272"/>
      <c r="AJ400" s="272"/>
      <c r="AK400" s="272"/>
      <c r="AL400" s="273"/>
      <c r="AM400" s="272"/>
      <c r="AN400" s="273"/>
      <c r="AO400" s="272"/>
      <c r="AP400" s="273"/>
      <c r="AQ400" s="272"/>
      <c r="AR400" s="273"/>
      <c r="AS400" s="272"/>
      <c r="AT400" s="102"/>
      <c r="AU400" s="101"/>
    </row>
    <row r="401" spans="1:52" ht="62.15" customHeight="1">
      <c r="A401" s="487"/>
      <c r="B401" s="444" t="s">
        <v>114</v>
      </c>
      <c r="C401" s="488" t="s">
        <v>18</v>
      </c>
      <c r="D401" s="262" t="s">
        <v>1388</v>
      </c>
      <c r="E401" s="352" t="s">
        <v>362</v>
      </c>
      <c r="F401" s="263" t="s">
        <v>624</v>
      </c>
      <c r="G401" s="290" t="s">
        <v>679</v>
      </c>
      <c r="H401" s="335" t="s">
        <v>470</v>
      </c>
      <c r="I401" s="335" t="str">
        <f>IF(OR(E401="SE",E401="SA"),VLOOKUP(H401,'Tabla de Peligros y Riesgo'!$C$2:$E$226,2,FALSE),VLOOKUP(H401,'LISTA DE ASPECTOS - IMPACTOS'!$D$3:$F$72,2,FALSE))</f>
        <v>Riesgo Psicosocial</v>
      </c>
      <c r="J401" s="336" t="str">
        <f>IF(OR(E401="SE",E401="SA"),VLOOKUP(H401,'Tabla de Peligros y Riesgo'!$C$2:$E$226,3,FALSE),VLOOKUP(H401,'LISTA DE ASPECTOS - IMPACTOS'!$D$3:$F$72,3,FALSE))</f>
        <v>Estrés / Depresión</v>
      </c>
      <c r="K401" s="337" t="s">
        <v>680</v>
      </c>
      <c r="L401" s="277">
        <v>4</v>
      </c>
      <c r="M401" s="268">
        <f t="shared" si="27"/>
        <v>18</v>
      </c>
      <c r="N401" s="85"/>
      <c r="O401" s="85"/>
      <c r="P401" s="292"/>
      <c r="Q401" s="359"/>
      <c r="R401" s="177"/>
      <c r="S401" s="177" t="s">
        <v>820</v>
      </c>
      <c r="T401" s="178"/>
      <c r="U401" s="401" t="s">
        <v>1400</v>
      </c>
      <c r="V401" s="278">
        <v>0.15</v>
      </c>
      <c r="W401" s="86">
        <f t="shared" si="28"/>
        <v>18</v>
      </c>
      <c r="X401" s="88">
        <f>IF(M401&gt;=16,MAX(N401:R401),IF(M401&lt;16,MAX(N401:V401)))</f>
        <v>0</v>
      </c>
      <c r="Y401" s="86">
        <f t="shared" si="29"/>
        <v>21</v>
      </c>
      <c r="Z401" s="85"/>
      <c r="AA401" s="267" t="s">
        <v>1381</v>
      </c>
      <c r="AB401" s="176"/>
      <c r="AC401" s="176"/>
      <c r="AD401" s="176"/>
      <c r="AE401" s="272"/>
      <c r="AF401" s="272"/>
      <c r="AG401" s="272"/>
      <c r="AH401" s="272"/>
      <c r="AI401" s="272"/>
      <c r="AJ401" s="272"/>
      <c r="AK401" s="272"/>
      <c r="AL401" s="273"/>
      <c r="AM401" s="272"/>
      <c r="AN401" s="273"/>
      <c r="AO401" s="272"/>
      <c r="AP401" s="273"/>
      <c r="AQ401" s="272"/>
      <c r="AR401" s="273"/>
      <c r="AS401" s="272"/>
      <c r="AT401" s="102"/>
      <c r="AU401" s="101"/>
    </row>
    <row r="402" spans="1:52" ht="56.15" customHeight="1">
      <c r="A402" s="487"/>
      <c r="B402" s="445"/>
      <c r="C402" s="489"/>
      <c r="D402" s="262" t="s">
        <v>1388</v>
      </c>
      <c r="E402" s="352" t="s">
        <v>362</v>
      </c>
      <c r="F402" s="263" t="s">
        <v>624</v>
      </c>
      <c r="G402" s="290" t="s">
        <v>679</v>
      </c>
      <c r="H402" s="335" t="s">
        <v>496</v>
      </c>
      <c r="I402" s="335" t="str">
        <f>IF(OR(E402="SE",E402="SA"),VLOOKUP(H402,'Tabla de Peligros y Riesgo'!$C$2:$E$226,2,FALSE),VLOOKUP(H402,'LISTA DE ASPECTOS - IMPACTOS'!$D$3:$F$72,2,FALSE))</f>
        <v>Riesgo Psicosocial</v>
      </c>
      <c r="J402" s="336" t="str">
        <f>IF(OR(E402="SE",E402="SA"),VLOOKUP(H402,'Tabla de Peligros y Riesgo'!$C$2:$E$226,3,FALSE),VLOOKUP(H402,'LISTA DE ASPECTOS - IMPACTOS'!$D$3:$F$72,3,FALSE))</f>
        <v>Estrés / Depresión</v>
      </c>
      <c r="K402" s="337" t="s">
        <v>680</v>
      </c>
      <c r="L402" s="277">
        <v>4</v>
      </c>
      <c r="M402" s="268">
        <f t="shared" si="27"/>
        <v>18</v>
      </c>
      <c r="N402" s="85"/>
      <c r="O402" s="85"/>
      <c r="P402" s="292"/>
      <c r="Q402" s="359"/>
      <c r="R402" s="177"/>
      <c r="S402" s="177" t="s">
        <v>820</v>
      </c>
      <c r="T402" s="178"/>
      <c r="U402" s="401" t="s">
        <v>1400</v>
      </c>
      <c r="V402" s="278"/>
      <c r="W402" s="86">
        <f t="shared" si="28"/>
        <v>18</v>
      </c>
      <c r="X402" s="195"/>
      <c r="Y402" s="86">
        <f t="shared" si="29"/>
        <v>21</v>
      </c>
      <c r="Z402" s="85"/>
      <c r="AA402" s="267" t="s">
        <v>1381</v>
      </c>
      <c r="AB402" s="176"/>
      <c r="AC402" s="176"/>
      <c r="AD402" s="176"/>
      <c r="AE402" s="272"/>
      <c r="AF402" s="272"/>
      <c r="AG402" s="272"/>
      <c r="AH402" s="272"/>
      <c r="AI402" s="272"/>
      <c r="AJ402" s="272"/>
      <c r="AK402" s="272"/>
      <c r="AL402" s="273"/>
      <c r="AM402" s="272"/>
      <c r="AN402" s="273"/>
      <c r="AO402" s="272"/>
      <c r="AP402" s="273"/>
      <c r="AQ402" s="272"/>
      <c r="AR402" s="273"/>
      <c r="AS402" s="272"/>
      <c r="AT402" s="102"/>
      <c r="AU402" s="101"/>
    </row>
    <row r="403" spans="1:52" ht="72.5">
      <c r="A403" s="487"/>
      <c r="B403" s="445"/>
      <c r="C403" s="489"/>
      <c r="D403" s="262" t="s">
        <v>1388</v>
      </c>
      <c r="E403" s="352" t="s">
        <v>821</v>
      </c>
      <c r="F403" s="263" t="s">
        <v>624</v>
      </c>
      <c r="G403" s="290" t="s">
        <v>686</v>
      </c>
      <c r="H403" s="335" t="s">
        <v>687</v>
      </c>
      <c r="I403" s="350" t="s">
        <v>688</v>
      </c>
      <c r="J403" s="351" t="s">
        <v>689</v>
      </c>
      <c r="K403" s="337" t="s">
        <v>690</v>
      </c>
      <c r="L403" s="277">
        <v>5</v>
      </c>
      <c r="M403" s="268">
        <f t="shared" si="27"/>
        <v>15</v>
      </c>
      <c r="N403" s="269"/>
      <c r="O403" s="274"/>
      <c r="P403" s="334"/>
      <c r="Q403" s="359"/>
      <c r="R403" s="177"/>
      <c r="S403" s="177" t="s">
        <v>691</v>
      </c>
      <c r="T403" s="178"/>
      <c r="U403" s="178"/>
      <c r="V403" s="278"/>
      <c r="W403" s="86">
        <f t="shared" si="28"/>
        <v>15</v>
      </c>
      <c r="X403" s="195"/>
      <c r="Y403" s="86">
        <f t="shared" si="29"/>
        <v>19</v>
      </c>
      <c r="Z403" s="85"/>
      <c r="AA403" s="267" t="s">
        <v>1381</v>
      </c>
      <c r="AB403" s="176"/>
      <c r="AC403" s="176"/>
      <c r="AD403" s="176"/>
      <c r="AT403" s="102"/>
      <c r="AU403" s="101"/>
    </row>
    <row r="404" spans="1:52" s="100" customFormat="1" ht="70" customHeight="1">
      <c r="A404" s="487"/>
      <c r="B404" s="445"/>
      <c r="C404" s="489"/>
      <c r="D404" s="262" t="s">
        <v>1388</v>
      </c>
      <c r="E404" s="352" t="s">
        <v>363</v>
      </c>
      <c r="F404" s="263" t="s">
        <v>624</v>
      </c>
      <c r="G404" s="290" t="s">
        <v>789</v>
      </c>
      <c r="H404" s="341" t="s">
        <v>577</v>
      </c>
      <c r="I404" s="190" t="s">
        <v>688</v>
      </c>
      <c r="J404" s="338" t="s">
        <v>689</v>
      </c>
      <c r="K404" s="337" t="s">
        <v>680</v>
      </c>
      <c r="L404" s="277">
        <v>4</v>
      </c>
      <c r="M404" s="268">
        <f t="shared" si="27"/>
        <v>18</v>
      </c>
      <c r="N404" s="269"/>
      <c r="O404" s="274"/>
      <c r="P404" s="334"/>
      <c r="Q404" s="287"/>
      <c r="R404" s="177"/>
      <c r="S404" s="177" t="s">
        <v>795</v>
      </c>
      <c r="T404" s="178"/>
      <c r="U404" s="178" t="s">
        <v>791</v>
      </c>
      <c r="V404" s="278"/>
      <c r="W404" s="86">
        <f t="shared" si="28"/>
        <v>18</v>
      </c>
      <c r="X404" s="195"/>
      <c r="Y404" s="86">
        <f t="shared" si="29"/>
        <v>21</v>
      </c>
      <c r="Z404" s="85"/>
      <c r="AA404" s="267" t="s">
        <v>1381</v>
      </c>
      <c r="AD404" s="99"/>
      <c r="AE404" s="272"/>
      <c r="AF404" s="272"/>
      <c r="AG404" s="272"/>
      <c r="AH404" s="272"/>
      <c r="AI404" s="272"/>
      <c r="AJ404" s="272"/>
      <c r="AK404" s="272"/>
      <c r="AL404" s="273"/>
      <c r="AM404" s="272"/>
      <c r="AN404" s="273"/>
      <c r="AO404" s="272"/>
      <c r="AP404" s="273"/>
      <c r="AQ404" s="272"/>
      <c r="AR404" s="273"/>
      <c r="AS404" s="272"/>
      <c r="AT404" s="102"/>
      <c r="AU404" s="101"/>
      <c r="AV404" s="90"/>
      <c r="AW404" s="90"/>
      <c r="AX404" s="90"/>
      <c r="AY404" s="90"/>
      <c r="AZ404" s="90"/>
    </row>
    <row r="405" spans="1:52" s="100" customFormat="1" ht="70.5">
      <c r="A405" s="487"/>
      <c r="B405" s="445"/>
      <c r="C405" s="489"/>
      <c r="D405" s="262" t="s">
        <v>1388</v>
      </c>
      <c r="E405" s="352" t="s">
        <v>361</v>
      </c>
      <c r="F405" s="263" t="s">
        <v>624</v>
      </c>
      <c r="G405" s="290" t="s">
        <v>441</v>
      </c>
      <c r="H405" s="341" t="s">
        <v>565</v>
      </c>
      <c r="I405" s="335" t="s">
        <v>792</v>
      </c>
      <c r="J405" s="336" t="s">
        <v>802</v>
      </c>
      <c r="K405" s="337" t="s">
        <v>715</v>
      </c>
      <c r="L405" s="277">
        <v>4</v>
      </c>
      <c r="M405" s="268">
        <f t="shared" si="27"/>
        <v>14</v>
      </c>
      <c r="N405" s="269"/>
      <c r="O405" s="274"/>
      <c r="P405" s="334"/>
      <c r="Q405" s="287"/>
      <c r="R405" s="177"/>
      <c r="S405" s="177" t="s">
        <v>716</v>
      </c>
      <c r="T405" s="178"/>
      <c r="U405" s="401" t="s">
        <v>1400</v>
      </c>
      <c r="V405" s="278"/>
      <c r="W405" s="86">
        <f t="shared" si="28"/>
        <v>14</v>
      </c>
      <c r="X405" s="195"/>
      <c r="Y405" s="86">
        <f t="shared" si="29"/>
        <v>18</v>
      </c>
      <c r="Z405" s="267"/>
      <c r="AA405" s="267" t="s">
        <v>1381</v>
      </c>
      <c r="AD405" s="99"/>
      <c r="AE405" s="272"/>
      <c r="AF405" s="272"/>
      <c r="AG405" s="272"/>
      <c r="AH405" s="272"/>
      <c r="AI405" s="272"/>
      <c r="AJ405" s="272"/>
      <c r="AK405" s="272"/>
      <c r="AL405" s="273"/>
      <c r="AM405" s="272"/>
      <c r="AN405" s="273"/>
      <c r="AO405" s="272"/>
      <c r="AP405" s="273"/>
      <c r="AQ405" s="272"/>
      <c r="AR405" s="273"/>
      <c r="AS405" s="272"/>
      <c r="AT405" s="102"/>
      <c r="AU405" s="101"/>
      <c r="AV405" s="90"/>
      <c r="AW405" s="90"/>
      <c r="AX405" s="90"/>
      <c r="AY405" s="90"/>
      <c r="AZ405" s="90"/>
    </row>
    <row r="406" spans="1:52" ht="70.5">
      <c r="A406" s="487"/>
      <c r="B406" s="445"/>
      <c r="C406" s="488" t="s">
        <v>37</v>
      </c>
      <c r="D406" s="262" t="s">
        <v>1388</v>
      </c>
      <c r="E406" s="352" t="s">
        <v>362</v>
      </c>
      <c r="F406" s="263" t="s">
        <v>624</v>
      </c>
      <c r="G406" s="290" t="s">
        <v>701</v>
      </c>
      <c r="H406" s="341" t="s">
        <v>542</v>
      </c>
      <c r="I406" s="335" t="str">
        <f>IF(OR(E406="SE",E406="SA"),VLOOKUP(H406,'Tabla de Peligros y Riesgo'!$C$2:$E$226,2,FALSE),VLOOKUP(H406,'LISTA DE ASPECTOS - IMPACTOS'!$D$3:$F$72,2,FALSE))</f>
        <v>Caída al mismo nivel</v>
      </c>
      <c r="J406" s="336" t="s">
        <v>702</v>
      </c>
      <c r="K406" s="342" t="s">
        <v>680</v>
      </c>
      <c r="L406" s="177">
        <v>4</v>
      </c>
      <c r="M406" s="268">
        <f t="shared" si="27"/>
        <v>18</v>
      </c>
      <c r="N406" s="85"/>
      <c r="O406" s="85"/>
      <c r="P406" s="84"/>
      <c r="Q406" s="287"/>
      <c r="R406" s="177"/>
      <c r="S406" s="177" t="s">
        <v>811</v>
      </c>
      <c r="T406" s="178"/>
      <c r="U406" s="401" t="s">
        <v>1400</v>
      </c>
      <c r="V406" s="87"/>
      <c r="W406" s="86">
        <f t="shared" si="28"/>
        <v>18</v>
      </c>
      <c r="X406" s="88"/>
      <c r="Y406" s="86">
        <f t="shared" si="29"/>
        <v>21</v>
      </c>
      <c r="Z406" s="85"/>
      <c r="AA406" s="267" t="s">
        <v>1381</v>
      </c>
      <c r="AB406" s="175"/>
      <c r="AC406" s="176"/>
      <c r="AD406" s="176"/>
      <c r="AE406" s="272"/>
      <c r="AF406" s="272"/>
      <c r="AG406" s="272"/>
      <c r="AH406" s="272"/>
      <c r="AI406" s="272"/>
      <c r="AJ406" s="272"/>
      <c r="AK406" s="272"/>
      <c r="AL406" s="273"/>
      <c r="AM406" s="272"/>
      <c r="AN406" s="273"/>
      <c r="AO406" s="272"/>
      <c r="AP406" s="273"/>
      <c r="AQ406" s="272"/>
      <c r="AR406" s="273"/>
      <c r="AS406" s="272"/>
      <c r="AT406" s="102"/>
      <c r="AU406" s="101"/>
    </row>
    <row r="407" spans="1:52" ht="70.5">
      <c r="A407" s="487"/>
      <c r="B407" s="445"/>
      <c r="C407" s="489"/>
      <c r="D407" s="262" t="s">
        <v>1388</v>
      </c>
      <c r="E407" s="352" t="s">
        <v>361</v>
      </c>
      <c r="F407" s="263" t="s">
        <v>624</v>
      </c>
      <c r="G407" s="290" t="s">
        <v>812</v>
      </c>
      <c r="H407" s="341" t="s">
        <v>813</v>
      </c>
      <c r="I407" s="335" t="s">
        <v>814</v>
      </c>
      <c r="J407" s="336" t="s">
        <v>815</v>
      </c>
      <c r="K407" s="342" t="s">
        <v>680</v>
      </c>
      <c r="L407" s="177">
        <v>4</v>
      </c>
      <c r="M407" s="268">
        <f t="shared" si="27"/>
        <v>18</v>
      </c>
      <c r="N407" s="85"/>
      <c r="O407" s="85"/>
      <c r="P407" s="84"/>
      <c r="Q407" s="287" t="s">
        <v>816</v>
      </c>
      <c r="R407" s="177" t="s">
        <v>685</v>
      </c>
      <c r="S407" s="177" t="s">
        <v>819</v>
      </c>
      <c r="T407" s="178"/>
      <c r="U407" s="401" t="s">
        <v>1400</v>
      </c>
      <c r="V407" s="87"/>
      <c r="W407" s="86">
        <f t="shared" si="28"/>
        <v>18</v>
      </c>
      <c r="X407" s="88"/>
      <c r="Y407" s="86">
        <f t="shared" si="29"/>
        <v>22</v>
      </c>
      <c r="Z407" s="85"/>
      <c r="AA407" s="267" t="s">
        <v>1381</v>
      </c>
      <c r="AB407" s="175"/>
      <c r="AC407" s="176"/>
      <c r="AD407" s="176"/>
      <c r="AE407" s="272"/>
      <c r="AF407" s="272"/>
      <c r="AG407" s="272"/>
      <c r="AH407" s="272"/>
      <c r="AI407" s="272"/>
      <c r="AJ407" s="272"/>
      <c r="AK407" s="272"/>
      <c r="AL407" s="273"/>
      <c r="AM407" s="272"/>
      <c r="AN407" s="273"/>
      <c r="AO407" s="272"/>
      <c r="AP407" s="273"/>
      <c r="AQ407" s="272"/>
      <c r="AR407" s="273"/>
      <c r="AS407" s="272"/>
      <c r="AT407" s="102"/>
      <c r="AU407" s="101"/>
    </row>
    <row r="408" spans="1:52" ht="101.5">
      <c r="A408" s="487"/>
      <c r="B408" s="445"/>
      <c r="C408" s="493"/>
      <c r="D408" s="262" t="s">
        <v>1388</v>
      </c>
      <c r="E408" s="352" t="s">
        <v>362</v>
      </c>
      <c r="F408" s="263" t="s">
        <v>624</v>
      </c>
      <c r="G408" s="290" t="s">
        <v>704</v>
      </c>
      <c r="H408" s="341" t="s">
        <v>507</v>
      </c>
      <c r="I408" s="335" t="str">
        <f>IF(OR(E408="SE",E408="SA"),VLOOKUP(H408,'Tabla de Peligros y Riesgo'!$C$2:$E$226,2,FALSE),VLOOKUP(H408,'LISTA DE ASPECTOS - IMPACTOS'!$D$3:$F$72,2,FALSE))</f>
        <v xml:space="preserve">Golpes </v>
      </c>
      <c r="J408" s="336" t="s">
        <v>705</v>
      </c>
      <c r="K408" s="342" t="s">
        <v>680</v>
      </c>
      <c r="L408" s="177">
        <v>3</v>
      </c>
      <c r="M408" s="268">
        <f t="shared" si="27"/>
        <v>13</v>
      </c>
      <c r="N408" s="177"/>
      <c r="O408" s="177"/>
      <c r="P408" s="84"/>
      <c r="Q408" s="287"/>
      <c r="R408" s="177"/>
      <c r="S408" s="177" t="s">
        <v>714</v>
      </c>
      <c r="T408" s="178"/>
      <c r="U408" s="401" t="s">
        <v>1400</v>
      </c>
      <c r="V408" s="87"/>
      <c r="W408" s="86">
        <f t="shared" si="28"/>
        <v>13</v>
      </c>
      <c r="X408" s="88"/>
      <c r="Y408" s="86">
        <f t="shared" si="29"/>
        <v>17</v>
      </c>
      <c r="Z408" s="85"/>
      <c r="AA408" s="267" t="s">
        <v>1381</v>
      </c>
      <c r="AB408" s="175"/>
      <c r="AC408" s="176"/>
      <c r="AD408" s="176"/>
      <c r="AE408" s="272"/>
      <c r="AF408" s="272"/>
      <c r="AG408" s="272"/>
      <c r="AH408" s="272"/>
      <c r="AI408" s="272"/>
      <c r="AJ408" s="272"/>
      <c r="AK408" s="272"/>
      <c r="AL408" s="273"/>
      <c r="AM408" s="272"/>
      <c r="AN408" s="273"/>
      <c r="AO408" s="272"/>
      <c r="AP408" s="273"/>
      <c r="AQ408" s="272"/>
      <c r="AR408" s="273"/>
      <c r="AS408" s="272"/>
      <c r="AT408" s="102"/>
      <c r="AU408" s="101"/>
    </row>
    <row r="409" spans="1:52" ht="70.5">
      <c r="A409" s="487"/>
      <c r="B409" s="445"/>
      <c r="C409" s="488" t="s">
        <v>110</v>
      </c>
      <c r="D409" s="262" t="s">
        <v>1388</v>
      </c>
      <c r="E409" s="352" t="s">
        <v>362</v>
      </c>
      <c r="F409" s="263" t="s">
        <v>624</v>
      </c>
      <c r="G409" s="290" t="s">
        <v>701</v>
      </c>
      <c r="H409" s="341" t="s">
        <v>577</v>
      </c>
      <c r="I409" s="335" t="str">
        <f>IF(OR(E409="SE",E409="SA"),VLOOKUP(H409,'Tabla de Peligros y Riesgo'!$C$2:$E$226,2,FALSE),VLOOKUP(H409,'LISTA DE ASPECTOS - IMPACTOS'!$D$3:$F$72,2,FALSE))</f>
        <v>Caída al mismo nivel</v>
      </c>
      <c r="J409" s="336" t="s">
        <v>702</v>
      </c>
      <c r="K409" s="342" t="s">
        <v>680</v>
      </c>
      <c r="L409" s="177">
        <v>4</v>
      </c>
      <c r="M409" s="268">
        <f t="shared" si="27"/>
        <v>18</v>
      </c>
      <c r="N409" s="85"/>
      <c r="O409" s="85"/>
      <c r="P409" s="84"/>
      <c r="Q409" s="287"/>
      <c r="R409" s="177"/>
      <c r="S409" s="177" t="s">
        <v>811</v>
      </c>
      <c r="T409" s="178"/>
      <c r="U409" s="401" t="s">
        <v>1400</v>
      </c>
      <c r="V409" s="87">
        <v>0.15</v>
      </c>
      <c r="W409" s="86">
        <f t="shared" si="28"/>
        <v>18</v>
      </c>
      <c r="X409" s="88">
        <f>IF(M409&gt;=16,MAX(N409:R409),IF(M409&lt;16,MAX(N409:V409)))</f>
        <v>0</v>
      </c>
      <c r="Y409" s="86">
        <f t="shared" si="29"/>
        <v>21</v>
      </c>
      <c r="Z409" s="85"/>
      <c r="AA409" s="267" t="s">
        <v>1381</v>
      </c>
      <c r="AB409" s="175"/>
      <c r="AC409" s="176"/>
      <c r="AD409" s="176"/>
      <c r="AE409" s="272"/>
      <c r="AF409" s="272"/>
      <c r="AG409" s="272"/>
      <c r="AH409" s="272"/>
      <c r="AI409" s="272"/>
      <c r="AJ409" s="272"/>
      <c r="AK409" s="272"/>
      <c r="AL409" s="273"/>
      <c r="AM409" s="272"/>
      <c r="AN409" s="273"/>
      <c r="AO409" s="272"/>
      <c r="AP409" s="273"/>
      <c r="AQ409" s="272"/>
      <c r="AR409" s="273"/>
      <c r="AS409" s="272"/>
      <c r="AT409" s="102"/>
      <c r="AU409" s="101"/>
    </row>
    <row r="410" spans="1:52" ht="101.5">
      <c r="A410" s="487"/>
      <c r="B410" s="445"/>
      <c r="C410" s="493"/>
      <c r="D410" s="262" t="s">
        <v>1388</v>
      </c>
      <c r="E410" s="352" t="s">
        <v>362</v>
      </c>
      <c r="F410" s="263" t="s">
        <v>624</v>
      </c>
      <c r="G410" s="290" t="s">
        <v>704</v>
      </c>
      <c r="H410" s="341" t="s">
        <v>507</v>
      </c>
      <c r="I410" s="335" t="str">
        <f>IF(OR(E410="SE",E410="SA"),VLOOKUP(H410,'Tabla de Peligros y Riesgo'!$C$2:$E$226,2,FALSE),VLOOKUP(H410,'LISTA DE ASPECTOS - IMPACTOS'!$D$3:$F$72,2,FALSE))</f>
        <v xml:space="preserve">Golpes </v>
      </c>
      <c r="J410" s="336" t="s">
        <v>705</v>
      </c>
      <c r="K410" s="342" t="s">
        <v>680</v>
      </c>
      <c r="L410" s="177">
        <v>3</v>
      </c>
      <c r="M410" s="268">
        <f t="shared" si="27"/>
        <v>13</v>
      </c>
      <c r="N410" s="177"/>
      <c r="O410" s="177"/>
      <c r="P410" s="84"/>
      <c r="Q410" s="287"/>
      <c r="R410" s="177"/>
      <c r="S410" s="177" t="s">
        <v>714</v>
      </c>
      <c r="T410" s="178"/>
      <c r="U410" s="401" t="s">
        <v>1400</v>
      </c>
      <c r="V410" s="87"/>
      <c r="W410" s="86">
        <f t="shared" si="28"/>
        <v>13</v>
      </c>
      <c r="X410" s="88"/>
      <c r="Y410" s="86">
        <f t="shared" si="29"/>
        <v>17</v>
      </c>
      <c r="Z410" s="85"/>
      <c r="AA410" s="267" t="s">
        <v>1381</v>
      </c>
      <c r="AB410" s="175"/>
      <c r="AC410" s="176"/>
      <c r="AD410" s="176"/>
      <c r="AE410" s="272"/>
      <c r="AF410" s="272"/>
      <c r="AG410" s="272"/>
      <c r="AH410" s="272"/>
      <c r="AI410" s="272"/>
      <c r="AJ410" s="272"/>
      <c r="AK410" s="272"/>
      <c r="AL410" s="273"/>
      <c r="AM410" s="272"/>
      <c r="AN410" s="273"/>
      <c r="AO410" s="272"/>
      <c r="AP410" s="273"/>
      <c r="AQ410" s="272"/>
      <c r="AR410" s="273"/>
      <c r="AS410" s="272"/>
      <c r="AT410" s="102"/>
      <c r="AU410" s="101"/>
    </row>
    <row r="411" spans="1:52" ht="46.5" customHeight="1">
      <c r="A411" s="487"/>
      <c r="B411" s="445"/>
      <c r="C411" s="488" t="s">
        <v>111</v>
      </c>
      <c r="D411" s="262" t="s">
        <v>1388</v>
      </c>
      <c r="E411" s="352" t="s">
        <v>361</v>
      </c>
      <c r="F411" s="263" t="s">
        <v>624</v>
      </c>
      <c r="G411" s="290" t="s">
        <v>717</v>
      </c>
      <c r="H411" s="341" t="s">
        <v>718</v>
      </c>
      <c r="I411" s="335" t="str">
        <f>IF(OR(E411="SE",E411="SA"),VLOOKUP(H411,'Tabla de Peligros y Riesgo'!$C$2:$E$226,2,FALSE),VLOOKUP(H411,'LISTA DE ASPECTOS - IMPACTOS'!$D$3:$F$72,2,FALSE))</f>
        <v>Perdida de la audición</v>
      </c>
      <c r="J411" s="336" t="str">
        <f>IF(OR(E411="SE",E411="SA"),VLOOKUP(H411,'Tabla de Peligros y Riesgo'!$C$2:$E$226,3,FALSE),VLOOKUP(H411,'LISTA DE ASPECTOS - IMPACTOS'!$D$3:$F$72,3,FALSE))</f>
        <v>Hipoacusia</v>
      </c>
      <c r="K411" s="342" t="s">
        <v>680</v>
      </c>
      <c r="L411" s="177">
        <v>3</v>
      </c>
      <c r="M411" s="268">
        <f t="shared" si="27"/>
        <v>13</v>
      </c>
      <c r="N411" s="85"/>
      <c r="O411" s="85"/>
      <c r="P411" s="84"/>
      <c r="Q411" s="287" t="s">
        <v>719</v>
      </c>
      <c r="R411" s="177" t="s">
        <v>678</v>
      </c>
      <c r="S411" s="177" t="s">
        <v>720</v>
      </c>
      <c r="T411" s="178"/>
      <c r="U411" s="178" t="s">
        <v>822</v>
      </c>
      <c r="V411" s="289"/>
      <c r="W411" s="86">
        <f t="shared" si="28"/>
        <v>13</v>
      </c>
      <c r="X411" s="88">
        <f>IF(M411&gt;=16,MAX(N411:R411),IF(M411&lt;16,MAX(N411:T411)))</f>
        <v>0</v>
      </c>
      <c r="Y411" s="86">
        <f t="shared" si="29"/>
        <v>20</v>
      </c>
      <c r="Z411" s="85"/>
      <c r="AA411" s="267" t="s">
        <v>1381</v>
      </c>
      <c r="AB411" s="175"/>
      <c r="AC411" s="176"/>
      <c r="AD411" s="176"/>
      <c r="AE411" s="272"/>
      <c r="AF411" s="272"/>
      <c r="AG411" s="272"/>
      <c r="AH411" s="272"/>
      <c r="AI411" s="272"/>
      <c r="AJ411" s="272"/>
      <c r="AK411" s="272"/>
      <c r="AL411" s="273"/>
      <c r="AM411" s="272"/>
      <c r="AN411" s="273"/>
      <c r="AO411" s="272"/>
      <c r="AP411" s="273"/>
      <c r="AQ411" s="272"/>
      <c r="AR411" s="273"/>
      <c r="AS411" s="272"/>
      <c r="AT411" s="102"/>
      <c r="AU411" s="101"/>
    </row>
    <row r="412" spans="1:52" ht="62.15" customHeight="1">
      <c r="A412" s="487"/>
      <c r="B412" s="445"/>
      <c r="C412" s="489"/>
      <c r="D412" s="262" t="s">
        <v>1388</v>
      </c>
      <c r="E412" s="352" t="s">
        <v>363</v>
      </c>
      <c r="F412" s="263" t="s">
        <v>624</v>
      </c>
      <c r="G412" s="290" t="s">
        <v>739</v>
      </c>
      <c r="H412" s="341" t="s">
        <v>740</v>
      </c>
      <c r="I412" s="335" t="str">
        <f>IF(OR(E412="SE",E412="SA"),VLOOKUP(H412,'Tabla de Peligros y Riesgo'!$C$2:$E$226,2,FALSE),VLOOKUP(H412,'LISTA DE ASPECTOS - IMPACTOS'!$D$3:$F$72,2,FALSE))</f>
        <v>Alteración de la calidad de suelo/agua</v>
      </c>
      <c r="J412" s="336" t="str">
        <f>IF(OR(E412="SE",E412="SA"),VLOOKUP(H412,'Tabla de Peligros y Riesgo'!$C$2:$E$226,3,FALSE),VLOOKUP(H412,'LISTA DE ASPECTOS - IMPACTOS'!$D$3:$F$72,3,FALSE))</f>
        <v>Potencial incumplimiento de Estándares de Calidad Ambiental (ECA) para aire.
Potencial afectación a la vida y salud humana.</v>
      </c>
      <c r="K412" s="342" t="s">
        <v>715</v>
      </c>
      <c r="L412" s="177">
        <v>4</v>
      </c>
      <c r="M412" s="268">
        <f t="shared" si="27"/>
        <v>14</v>
      </c>
      <c r="N412" s="85"/>
      <c r="O412" s="85"/>
      <c r="P412" s="84"/>
      <c r="Q412" s="287"/>
      <c r="R412" s="177"/>
      <c r="S412" s="177" t="s">
        <v>741</v>
      </c>
      <c r="T412" s="178"/>
      <c r="U412" s="178"/>
      <c r="V412" s="87"/>
      <c r="W412" s="86">
        <f t="shared" si="28"/>
        <v>14</v>
      </c>
      <c r="X412" s="88"/>
      <c r="Y412" s="86">
        <f t="shared" si="29"/>
        <v>18</v>
      </c>
      <c r="Z412" s="85"/>
      <c r="AA412" s="267" t="s">
        <v>1381</v>
      </c>
      <c r="AB412" s="175"/>
      <c r="AC412" s="176"/>
      <c r="AD412" s="176"/>
      <c r="AE412" s="272"/>
      <c r="AF412" s="272"/>
      <c r="AG412" s="272"/>
      <c r="AH412" s="272"/>
      <c r="AI412" s="272"/>
      <c r="AJ412" s="272"/>
      <c r="AK412" s="272"/>
      <c r="AL412" s="273"/>
      <c r="AM412" s="272"/>
      <c r="AN412" s="273"/>
      <c r="AO412" s="272"/>
      <c r="AP412" s="273"/>
      <c r="AQ412" s="272"/>
      <c r="AR412" s="273"/>
      <c r="AS412" s="272"/>
      <c r="AT412" s="102"/>
      <c r="AU412" s="101"/>
    </row>
    <row r="413" spans="1:52" ht="62.15" customHeight="1">
      <c r="A413" s="487"/>
      <c r="B413" s="445"/>
      <c r="C413" s="489"/>
      <c r="D413" s="262" t="s">
        <v>1388</v>
      </c>
      <c r="E413" s="352" t="s">
        <v>363</v>
      </c>
      <c r="F413" s="263" t="s">
        <v>624</v>
      </c>
      <c r="G413" s="290" t="s">
        <v>732</v>
      </c>
      <c r="H413" s="341" t="s">
        <v>729</v>
      </c>
      <c r="I413" s="335" t="str">
        <f>IF(OR(E413="SE",E413="SA"),VLOOKUP(H413,'Tabla de Peligros y Riesgo'!$C$2:$E$226,2,FALSE),VLOOKUP(H413,'LISTA DE ASPECTOS - IMPACTOS'!$D$3:$F$72,2,FALSE))</f>
        <v>Alteración de la calidad de suelo/agua</v>
      </c>
      <c r="J413" s="336" t="str">
        <f>IF(OR(E413="SE",E413="SA"),VLOOKUP(H413,'Tabla de Peligros y Riesgo'!$C$2:$E$226,3,FALSE),VLOOKUP(H413,'LISTA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13" s="342" t="s">
        <v>690</v>
      </c>
      <c r="L413" s="177">
        <v>4</v>
      </c>
      <c r="M413" s="268">
        <f t="shared" ref="M413:M428" si="30">IF(CONCATENATE(L413,K413)="1A",1,IF(CONCATENATE(L413,K413)="1B",2,IF(CONCATENATE(L413,K413)="2A",3,IF(CONCATENATE(L413,K413)="1C",4,IF(CONCATENATE(L413,K413)="2B",5,IF(CONCATENATE(L413,K413)="3A",6,IF(CONCATENATE(L413,K413)="1D",7,IF(CONCATENATE(L413,K413)="2C",8,IF(CONCATENATE(L413,K413)="3B",9,IF(CONCATENATE(L413,K413)="4A",10,IF(CONCATENATE(L413,K413)="1E",11,IF(CONCATENATE(L413,K413)="2D",12,IF(CONCATENATE(L413,K413)="3C",13,IF(CONCATENATE(L413,K413)="4B",14,IF(CONCATENATE(L413,K413)="5A",15,IF(CONCATENATE(L413,K413)="2E",16,IF(CONCATENATE(L413,K413)="3D",17,IF(CONCATENATE(L413,K413)="4C",18,IF(CONCATENATE(L413,K413)="5B",19,IF(CONCATENATE(L413,K413)="3E",20,IF(CONCATENATE(L413,K413)="4D",21,IF(CONCATENATE(L413,K413)="5C",22,IF(CONCATENATE(L413,K413)="4E",23,IF(CONCATENATE(L413,K413)="5D",24,IF(CONCATENATE(L413,K413)="5E",25,"")))))))))))))))))))))))))</f>
        <v>10</v>
      </c>
      <c r="N413" s="85"/>
      <c r="O413" s="85"/>
      <c r="P413" s="84"/>
      <c r="Q413" s="177"/>
      <c r="R413" s="177"/>
      <c r="S413" s="177" t="s">
        <v>733</v>
      </c>
      <c r="T413" s="178"/>
      <c r="U413" s="178"/>
      <c r="V413" s="87"/>
      <c r="W413" s="86">
        <f t="shared" ref="W413:W428" si="31">M413</f>
        <v>10</v>
      </c>
      <c r="X413" s="88">
        <f>IF(M413&gt;=16,MAX(N413:R413),IF(M413&lt;16,MAX(N413:V413)))</f>
        <v>0</v>
      </c>
      <c r="Y413" s="86">
        <f t="shared" ref="Y413:Y428" si="32">_xlfn.IFS(AND(W413=1,N413&lt;&gt;0),25,AND(W413=1,O413&lt;&gt;0),21,AND(W413=1,R413="ALTO"),16,AND(W413=1,R413="BAJO"),11,AND(W413=1,S413&lt;&gt;0),2,AND(W413=2,N413&lt;&gt;0),25,AND(W413=2,O413&lt;&gt;0),21,AND(W413=2,R413="ALTO"),16,AND(W413=2,R413="BAJO"),11,AND(W413=2,S413&lt;&gt;0),4,AND(W413=3,N413&lt;&gt;0),25,AND(W413=3,O413&lt;&gt;0),21,AND(W413=3,R413="ALTO"),16,AND(W413=3,R413="BAJO"),12,AND(W413=3,S413&lt;&gt;0),5,AND(W413=4,N413&lt;&gt;0),25,AND(W413=4,O413&lt;&gt;0),13,AND(W413=4,R413="ALTO"),16,AND(W413=4,R413="BAJO"),14,AND(W413=4,S413&lt;&gt;0),7,AND(W413=5,N413&lt;&gt;0),25,AND(W413=5,O413&lt;&gt;0),21,AND(W413=5,R413="ALTO"),16,AND(W413=5,R413="BAJO"),12,AND(W413=5,S413&lt;&gt;0),8,AND(W413=6,N413&lt;&gt;0),25,AND(W413=6,O413&lt;&gt;0),21,AND(W413=6,R413="ALTO"),20,AND(W413=6,R413="BAJO"),17,AND(W413=6,S413&lt;&gt;0),6,AND(W413=7,N413&lt;&gt;0),25,AND(W413=7,O413&lt;&gt;0),23,AND(W413=7,R413="ALTO"),16,AND(W413=7,R413="BAJO"),11,AND(W413=7,S413&lt;&gt;0),7,AND(W413=8,N413&lt;&gt;0),25,AND(W413=8,O413&lt;&gt;0),21,AND(W413=8,R413="ALTO"),16,AND(W413=8,R413="BAJO"),12,AND(W413=8,S413&lt;&gt;0),8,AND(W413=9,N413&lt;&gt;0),25,AND(W413=9,O413&lt;&gt;0),21,AND(W413=9,R413="ALTO"),20,AND(W413=9,R413="BAJO"),17,AND(W413=9,S413&lt;&gt;0),13,AND(W413=10,N413&lt;&gt;0),25,AND(W413=10,O413&lt;&gt;0),22,AND(W413=10,R413="ALTO"),21,AND(W413=10,R413="BAJO"),18,AND(W413=10,S413&lt;&gt;0),18,AND(W413=11,N413&lt;&gt;0),25,AND(W413=11,O413&lt;&gt;0),23,AND(W413=11,R413="ALTO"),20,AND(W413=11,R413="BAJO"),16,AND(W413=11,S413&lt;&gt;0),11,AND(W413=12,N413&lt;&gt;0),25,AND(W413=12,O413&lt;&gt;0),23,AND(W413=12,R413="ALTO"),20,AND(W413=12,R413="BAJO"),16,AND(W413=12,S413&lt;&gt;0),12,AND(W413=13,N413&lt;&gt;0),25,AND(W413=13,O413&lt;&gt;0),21,AND(W413=13,R413="ALTO"),20,AND(W413=13,R413="BAJO"),17,AND(W413=13,S413&lt;&gt;0),17,AND(W413=14,N413&lt;&gt;0),25,AND(W413=14,O413&lt;&gt;0),24,AND(W413=14,R413="ALTO"),23,AND(W413=14,R413="BAJO"),21,AND(W413=14,S413&lt;&gt;0),18,AND(W413=15,N413&lt;&gt;0),25,AND(W413=15,O413&lt;&gt;0),24,AND(W413=15,R413="ALTO"),22,AND(W413=15,R413="BAJO"),19,AND(W413=15,S413&lt;&gt;0),19,AND(W413=16,N413&lt;&gt;0),25,AND(W413=16,O413&lt;&gt;0),23,AND(W413=16,R413="ALTO"),23,AND(W413=16,R413="BAJO"),23,AND(W413=16,S413&lt;&gt;0),20,AND(W413=17,N413&lt;&gt;0),25,AND(W413=17,O413&lt;&gt;0),24,AND(W413=17,R413="ALTO"),23,AND(W413=17,R413="BAJO"),21,AND(W413=17,S413&lt;&gt;0),20,AND(W413=18,N413&lt;&gt;0),25,AND(W413=18,O413&lt;&gt;0),24,AND(W413=18,R413="ALTO"),23,AND(W413=18,R413="BAJO"),22,AND(W413=18,S413&lt;&gt;0),21,AND(W413=19,N413&lt;&gt;0),25,AND(W413=19,O413&lt;&gt;0),25,AND(W413=19,R413="ALTO"),24,AND(W413=19,R413="BAJO"),22,AND(W413=19,S413&lt;&gt;0),22,AND(W413&lt;&gt;0,U413&lt;&gt;0),W413,TRUE,"FALSO")</f>
        <v>18</v>
      </c>
      <c r="Z413" s="85"/>
      <c r="AA413" s="267" t="s">
        <v>1381</v>
      </c>
      <c r="AB413" s="175"/>
      <c r="AC413" s="176"/>
      <c r="AD413" s="176"/>
      <c r="AE413" s="272"/>
      <c r="AF413" s="272"/>
      <c r="AG413" s="272"/>
      <c r="AH413" s="272"/>
      <c r="AI413" s="272"/>
      <c r="AJ413" s="272"/>
      <c r="AK413" s="272"/>
      <c r="AL413" s="273"/>
      <c r="AM413" s="272"/>
      <c r="AN413" s="273"/>
      <c r="AO413" s="272"/>
      <c r="AP413" s="273"/>
      <c r="AQ413" s="272"/>
      <c r="AR413" s="273"/>
      <c r="AS413" s="272"/>
      <c r="AT413" s="102"/>
      <c r="AU413" s="101"/>
    </row>
    <row r="414" spans="1:52" ht="93" customHeight="1">
      <c r="A414" s="487"/>
      <c r="B414" s="445"/>
      <c r="C414" s="489"/>
      <c r="D414" s="262" t="s">
        <v>1388</v>
      </c>
      <c r="E414" s="352" t="s">
        <v>363</v>
      </c>
      <c r="F414" s="263" t="s">
        <v>624</v>
      </c>
      <c r="G414" s="290" t="s">
        <v>728</v>
      </c>
      <c r="H414" s="341" t="s">
        <v>729</v>
      </c>
      <c r="I414" s="335" t="str">
        <f>IF(OR(E414="SE",E414="SA"),VLOOKUP(H414,'Tabla de Peligros y Riesgo'!$C$2:$E$226,2,FALSE),VLOOKUP(H414,'LISTA DE ASPECTOS - IMPACTOS'!$D$3:$F$72,2,FALSE))</f>
        <v>Alteración de la calidad de suelo/agua</v>
      </c>
      <c r="J414" s="336" t="str">
        <f>IF(OR(E414="SE",E414="SA"),VLOOKUP(H414,'Tabla de Peligros y Riesgo'!$C$2:$E$226,3,FALSE),VLOOKUP(H414,'LISTA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14" s="342" t="s">
        <v>680</v>
      </c>
      <c r="L414" s="177">
        <v>3</v>
      </c>
      <c r="M414" s="268">
        <f t="shared" si="30"/>
        <v>13</v>
      </c>
      <c r="N414" s="177"/>
      <c r="O414" s="177"/>
      <c r="P414" s="84"/>
      <c r="Q414" s="177" t="s">
        <v>730</v>
      </c>
      <c r="R414" s="177" t="s">
        <v>685</v>
      </c>
      <c r="S414" s="177" t="s">
        <v>731</v>
      </c>
      <c r="T414" s="178"/>
      <c r="U414" s="178"/>
      <c r="V414" s="87">
        <v>0.15</v>
      </c>
      <c r="W414" s="86">
        <f t="shared" si="31"/>
        <v>13</v>
      </c>
      <c r="X414" s="88">
        <f>IF(M414&gt;=16,MAX(N414:R414),IF(M414&lt;16,MAX(N414:V414)))</f>
        <v>0.15</v>
      </c>
      <c r="Y414" s="86">
        <f t="shared" si="32"/>
        <v>17</v>
      </c>
      <c r="Z414" s="85"/>
      <c r="AA414" s="267" t="s">
        <v>1381</v>
      </c>
      <c r="AB414" s="175"/>
      <c r="AC414" s="176"/>
      <c r="AD414" s="176"/>
      <c r="AE414" s="272"/>
      <c r="AF414" s="272"/>
      <c r="AG414" s="272"/>
      <c r="AH414" s="272"/>
      <c r="AI414" s="272"/>
      <c r="AJ414" s="272"/>
      <c r="AK414" s="272"/>
      <c r="AL414" s="273"/>
      <c r="AM414" s="272"/>
      <c r="AN414" s="273"/>
      <c r="AO414" s="272"/>
      <c r="AP414" s="273"/>
      <c r="AQ414" s="272"/>
      <c r="AR414" s="273"/>
      <c r="AS414" s="272"/>
      <c r="AT414" s="102"/>
      <c r="AU414" s="101"/>
    </row>
    <row r="415" spans="1:52" ht="101.5">
      <c r="A415" s="487"/>
      <c r="B415" s="445"/>
      <c r="C415" s="493"/>
      <c r="D415" s="262" t="s">
        <v>1388</v>
      </c>
      <c r="E415" s="352" t="s">
        <v>362</v>
      </c>
      <c r="F415" s="263" t="s">
        <v>624</v>
      </c>
      <c r="G415" s="290" t="s">
        <v>704</v>
      </c>
      <c r="H415" s="341" t="s">
        <v>507</v>
      </c>
      <c r="I415" s="335" t="str">
        <f>IF(OR(E415="SE",E415="SA"),VLOOKUP(H415,'Tabla de Peligros y Riesgo'!$C$2:$E$226,2,FALSE),VLOOKUP(H415,'LISTA DE ASPECTOS - IMPACTOS'!$D$3:$F$72,2,FALSE))</f>
        <v xml:space="preserve">Golpes </v>
      </c>
      <c r="J415" s="336" t="s">
        <v>705</v>
      </c>
      <c r="K415" s="342" t="s">
        <v>680</v>
      </c>
      <c r="L415" s="177">
        <v>3</v>
      </c>
      <c r="M415" s="268">
        <f t="shared" si="30"/>
        <v>13</v>
      </c>
      <c r="N415" s="177"/>
      <c r="O415" s="177"/>
      <c r="P415" s="84"/>
      <c r="Q415" s="287"/>
      <c r="R415" s="177"/>
      <c r="S415" s="177" t="s">
        <v>714</v>
      </c>
      <c r="T415" s="178"/>
      <c r="U415" s="401" t="s">
        <v>1400</v>
      </c>
      <c r="V415" s="87"/>
      <c r="W415" s="86">
        <f t="shared" si="31"/>
        <v>13</v>
      </c>
      <c r="X415" s="88"/>
      <c r="Y415" s="86">
        <f t="shared" si="32"/>
        <v>17</v>
      </c>
      <c r="Z415" s="85"/>
      <c r="AA415" s="267" t="s">
        <v>1381</v>
      </c>
      <c r="AB415" s="175"/>
      <c r="AC415" s="176"/>
      <c r="AD415" s="176"/>
      <c r="AE415" s="272"/>
      <c r="AF415" s="272"/>
      <c r="AG415" s="272"/>
      <c r="AH415" s="272"/>
      <c r="AI415" s="272"/>
      <c r="AJ415" s="272"/>
      <c r="AK415" s="272"/>
      <c r="AL415" s="273"/>
      <c r="AM415" s="272"/>
      <c r="AN415" s="273"/>
      <c r="AO415" s="272"/>
      <c r="AP415" s="273"/>
      <c r="AQ415" s="272"/>
      <c r="AR415" s="273"/>
      <c r="AS415" s="272"/>
      <c r="AT415" s="102"/>
      <c r="AU415" s="101"/>
    </row>
    <row r="416" spans="1:52" s="100" customFormat="1" ht="58.5">
      <c r="A416" s="487"/>
      <c r="B416" s="445"/>
      <c r="C416" s="488" t="s">
        <v>40</v>
      </c>
      <c r="D416" s="262" t="s">
        <v>1388</v>
      </c>
      <c r="E416" s="352" t="s">
        <v>362</v>
      </c>
      <c r="F416" s="263" t="s">
        <v>624</v>
      </c>
      <c r="G416" s="290" t="s">
        <v>701</v>
      </c>
      <c r="H416" s="341" t="s">
        <v>524</v>
      </c>
      <c r="I416" s="335" t="str">
        <f>IF(OR(E416="SE",E416="SA"),VLOOKUP(H416,'Tabla de Peligros y Riesgo'!$C$2:$E$226,2,FALSE),VLOOKUP(H416,'LISTA DE ASPECTOS - IMPACTOS'!$D$3:$F$72,2,FALSE))</f>
        <v>Caída al mismo nivel</v>
      </c>
      <c r="J416" s="336" t="s">
        <v>702</v>
      </c>
      <c r="K416" s="342" t="s">
        <v>680</v>
      </c>
      <c r="L416" s="177">
        <v>4</v>
      </c>
      <c r="M416" s="268">
        <f t="shared" si="30"/>
        <v>18</v>
      </c>
      <c r="N416" s="280"/>
      <c r="O416" s="280"/>
      <c r="P416" s="282"/>
      <c r="Q416" s="287"/>
      <c r="R416" s="177"/>
      <c r="S416" s="177" t="s">
        <v>811</v>
      </c>
      <c r="T416" s="178"/>
      <c r="U416" s="401" t="s">
        <v>1400</v>
      </c>
      <c r="V416" s="278"/>
      <c r="W416" s="86">
        <f t="shared" si="31"/>
        <v>18</v>
      </c>
      <c r="X416" s="88">
        <f>IF(M416&gt;=16,MAX(N416:R416),IF(M416&lt;16,MAX(N416:V416)))</f>
        <v>0</v>
      </c>
      <c r="Y416" s="86">
        <f t="shared" si="32"/>
        <v>21</v>
      </c>
      <c r="Z416" s="85"/>
      <c r="AA416" s="267" t="s">
        <v>1381</v>
      </c>
      <c r="AD416" s="99"/>
      <c r="AE416" s="272"/>
      <c r="AF416" s="272"/>
      <c r="AG416" s="272"/>
      <c r="AH416" s="272"/>
      <c r="AI416" s="272"/>
      <c r="AJ416" s="272"/>
      <c r="AK416" s="272"/>
      <c r="AL416" s="273"/>
      <c r="AM416" s="272"/>
      <c r="AN416" s="273"/>
      <c r="AO416" s="272"/>
      <c r="AP416" s="273"/>
      <c r="AQ416" s="272"/>
      <c r="AR416" s="273"/>
      <c r="AS416" s="272"/>
      <c r="AT416" s="102"/>
      <c r="AU416" s="101"/>
      <c r="AV416" s="90"/>
      <c r="AW416" s="90"/>
      <c r="AX416" s="90"/>
      <c r="AY416" s="90"/>
      <c r="AZ416" s="90"/>
    </row>
    <row r="417" spans="1:52" ht="101.5">
      <c r="A417" s="487"/>
      <c r="B417" s="445"/>
      <c r="C417" s="489"/>
      <c r="D417" s="262" t="s">
        <v>1388</v>
      </c>
      <c r="E417" s="352" t="s">
        <v>362</v>
      </c>
      <c r="F417" s="263" t="s">
        <v>624</v>
      </c>
      <c r="G417" s="290" t="s">
        <v>704</v>
      </c>
      <c r="H417" s="341" t="s">
        <v>507</v>
      </c>
      <c r="I417" s="335" t="str">
        <f>IF(OR(E417="SE",E417="SA"),VLOOKUP(H417,'Tabla de Peligros y Riesgo'!$C$2:$E$226,2,FALSE),VLOOKUP(H417,'LISTA DE ASPECTOS - IMPACTOS'!$D$3:$F$72,2,FALSE))</f>
        <v xml:space="preserve">Golpes </v>
      </c>
      <c r="J417" s="336" t="s">
        <v>705</v>
      </c>
      <c r="K417" s="342" t="s">
        <v>680</v>
      </c>
      <c r="L417" s="177">
        <v>3</v>
      </c>
      <c r="M417" s="268">
        <f t="shared" si="30"/>
        <v>13</v>
      </c>
      <c r="N417" s="177"/>
      <c r="O417" s="177"/>
      <c r="P417" s="84"/>
      <c r="Q417" s="287"/>
      <c r="R417" s="177"/>
      <c r="S417" s="177" t="s">
        <v>714</v>
      </c>
      <c r="T417" s="178"/>
      <c r="U417" s="401" t="s">
        <v>1400</v>
      </c>
      <c r="V417" s="87"/>
      <c r="W417" s="86">
        <f t="shared" si="31"/>
        <v>13</v>
      </c>
      <c r="X417" s="88"/>
      <c r="Y417" s="86">
        <f t="shared" si="32"/>
        <v>17</v>
      </c>
      <c r="Z417" s="85"/>
      <c r="AA417" s="267" t="s">
        <v>1381</v>
      </c>
      <c r="AB417" s="175"/>
      <c r="AC417" s="176"/>
      <c r="AD417" s="176"/>
      <c r="AE417" s="272"/>
      <c r="AF417" s="272"/>
      <c r="AG417" s="272"/>
      <c r="AH417" s="272"/>
      <c r="AI417" s="272"/>
      <c r="AJ417" s="272"/>
      <c r="AK417" s="272"/>
      <c r="AL417" s="273"/>
      <c r="AM417" s="272"/>
      <c r="AN417" s="273"/>
      <c r="AO417" s="272"/>
      <c r="AP417" s="273"/>
      <c r="AQ417" s="272"/>
      <c r="AR417" s="273"/>
      <c r="AS417" s="272"/>
      <c r="AT417" s="102"/>
      <c r="AU417" s="101"/>
    </row>
    <row r="418" spans="1:52" ht="141">
      <c r="A418" s="487"/>
      <c r="B418" s="445"/>
      <c r="C418" s="488" t="s">
        <v>113</v>
      </c>
      <c r="D418" s="262" t="s">
        <v>1388</v>
      </c>
      <c r="E418" s="352" t="s">
        <v>361</v>
      </c>
      <c r="F418" s="263" t="s">
        <v>624</v>
      </c>
      <c r="G418" s="290" t="s">
        <v>711</v>
      </c>
      <c r="H418" s="341" t="s">
        <v>513</v>
      </c>
      <c r="I418" s="335" t="str">
        <f>IF(OR(E418="SE",E418="SA"),VLOOKUP(H418,'Tabla de Peligros y Riesgo'!$C$2:$E$226,2,FALSE),VLOOKUP(H418,'LISTA DE ASPECTOS - IMPACTOS'!$D$3:$F$72,2,FALSE))</f>
        <v xml:space="preserve">Exposición a vibraciones </v>
      </c>
      <c r="J418" s="336" t="str">
        <f>IF(OR(E418="SE",E418="SA"),VLOOKUP(H418,'Tabla de Peligros y Riesgo'!$C$2:$E$226,3,FALSE),VLOOKUP(H418,'LISTA DE ASPECTOS - IMPACTOS'!$D$3:$F$72,3,FALSE))</f>
        <v>Trastornos (vasculares, hueso, articulaciones y neurológicos)</v>
      </c>
      <c r="K418" s="342" t="s">
        <v>680</v>
      </c>
      <c r="L418" s="177">
        <v>3</v>
      </c>
      <c r="M418" s="268">
        <f t="shared" si="30"/>
        <v>13</v>
      </c>
      <c r="N418" s="85"/>
      <c r="O418" s="85"/>
      <c r="P418" s="84"/>
      <c r="Q418" s="287"/>
      <c r="R418" s="177"/>
      <c r="S418" s="177" t="s">
        <v>712</v>
      </c>
      <c r="T418" s="178"/>
      <c r="U418" s="401" t="s">
        <v>1400</v>
      </c>
      <c r="V418" s="87"/>
      <c r="W418" s="86">
        <f t="shared" si="31"/>
        <v>13</v>
      </c>
      <c r="X418" s="88"/>
      <c r="Y418" s="86">
        <f t="shared" si="32"/>
        <v>17</v>
      </c>
      <c r="Z418" s="85"/>
      <c r="AA418" s="267" t="s">
        <v>1381</v>
      </c>
      <c r="AB418" s="175"/>
      <c r="AC418" s="176"/>
      <c r="AD418" s="176"/>
      <c r="AE418" s="272"/>
      <c r="AF418" s="272"/>
      <c r="AG418" s="272"/>
      <c r="AH418" s="272"/>
      <c r="AI418" s="272"/>
      <c r="AJ418" s="272"/>
      <c r="AK418" s="272"/>
      <c r="AL418" s="273"/>
      <c r="AM418" s="272"/>
      <c r="AN418" s="273"/>
      <c r="AO418" s="272"/>
      <c r="AP418" s="273"/>
      <c r="AQ418" s="272"/>
      <c r="AR418" s="273"/>
      <c r="AS418" s="272"/>
      <c r="AT418" s="102"/>
      <c r="AU418" s="101"/>
    </row>
    <row r="419" spans="1:52" ht="141">
      <c r="A419" s="487"/>
      <c r="B419" s="445"/>
      <c r="C419" s="489"/>
      <c r="D419" s="262" t="s">
        <v>1388</v>
      </c>
      <c r="E419" s="352" t="s">
        <v>361</v>
      </c>
      <c r="F419" s="263" t="s">
        <v>624</v>
      </c>
      <c r="G419" s="290" t="s">
        <v>717</v>
      </c>
      <c r="H419" s="341" t="s">
        <v>718</v>
      </c>
      <c r="I419" s="335" t="str">
        <f>IF(OR(E419="SE",E419="SA"),VLOOKUP(H419,'Tabla de Peligros y Riesgo'!$C$2:$E$226,2,FALSE),VLOOKUP(H419,'LISTA DE ASPECTOS - IMPACTOS'!$D$3:$F$72,2,FALSE))</f>
        <v>Perdida de la audición</v>
      </c>
      <c r="J419" s="336" t="str">
        <f>IF(OR(E419="SE",E419="SA"),VLOOKUP(H419,'Tabla de Peligros y Riesgo'!$C$2:$E$226,3,FALSE),VLOOKUP(H419,'LISTA DE ASPECTOS - IMPACTOS'!$D$3:$F$72,3,FALSE))</f>
        <v>Hipoacusia</v>
      </c>
      <c r="K419" s="342" t="s">
        <v>680</v>
      </c>
      <c r="L419" s="177">
        <v>3</v>
      </c>
      <c r="M419" s="268">
        <f t="shared" si="30"/>
        <v>13</v>
      </c>
      <c r="N419" s="85"/>
      <c r="O419" s="85"/>
      <c r="P419" s="84"/>
      <c r="Q419" s="287" t="s">
        <v>719</v>
      </c>
      <c r="R419" s="177" t="s">
        <v>678</v>
      </c>
      <c r="S419" s="177" t="s">
        <v>720</v>
      </c>
      <c r="T419" s="178"/>
      <c r="U419" s="178" t="s">
        <v>822</v>
      </c>
      <c r="V419" s="87">
        <v>0.15</v>
      </c>
      <c r="W419" s="86">
        <f t="shared" si="31"/>
        <v>13</v>
      </c>
      <c r="X419" s="88">
        <f>IF(M419&gt;=16,MAX(N419:R419),IF(M419&lt;16,MAX(N419:V419)))</f>
        <v>0.15</v>
      </c>
      <c r="Y419" s="86">
        <f t="shared" si="32"/>
        <v>20</v>
      </c>
      <c r="Z419" s="85"/>
      <c r="AA419" s="267" t="s">
        <v>1381</v>
      </c>
      <c r="AB419" s="175"/>
      <c r="AC419" s="176"/>
      <c r="AD419" s="176"/>
      <c r="AE419" s="272"/>
      <c r="AF419" s="272"/>
      <c r="AG419" s="272"/>
      <c r="AH419" s="272"/>
      <c r="AI419" s="272"/>
      <c r="AJ419" s="272"/>
      <c r="AK419" s="272"/>
      <c r="AL419" s="273"/>
      <c r="AM419" s="272"/>
      <c r="AN419" s="273"/>
      <c r="AO419" s="272"/>
      <c r="AP419" s="273"/>
      <c r="AQ419" s="272"/>
      <c r="AR419" s="273"/>
      <c r="AS419" s="272"/>
      <c r="AT419" s="102"/>
      <c r="AU419" s="101"/>
    </row>
    <row r="420" spans="1:52" ht="117.5">
      <c r="A420" s="487"/>
      <c r="B420" s="445"/>
      <c r="C420" s="489"/>
      <c r="D420" s="262" t="s">
        <v>1388</v>
      </c>
      <c r="E420" s="352" t="s">
        <v>362</v>
      </c>
      <c r="F420" s="263" t="s">
        <v>624</v>
      </c>
      <c r="G420" s="290" t="s">
        <v>704</v>
      </c>
      <c r="H420" s="341" t="s">
        <v>707</v>
      </c>
      <c r="I420" s="335" t="str">
        <f>IF(OR(E420="SE",E420="SA"),VLOOKUP(H420,'Tabla de Peligros y Riesgo'!$C$2:$E$226,2,FALSE),VLOOKUP(H420,'LISTA DE ASPECTOS - IMPACTOS'!$D$3:$F$72,2,FALSE))</f>
        <v>Atrapamiento</v>
      </c>
      <c r="J420" s="336" t="s">
        <v>705</v>
      </c>
      <c r="K420" s="342" t="s">
        <v>680</v>
      </c>
      <c r="L420" s="177">
        <v>3</v>
      </c>
      <c r="M420" s="268">
        <f t="shared" si="30"/>
        <v>13</v>
      </c>
      <c r="N420" s="177"/>
      <c r="O420" s="177"/>
      <c r="P420" s="84"/>
      <c r="Q420" s="287"/>
      <c r="R420" s="177"/>
      <c r="S420" s="177" t="s">
        <v>714</v>
      </c>
      <c r="T420" s="178"/>
      <c r="U420" s="401" t="s">
        <v>1402</v>
      </c>
      <c r="V420" s="87"/>
      <c r="W420" s="86">
        <f t="shared" si="31"/>
        <v>13</v>
      </c>
      <c r="X420" s="88"/>
      <c r="Y420" s="86">
        <f t="shared" si="32"/>
        <v>17</v>
      </c>
      <c r="Z420" s="85"/>
      <c r="AA420" s="267" t="s">
        <v>1381</v>
      </c>
      <c r="AB420" s="175"/>
      <c r="AC420" s="176"/>
      <c r="AD420" s="176"/>
      <c r="AE420" s="272"/>
      <c r="AF420" s="272"/>
      <c r="AG420" s="272"/>
      <c r="AH420" s="272"/>
      <c r="AI420" s="272"/>
      <c r="AJ420" s="272"/>
      <c r="AK420" s="272"/>
      <c r="AL420" s="273"/>
      <c r="AM420" s="272"/>
      <c r="AN420" s="273"/>
      <c r="AO420" s="272"/>
      <c r="AP420" s="273"/>
      <c r="AQ420" s="272"/>
      <c r="AR420" s="273"/>
      <c r="AS420" s="272"/>
      <c r="AT420" s="102"/>
      <c r="AU420" s="101"/>
    </row>
    <row r="421" spans="1:52" ht="329">
      <c r="A421" s="487"/>
      <c r="B421" s="445"/>
      <c r="C421" s="489"/>
      <c r="D421" s="262" t="s">
        <v>1388</v>
      </c>
      <c r="E421" s="352" t="s">
        <v>363</v>
      </c>
      <c r="F421" s="263" t="s">
        <v>624</v>
      </c>
      <c r="G421" s="290" t="s">
        <v>732</v>
      </c>
      <c r="H421" s="341" t="s">
        <v>729</v>
      </c>
      <c r="I421" s="335" t="str">
        <f>IF(OR(E421="SE",E421="SA"),VLOOKUP(H421,'Tabla de Peligros y Riesgo'!$C$2:$E$226,2,FALSE),VLOOKUP(H421,'LISTA DE ASPECTOS - IMPACTOS'!$D$3:$F$72,2,FALSE))</f>
        <v>Alteración de la calidad de suelo/agua</v>
      </c>
      <c r="J421" s="336" t="str">
        <f>IF(OR(E421="SE",E421="SA"),VLOOKUP(H421,'Tabla de Peligros y Riesgo'!$C$2:$E$226,3,FALSE),VLOOKUP(H421,'LISTA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21" s="342" t="s">
        <v>690</v>
      </c>
      <c r="L421" s="177">
        <v>4</v>
      </c>
      <c r="M421" s="268">
        <f t="shared" si="30"/>
        <v>10</v>
      </c>
      <c r="N421" s="85"/>
      <c r="O421" s="85"/>
      <c r="P421" s="84"/>
      <c r="Q421" s="177"/>
      <c r="R421" s="177"/>
      <c r="S421" s="177" t="s">
        <v>733</v>
      </c>
      <c r="T421" s="178"/>
      <c r="U421" s="178"/>
      <c r="V421" s="87"/>
      <c r="W421" s="86">
        <f t="shared" si="31"/>
        <v>10</v>
      </c>
      <c r="X421" s="88">
        <f>IF(M421&gt;=16,MAX(N421:R421),IF(M421&lt;16,MAX(N421:V421)))</f>
        <v>0</v>
      </c>
      <c r="Y421" s="86">
        <f t="shared" si="32"/>
        <v>18</v>
      </c>
      <c r="Z421" s="85"/>
      <c r="AA421" s="267" t="s">
        <v>1381</v>
      </c>
      <c r="AB421" s="175"/>
      <c r="AC421" s="176"/>
      <c r="AD421" s="176"/>
      <c r="AE421" s="272"/>
      <c r="AF421" s="272"/>
      <c r="AG421" s="272"/>
      <c r="AH421" s="272"/>
      <c r="AI421" s="272"/>
      <c r="AJ421" s="272"/>
      <c r="AK421" s="272"/>
      <c r="AL421" s="273"/>
      <c r="AM421" s="272"/>
      <c r="AN421" s="273"/>
      <c r="AO421" s="272"/>
      <c r="AP421" s="273"/>
      <c r="AQ421" s="272"/>
      <c r="AR421" s="273"/>
      <c r="AS421" s="272"/>
      <c r="AT421" s="102"/>
      <c r="AU421" s="101"/>
    </row>
    <row r="422" spans="1:52" ht="117.5">
      <c r="A422" s="487"/>
      <c r="B422" s="445"/>
      <c r="C422" s="489"/>
      <c r="D422" s="262" t="s">
        <v>1388</v>
      </c>
      <c r="E422" s="352" t="s">
        <v>363</v>
      </c>
      <c r="F422" s="263" t="s">
        <v>624</v>
      </c>
      <c r="G422" s="290" t="s">
        <v>725</v>
      </c>
      <c r="H422" s="341" t="s">
        <v>726</v>
      </c>
      <c r="I422" s="335" t="str">
        <f>IF(OR(E422="SE",E422="SA"),VLOOKUP(H422,'Tabla de Peligros y Riesgo'!$C$2:$E$226,2,FALSE),VLOOKUP(H422,'LISTA DE ASPECTOS - IMPACTOS'!$D$3:$F$72,2,FALSE))</f>
        <v>Alteración de la calidad de aire</v>
      </c>
      <c r="J422" s="336" t="str">
        <f>IF(OR(E422="SE",E422="SA"),VLOOKUP(H422,'Tabla de Peligros y Riesgo'!$C$2:$E$226,3,FALSE),VLOOKUP(H422,'LISTA DE ASPECTOS - IMPACTOS'!$D$3:$F$72,3,FALSE))</f>
        <v>Potencial afectación a la calidad ambiental del aire</v>
      </c>
      <c r="K422" s="342" t="s">
        <v>715</v>
      </c>
      <c r="L422" s="177">
        <v>4</v>
      </c>
      <c r="M422" s="268">
        <f t="shared" si="30"/>
        <v>14</v>
      </c>
      <c r="N422" s="85"/>
      <c r="O422" s="85"/>
      <c r="P422" s="84"/>
      <c r="Q422" s="287"/>
      <c r="R422" s="177"/>
      <c r="S422" s="177" t="s">
        <v>727</v>
      </c>
      <c r="T422" s="178"/>
      <c r="U422" s="178"/>
      <c r="V422" s="87"/>
      <c r="W422" s="86">
        <f t="shared" si="31"/>
        <v>14</v>
      </c>
      <c r="X422" s="88"/>
      <c r="Y422" s="86">
        <f t="shared" si="32"/>
        <v>18</v>
      </c>
      <c r="Z422" s="85"/>
      <c r="AA422" s="267" t="s">
        <v>1381</v>
      </c>
      <c r="AB422" s="175"/>
      <c r="AC422" s="176"/>
      <c r="AD422" s="176"/>
      <c r="AE422" s="272"/>
      <c r="AF422" s="272"/>
      <c r="AG422" s="272"/>
      <c r="AH422" s="272"/>
      <c r="AI422" s="272"/>
      <c r="AJ422" s="272"/>
      <c r="AK422" s="272"/>
      <c r="AL422" s="273"/>
      <c r="AM422" s="272"/>
      <c r="AN422" s="273"/>
      <c r="AO422" s="272"/>
      <c r="AP422" s="273"/>
      <c r="AQ422" s="272"/>
      <c r="AR422" s="273"/>
      <c r="AS422" s="272"/>
      <c r="AT422" s="102"/>
      <c r="AU422" s="101"/>
    </row>
    <row r="423" spans="1:52" ht="93" customHeight="1">
      <c r="A423" s="487"/>
      <c r="B423" s="445"/>
      <c r="C423" s="489"/>
      <c r="D423" s="262" t="s">
        <v>1388</v>
      </c>
      <c r="E423" s="352" t="s">
        <v>363</v>
      </c>
      <c r="F423" s="263" t="s">
        <v>624</v>
      </c>
      <c r="G423" s="290" t="s">
        <v>728</v>
      </c>
      <c r="H423" s="341" t="s">
        <v>729</v>
      </c>
      <c r="I423" s="335" t="str">
        <f>IF(OR(E423="SE",E423="SA"),VLOOKUP(H423,'Tabla de Peligros y Riesgo'!$C$2:$E$226,2,FALSE),VLOOKUP(H423,'LISTA DE ASPECTOS - IMPACTOS'!$D$3:$F$72,2,FALSE))</f>
        <v>Alteración de la calidad de suelo/agua</v>
      </c>
      <c r="J423" s="336" t="str">
        <f>IF(OR(E423="SE",E423="SA"),VLOOKUP(H423,'Tabla de Peligros y Riesgo'!$C$2:$E$226,3,FALSE),VLOOKUP(H423,'LISTA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23" s="342" t="s">
        <v>680</v>
      </c>
      <c r="L423" s="177">
        <v>3</v>
      </c>
      <c r="M423" s="268">
        <f t="shared" si="30"/>
        <v>13</v>
      </c>
      <c r="N423" s="177"/>
      <c r="O423" s="177"/>
      <c r="P423" s="84"/>
      <c r="Q423" s="177" t="s">
        <v>730</v>
      </c>
      <c r="R423" s="177" t="s">
        <v>685</v>
      </c>
      <c r="S423" s="177" t="s">
        <v>731</v>
      </c>
      <c r="T423" s="178"/>
      <c r="U423" s="178"/>
      <c r="V423" s="87">
        <v>0.15</v>
      </c>
      <c r="W423" s="86">
        <f t="shared" si="31"/>
        <v>13</v>
      </c>
      <c r="X423" s="88">
        <f>IF(M423&gt;=16,MAX(N423:R423),IF(M423&lt;16,MAX(N423:V423)))</f>
        <v>0.15</v>
      </c>
      <c r="Y423" s="86">
        <f t="shared" si="32"/>
        <v>17</v>
      </c>
      <c r="Z423" s="85"/>
      <c r="AA423" s="267" t="s">
        <v>1381</v>
      </c>
      <c r="AB423" s="175"/>
      <c r="AC423" s="176"/>
      <c r="AD423" s="176"/>
      <c r="AE423" s="272"/>
      <c r="AF423" s="272"/>
      <c r="AG423" s="272"/>
      <c r="AH423" s="272"/>
      <c r="AI423" s="272"/>
      <c r="AJ423" s="272"/>
      <c r="AK423" s="272"/>
      <c r="AL423" s="273"/>
      <c r="AM423" s="272"/>
      <c r="AN423" s="273"/>
      <c r="AO423" s="272"/>
      <c r="AP423" s="273"/>
      <c r="AQ423" s="272"/>
      <c r="AR423" s="273"/>
      <c r="AS423" s="272"/>
      <c r="AT423" s="102"/>
      <c r="AU423" s="101"/>
    </row>
    <row r="424" spans="1:52" ht="46.5" customHeight="1">
      <c r="A424" s="487"/>
      <c r="B424" s="445"/>
      <c r="C424" s="493"/>
      <c r="D424" s="262" t="s">
        <v>1388</v>
      </c>
      <c r="E424" s="352" t="s">
        <v>363</v>
      </c>
      <c r="F424" s="263" t="s">
        <v>624</v>
      </c>
      <c r="G424" s="290" t="s">
        <v>809</v>
      </c>
      <c r="H424" s="341" t="s">
        <v>417</v>
      </c>
      <c r="I424" s="335" t="str">
        <f>IF(OR(E424="SE",E424="SA"),VLOOKUP(H424,'Tabla de Peligros y Riesgo'!$C$2:$E$226,2,FALSE),VLOOKUP(H424,'LISTA DE ASPECTOS - IMPACTOS'!$D$3:$F$72,2,FALSE))</f>
        <v>Contaminación sonora</v>
      </c>
      <c r="J424" s="336" t="str">
        <f>IF(OR(E424="SE",E424="SA"),VLOOKUP(H424,'Tabla de Peligros y Riesgo'!$C$2:$E$226,3,FALSE),VLOOKUP(H424,'LISTA DE ASPECTOS - IMPACTOS'!$D$3:$F$72,3,FALSE))</f>
        <v>Afectación a la fauna terrestre.
Potencial afectación a la calidad ambiental del recurso agua.</v>
      </c>
      <c r="K424" s="342" t="s">
        <v>715</v>
      </c>
      <c r="L424" s="177">
        <v>5</v>
      </c>
      <c r="M424" s="268">
        <f t="shared" si="30"/>
        <v>19</v>
      </c>
      <c r="N424" s="85"/>
      <c r="O424" s="85"/>
      <c r="P424" s="84"/>
      <c r="Q424" s="177"/>
      <c r="R424" s="177"/>
      <c r="S424" s="177" t="s">
        <v>810</v>
      </c>
      <c r="T424" s="178"/>
      <c r="U424" s="178"/>
      <c r="V424" s="87"/>
      <c r="W424" s="86">
        <f t="shared" si="31"/>
        <v>19</v>
      </c>
      <c r="X424" s="88"/>
      <c r="Y424" s="86">
        <f t="shared" si="32"/>
        <v>22</v>
      </c>
      <c r="Z424" s="85"/>
      <c r="AA424" s="267" t="s">
        <v>1381</v>
      </c>
      <c r="AB424" s="175"/>
      <c r="AC424" s="176"/>
      <c r="AD424" s="176"/>
      <c r="AE424" s="272"/>
      <c r="AF424" s="272"/>
      <c r="AG424" s="272"/>
      <c r="AH424" s="272"/>
      <c r="AI424" s="272"/>
      <c r="AJ424" s="272"/>
      <c r="AK424" s="272"/>
      <c r="AL424" s="273"/>
      <c r="AM424" s="272"/>
      <c r="AN424" s="273"/>
      <c r="AO424" s="272"/>
      <c r="AP424" s="273"/>
      <c r="AQ424" s="272"/>
      <c r="AR424" s="273"/>
      <c r="AS424" s="272"/>
      <c r="AT424" s="102"/>
      <c r="AU424" s="101"/>
    </row>
    <row r="425" spans="1:52" ht="70.5">
      <c r="A425" s="487"/>
      <c r="B425" s="445"/>
      <c r="C425" s="488" t="s">
        <v>28</v>
      </c>
      <c r="D425" s="262" t="s">
        <v>1388</v>
      </c>
      <c r="E425" s="352" t="s">
        <v>362</v>
      </c>
      <c r="F425" s="263" t="s">
        <v>624</v>
      </c>
      <c r="G425" s="290" t="s">
        <v>701</v>
      </c>
      <c r="H425" s="341" t="s">
        <v>476</v>
      </c>
      <c r="I425" s="335" t="str">
        <f>IF(OR(E425="SE",E425="SA"),VLOOKUP(H425,'Tabla de Peligros y Riesgo'!$C$2:$E$226,2,FALSE),VLOOKUP(H425,'LISTA DE ASPECTOS - IMPACTOS'!$D$3:$F$72,2,FALSE))</f>
        <v>Caída al mismo nivel</v>
      </c>
      <c r="J425" s="336" t="s">
        <v>702</v>
      </c>
      <c r="K425" s="342" t="s">
        <v>680</v>
      </c>
      <c r="L425" s="177">
        <v>4</v>
      </c>
      <c r="M425" s="268">
        <f t="shared" si="30"/>
        <v>18</v>
      </c>
      <c r="N425" s="85"/>
      <c r="O425" s="85"/>
      <c r="P425" s="84"/>
      <c r="Q425" s="287"/>
      <c r="R425" s="177"/>
      <c r="S425" s="177" t="s">
        <v>811</v>
      </c>
      <c r="T425" s="178"/>
      <c r="U425" s="401" t="s">
        <v>1402</v>
      </c>
      <c r="V425" s="289"/>
      <c r="W425" s="86">
        <f t="shared" si="31"/>
        <v>18</v>
      </c>
      <c r="X425" s="88"/>
      <c r="Y425" s="86">
        <f t="shared" si="32"/>
        <v>21</v>
      </c>
      <c r="Z425" s="85"/>
      <c r="AA425" s="267" t="s">
        <v>1381</v>
      </c>
      <c r="AB425" s="175"/>
      <c r="AC425" s="176"/>
      <c r="AD425" s="176"/>
      <c r="AE425" s="272"/>
      <c r="AF425" s="272"/>
      <c r="AG425" s="272"/>
      <c r="AH425" s="272"/>
      <c r="AI425" s="272"/>
      <c r="AJ425" s="272"/>
      <c r="AK425" s="272"/>
      <c r="AL425" s="273"/>
      <c r="AM425" s="272"/>
      <c r="AN425" s="273"/>
      <c r="AO425" s="272"/>
      <c r="AP425" s="273"/>
      <c r="AQ425" s="272"/>
      <c r="AR425" s="273"/>
      <c r="AS425" s="272"/>
      <c r="AT425" s="102"/>
      <c r="AU425" s="101"/>
    </row>
    <row r="426" spans="1:52" ht="101.5">
      <c r="A426" s="487"/>
      <c r="B426" s="445"/>
      <c r="C426" s="489"/>
      <c r="D426" s="262" t="s">
        <v>1388</v>
      </c>
      <c r="E426" s="352" t="s">
        <v>362</v>
      </c>
      <c r="F426" s="263" t="s">
        <v>624</v>
      </c>
      <c r="G426" s="290" t="s">
        <v>704</v>
      </c>
      <c r="H426" s="341" t="s">
        <v>507</v>
      </c>
      <c r="I426" s="335" t="str">
        <f>IF(OR(E426="SE",E426="SA"),VLOOKUP(H426,'Tabla de Peligros y Riesgo'!$C$2:$E$226,2,FALSE),VLOOKUP(H426,'LISTA DE ASPECTOS - IMPACTOS'!$D$3:$F$72,2,FALSE))</f>
        <v xml:space="preserve">Golpes </v>
      </c>
      <c r="J426" s="336" t="s">
        <v>705</v>
      </c>
      <c r="K426" s="342" t="s">
        <v>680</v>
      </c>
      <c r="L426" s="177">
        <v>3</v>
      </c>
      <c r="M426" s="268">
        <f t="shared" si="30"/>
        <v>13</v>
      </c>
      <c r="N426" s="177"/>
      <c r="O426" s="177"/>
      <c r="P426" s="84"/>
      <c r="Q426" s="287"/>
      <c r="R426" s="177"/>
      <c r="S426" s="177" t="s">
        <v>714</v>
      </c>
      <c r="T426" s="178"/>
      <c r="U426" s="401" t="s">
        <v>1402</v>
      </c>
      <c r="V426" s="87">
        <v>0.15</v>
      </c>
      <c r="W426" s="86">
        <f t="shared" si="31"/>
        <v>13</v>
      </c>
      <c r="X426" s="88">
        <f>IF(M426&gt;=16,MAX(N426:R426),IF(M426&lt;16,MAX(N426:V426)))</f>
        <v>0.15</v>
      </c>
      <c r="Y426" s="86">
        <f t="shared" si="32"/>
        <v>17</v>
      </c>
      <c r="Z426" s="85"/>
      <c r="AA426" s="267" t="s">
        <v>1381</v>
      </c>
      <c r="AB426" s="175"/>
      <c r="AC426" s="176"/>
      <c r="AD426" s="176"/>
      <c r="AE426" s="272"/>
      <c r="AF426" s="272"/>
      <c r="AG426" s="272"/>
      <c r="AH426" s="272"/>
      <c r="AI426" s="272"/>
      <c r="AJ426" s="272"/>
      <c r="AK426" s="272"/>
      <c r="AL426" s="273"/>
      <c r="AM426" s="272"/>
      <c r="AN426" s="273"/>
      <c r="AO426" s="272"/>
      <c r="AP426" s="273"/>
      <c r="AQ426" s="272"/>
      <c r="AR426" s="273"/>
      <c r="AS426" s="272"/>
      <c r="AT426" s="102"/>
      <c r="AU426" s="101"/>
    </row>
    <row r="427" spans="1:52" ht="56.15" customHeight="1">
      <c r="A427" s="487"/>
      <c r="B427" s="445"/>
      <c r="C427" s="489"/>
      <c r="D427" s="262" t="s">
        <v>1388</v>
      </c>
      <c r="E427" s="352" t="s">
        <v>363</v>
      </c>
      <c r="F427" s="263" t="s">
        <v>624</v>
      </c>
      <c r="G427" s="290" t="s">
        <v>728</v>
      </c>
      <c r="H427" s="341" t="s">
        <v>729</v>
      </c>
      <c r="I427" s="335" t="str">
        <f>IF(OR(E427="SE",E427="SA"),VLOOKUP(H427,'[2]Tabla de Peligros y Riesgo'!$C$2:$E$226,2,FALSE),VLOOKUP(H427,'[2]LISTA DE ASPECTOS - IMPACTOS'!$D$3:$F$72,2,FALSE))</f>
        <v>Alteración de la calidad de suelo/agua</v>
      </c>
      <c r="J427" s="336" t="str">
        <f>IF(OR(E427="SE",E427="SA"),VLOOKUP(H427,'[2]Tabla de Peligros y Riesgo'!$C$2:$E$226,3,FALSE),VLOOKUP(H427,'[2]LISTA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27" s="342" t="s">
        <v>680</v>
      </c>
      <c r="L427" s="177">
        <v>3</v>
      </c>
      <c r="M427" s="268">
        <f t="shared" si="30"/>
        <v>13</v>
      </c>
      <c r="N427" s="177"/>
      <c r="O427" s="177"/>
      <c r="P427" s="295"/>
      <c r="Q427" s="177" t="s">
        <v>730</v>
      </c>
      <c r="R427" s="177" t="s">
        <v>685</v>
      </c>
      <c r="S427" s="177" t="s">
        <v>731</v>
      </c>
      <c r="T427" s="178"/>
      <c r="U427" s="178"/>
      <c r="V427" s="296">
        <v>0.15</v>
      </c>
      <c r="W427" s="86">
        <f t="shared" si="31"/>
        <v>13</v>
      </c>
      <c r="X427" s="305">
        <f>IF(M427&gt;=16,MAX(N427:R427),IF(M427&lt;16,MAX(N427:V427)))</f>
        <v>0.15</v>
      </c>
      <c r="Y427" s="86">
        <f t="shared" si="32"/>
        <v>17</v>
      </c>
      <c r="Z427" s="85"/>
      <c r="AA427" s="267" t="s">
        <v>1381</v>
      </c>
      <c r="AB427" s="175"/>
      <c r="AC427" s="176"/>
      <c r="AD427" s="176"/>
      <c r="AE427" s="272"/>
      <c r="AF427" s="272"/>
      <c r="AG427" s="272"/>
      <c r="AH427" s="272"/>
      <c r="AI427" s="272"/>
      <c r="AJ427" s="272"/>
      <c r="AK427" s="272"/>
      <c r="AL427" s="273"/>
      <c r="AM427" s="272"/>
      <c r="AN427" s="273"/>
      <c r="AO427" s="272"/>
      <c r="AP427" s="273"/>
      <c r="AQ427" s="272"/>
      <c r="AR427" s="273"/>
      <c r="AS427" s="272"/>
      <c r="AT427" s="102"/>
      <c r="AU427" s="101"/>
    </row>
    <row r="428" spans="1:52" ht="62.15" customHeight="1">
      <c r="A428" s="487"/>
      <c r="B428" s="447"/>
      <c r="C428" s="493"/>
      <c r="D428" s="262" t="s">
        <v>1388</v>
      </c>
      <c r="E428" s="352" t="s">
        <v>363</v>
      </c>
      <c r="F428" s="263" t="s">
        <v>624</v>
      </c>
      <c r="G428" s="290" t="s">
        <v>739</v>
      </c>
      <c r="H428" s="341" t="s">
        <v>740</v>
      </c>
      <c r="I428" s="335" t="str">
        <f>IF(OR(E428="SE",E428="SA"),VLOOKUP(H428,'Tabla de Peligros y Riesgo'!$C$2:$E$226,2,FALSE),VLOOKUP(H428,'LISTA DE ASPECTOS - IMPACTOS'!$D$3:$F$72,2,FALSE))</f>
        <v>Alteración de la calidad de suelo/agua</v>
      </c>
      <c r="J428" s="336" t="str">
        <f>IF(OR(E428="SE",E428="SA"),VLOOKUP(H428,'Tabla de Peligros y Riesgo'!$C$2:$E$226,3,FALSE),VLOOKUP(H428,'LISTA DE ASPECTOS - IMPACTOS'!$D$3:$F$72,3,FALSE))</f>
        <v>Potencial incumplimiento de Estándares de Calidad Ambiental (ECA) para aire.
Potencial afectación a la vida y salud humana.</v>
      </c>
      <c r="K428" s="342" t="s">
        <v>715</v>
      </c>
      <c r="L428" s="177">
        <v>4</v>
      </c>
      <c r="M428" s="268">
        <f t="shared" si="30"/>
        <v>14</v>
      </c>
      <c r="N428" s="85"/>
      <c r="O428" s="85"/>
      <c r="P428" s="291"/>
      <c r="Q428" s="287"/>
      <c r="R428" s="177"/>
      <c r="S428" s="177" t="s">
        <v>741</v>
      </c>
      <c r="T428" s="178">
        <v>0.35</v>
      </c>
      <c r="U428" s="178"/>
      <c r="V428" s="87"/>
      <c r="W428" s="86">
        <f t="shared" si="31"/>
        <v>14</v>
      </c>
      <c r="X428" s="88"/>
      <c r="Y428" s="86">
        <f t="shared" si="32"/>
        <v>18</v>
      </c>
      <c r="Z428" s="85"/>
      <c r="AA428" s="267" t="s">
        <v>1381</v>
      </c>
      <c r="AB428" s="536"/>
      <c r="AC428" s="537"/>
      <c r="AD428" s="537"/>
      <c r="AE428" s="272"/>
      <c r="AF428" s="272"/>
      <c r="AG428" s="272"/>
      <c r="AH428" s="272"/>
      <c r="AI428" s="272"/>
      <c r="AJ428" s="272"/>
      <c r="AK428" s="272"/>
      <c r="AL428" s="273"/>
      <c r="AM428" s="272"/>
      <c r="AN428" s="273"/>
      <c r="AO428" s="272"/>
      <c r="AP428" s="273"/>
      <c r="AQ428" s="272"/>
      <c r="AR428" s="273"/>
      <c r="AS428" s="272"/>
      <c r="AT428" s="102"/>
      <c r="AU428" s="101"/>
    </row>
    <row r="429" spans="1:52" ht="101.5">
      <c r="A429" s="538" t="s">
        <v>140</v>
      </c>
      <c r="B429" s="444" t="s">
        <v>141</v>
      </c>
      <c r="C429" s="488" t="s">
        <v>18</v>
      </c>
      <c r="D429" s="262" t="s">
        <v>1388</v>
      </c>
      <c r="E429" s="352" t="s">
        <v>362</v>
      </c>
      <c r="F429" s="263" t="s">
        <v>624</v>
      </c>
      <c r="G429" s="290" t="s">
        <v>679</v>
      </c>
      <c r="H429" s="335" t="s">
        <v>470</v>
      </c>
      <c r="I429" s="335" t="str">
        <f>IF(OR(E429="SE",E429="SA"),VLOOKUP(H429,'Tabla de Peligros y Riesgo'!$C$2:$E$226,2,FALSE),VLOOKUP(H429,'LISTA DE ASPECTOS - IMPACTOS'!$D$3:$F$72,2,FALSE))</f>
        <v>Riesgo Psicosocial</v>
      </c>
      <c r="J429" s="336" t="str">
        <f>IF(OR(E429="SE",E429="SA"),VLOOKUP(H429,'Tabla de Peligros y Riesgo'!$C$2:$E$226,3,FALSE),VLOOKUP(H429,'LISTA DE ASPECTOS - IMPACTOS'!$D$3:$F$72,3,FALSE))</f>
        <v>Estrés / Depresión</v>
      </c>
      <c r="K429" s="337" t="s">
        <v>680</v>
      </c>
      <c r="L429" s="277">
        <v>4</v>
      </c>
      <c r="M429" s="268">
        <f t="shared" ref="M429:M446" si="33">IF(CONCATENATE(L429,K429)="1A",1,IF(CONCATENATE(L429,K429)="1B",2,IF(CONCATENATE(L429,K429)="2A",3,IF(CONCATENATE(L429,K429)="1C",4,IF(CONCATENATE(L429,K429)="2B",5,IF(CONCATENATE(L429,K429)="3A",6,IF(CONCATENATE(L429,K429)="1D",7,IF(CONCATENATE(L429,K429)="2C",8,IF(CONCATENATE(L429,K429)="3B",9,IF(CONCATENATE(L429,K429)="4A",10,IF(CONCATENATE(L429,K429)="1E",11,IF(CONCATENATE(L429,K429)="2D",12,IF(CONCATENATE(L429,K429)="3C",13,IF(CONCATENATE(L429,K429)="4B",14,IF(CONCATENATE(L429,K429)="5A",15,IF(CONCATENATE(L429,K429)="2E",16,IF(CONCATENATE(L429,K429)="3D",17,IF(CONCATENATE(L429,K429)="4C",18,IF(CONCATENATE(L429,K429)="5B",19,IF(CONCATENATE(L429,K429)="3E",20,IF(CONCATENATE(L429,K429)="4D",21,IF(CONCATENATE(L429,K429)="5C",22,IF(CONCATENATE(L429,K429)="4E",23,IF(CONCATENATE(L429,K429)="5D",24,IF(CONCATENATE(L429,K429)="5E",25,"")))))))))))))))))))))))))</f>
        <v>18</v>
      </c>
      <c r="N429" s="85"/>
      <c r="O429" s="85"/>
      <c r="P429" s="292"/>
      <c r="Q429" s="359"/>
      <c r="R429" s="177"/>
      <c r="S429" s="177" t="s">
        <v>820</v>
      </c>
      <c r="T429" s="178"/>
      <c r="U429" s="401" t="s">
        <v>1402</v>
      </c>
      <c r="V429" s="278"/>
      <c r="W429" s="86">
        <f t="shared" ref="W429:W446" si="34">M429</f>
        <v>18</v>
      </c>
      <c r="X429" s="88"/>
      <c r="Y429" s="86">
        <f t="shared" ref="Y429:Y446" si="35">_xlfn.IFS(AND(W429=1,N429&lt;&gt;0),25,AND(W429=1,O429&lt;&gt;0),21,AND(W429=1,R429="ALTO"),16,AND(W429=1,R429="BAJO"),11,AND(W429=1,S429&lt;&gt;0),2,AND(W429=2,N429&lt;&gt;0),25,AND(W429=2,O429&lt;&gt;0),21,AND(W429=2,R429="ALTO"),16,AND(W429=2,R429="BAJO"),11,AND(W429=2,S429&lt;&gt;0),4,AND(W429=3,N429&lt;&gt;0),25,AND(W429=3,O429&lt;&gt;0),21,AND(W429=3,R429="ALTO"),16,AND(W429=3,R429="BAJO"),12,AND(W429=3,S429&lt;&gt;0),5,AND(W429=4,N429&lt;&gt;0),25,AND(W429=4,O429&lt;&gt;0),13,AND(W429=4,R429="ALTO"),16,AND(W429=4,R429="BAJO"),14,AND(W429=4,S429&lt;&gt;0),7,AND(W429=5,N429&lt;&gt;0),25,AND(W429=5,O429&lt;&gt;0),21,AND(W429=5,R429="ALTO"),16,AND(W429=5,R429="BAJO"),12,AND(W429=5,S429&lt;&gt;0),8,AND(W429=6,N429&lt;&gt;0),25,AND(W429=6,O429&lt;&gt;0),21,AND(W429=6,R429="ALTO"),20,AND(W429=6,R429="BAJO"),17,AND(W429=6,S429&lt;&gt;0),6,AND(W429=7,N429&lt;&gt;0),25,AND(W429=7,O429&lt;&gt;0),23,AND(W429=7,R429="ALTO"),16,AND(W429=7,R429="BAJO"),11,AND(W429=7,S429&lt;&gt;0),7,AND(W429=8,N429&lt;&gt;0),25,AND(W429=8,O429&lt;&gt;0),21,AND(W429=8,R429="ALTO"),16,AND(W429=8,R429="BAJO"),12,AND(W429=8,S429&lt;&gt;0),8,AND(W429=9,N429&lt;&gt;0),25,AND(W429=9,O429&lt;&gt;0),21,AND(W429=9,R429="ALTO"),20,AND(W429=9,R429="BAJO"),17,AND(W429=9,S429&lt;&gt;0),13,AND(W429=10,N429&lt;&gt;0),25,AND(W429=10,O429&lt;&gt;0),22,AND(W429=10,R429="ALTO"),21,AND(W429=10,R429="BAJO"),18,AND(W429=10,S429&lt;&gt;0),18,AND(W429=11,N429&lt;&gt;0),25,AND(W429=11,O429&lt;&gt;0),23,AND(W429=11,R429="ALTO"),20,AND(W429=11,R429="BAJO"),16,AND(W429=11,S429&lt;&gt;0),11,AND(W429=12,N429&lt;&gt;0),25,AND(W429=12,O429&lt;&gt;0),23,AND(W429=12,R429="ALTO"),20,AND(W429=12,R429="BAJO"),16,AND(W429=12,S429&lt;&gt;0),12,AND(W429=13,N429&lt;&gt;0),25,AND(W429=13,O429&lt;&gt;0),21,AND(W429=13,R429="ALTO"),20,AND(W429=13,R429="BAJO"),17,AND(W429=13,S429&lt;&gt;0),17,AND(W429=14,N429&lt;&gt;0),25,AND(W429=14,O429&lt;&gt;0),24,AND(W429=14,R429="ALTO"),23,AND(W429=14,R429="BAJO"),21,AND(W429=14,S429&lt;&gt;0),18,AND(W429=15,N429&lt;&gt;0),25,AND(W429=15,O429&lt;&gt;0),24,AND(W429=15,R429="ALTO"),22,AND(W429=15,R429="BAJO"),19,AND(W429=15,S429&lt;&gt;0),19,AND(W429=16,N429&lt;&gt;0),25,AND(W429=16,O429&lt;&gt;0),23,AND(W429=16,R429="ALTO"),23,AND(W429=16,R429="BAJO"),23,AND(W429=16,S429&lt;&gt;0),20,AND(W429=17,N429&lt;&gt;0),25,AND(W429=17,O429&lt;&gt;0),24,AND(W429=17,R429="ALTO"),23,AND(W429=17,R429="BAJO"),21,AND(W429=17,S429&lt;&gt;0),20,AND(W429=18,N429&lt;&gt;0),25,AND(W429=18,O429&lt;&gt;0),24,AND(W429=18,R429="ALTO"),23,AND(W429=18,R429="BAJO"),22,AND(W429=18,S429&lt;&gt;0),21,AND(W429=19,N429&lt;&gt;0),25,AND(W429=19,O429&lt;&gt;0),25,AND(W429=19,R429="ALTO"),24,AND(W429=19,R429="BAJO"),22,AND(W429=19,S429&lt;&gt;0),22,AND(W429&lt;&gt;0,U429&lt;&gt;0),W429,TRUE,"FALSO")</f>
        <v>21</v>
      </c>
      <c r="Z429" s="85"/>
      <c r="AA429" s="267" t="s">
        <v>1381</v>
      </c>
      <c r="AB429" s="176"/>
      <c r="AC429" s="176"/>
      <c r="AD429" s="176"/>
      <c r="AE429" s="272"/>
      <c r="AF429" s="272"/>
      <c r="AG429" s="272"/>
      <c r="AH429" s="272"/>
      <c r="AI429" s="272"/>
      <c r="AJ429" s="272"/>
      <c r="AK429" s="272"/>
      <c r="AL429" s="273"/>
      <c r="AM429" s="272"/>
      <c r="AN429" s="273"/>
      <c r="AO429" s="272"/>
      <c r="AP429" s="273"/>
      <c r="AQ429" s="272"/>
      <c r="AR429" s="273"/>
      <c r="AS429" s="272"/>
      <c r="AT429" s="102"/>
      <c r="AU429" s="101"/>
    </row>
    <row r="430" spans="1:52" ht="126" customHeight="1">
      <c r="A430" s="487"/>
      <c r="B430" s="445"/>
      <c r="C430" s="489"/>
      <c r="D430" s="262" t="s">
        <v>1388</v>
      </c>
      <c r="E430" s="352" t="s">
        <v>363</v>
      </c>
      <c r="F430" s="263" t="s">
        <v>624</v>
      </c>
      <c r="G430" s="290" t="s">
        <v>686</v>
      </c>
      <c r="H430" s="335" t="s">
        <v>687</v>
      </c>
      <c r="I430" s="350" t="s">
        <v>688</v>
      </c>
      <c r="J430" s="351" t="s">
        <v>689</v>
      </c>
      <c r="K430" s="337" t="s">
        <v>690</v>
      </c>
      <c r="L430" s="277">
        <v>5</v>
      </c>
      <c r="M430" s="268">
        <f t="shared" si="33"/>
        <v>15</v>
      </c>
      <c r="N430" s="269"/>
      <c r="O430" s="274"/>
      <c r="P430" s="275"/>
      <c r="Q430" s="359"/>
      <c r="R430" s="177"/>
      <c r="S430" s="177" t="s">
        <v>691</v>
      </c>
      <c r="T430" s="178"/>
      <c r="U430" s="178"/>
      <c r="V430" s="278"/>
      <c r="W430" s="86">
        <f t="shared" si="34"/>
        <v>15</v>
      </c>
      <c r="X430" s="88"/>
      <c r="Y430" s="86">
        <f t="shared" si="35"/>
        <v>19</v>
      </c>
      <c r="Z430" s="85"/>
      <c r="AA430" s="267" t="s">
        <v>1381</v>
      </c>
      <c r="AB430" s="176"/>
      <c r="AC430" s="176"/>
      <c r="AD430" s="176"/>
      <c r="AE430" s="272"/>
      <c r="AF430" s="272"/>
      <c r="AG430" s="272"/>
      <c r="AH430" s="272"/>
      <c r="AI430" s="272"/>
      <c r="AJ430" s="272"/>
      <c r="AK430" s="272"/>
      <c r="AL430" s="273"/>
      <c r="AM430" s="272"/>
      <c r="AN430" s="273"/>
      <c r="AO430" s="272"/>
      <c r="AP430" s="273"/>
      <c r="AQ430" s="272"/>
      <c r="AR430" s="273"/>
      <c r="AS430" s="272"/>
      <c r="AT430" s="102"/>
      <c r="AU430" s="101"/>
    </row>
    <row r="431" spans="1:52" ht="126" customHeight="1">
      <c r="A431" s="487"/>
      <c r="B431" s="445"/>
      <c r="C431" s="493"/>
      <c r="D431" s="262" t="s">
        <v>1388</v>
      </c>
      <c r="E431" s="352" t="s">
        <v>362</v>
      </c>
      <c r="F431" s="263" t="s">
        <v>624</v>
      </c>
      <c r="G431" s="290" t="s">
        <v>692</v>
      </c>
      <c r="H431" s="335" t="s">
        <v>521</v>
      </c>
      <c r="I431" s="335" t="str">
        <f>IF(OR(E431="SE",E431="SA"),VLOOKUP(H431,'Tabla de Peligros y Riesgo'!$C$2:$E$226,2,FALSE),VLOOKUP(H431,'LISTA DE ASPECTOS - IMPACTOS'!$D$3:$F$72,2,FALSE))</f>
        <v>Riesgo Psicosocial</v>
      </c>
      <c r="J431" s="336" t="str">
        <f>IF(OR(E431="SE",E431="SA"),VLOOKUP(H431,'Tabla de Peligros y Riesgo'!$C$2:$E$226,3,FALSE),VLOOKUP(H431,'LISTA DE ASPECTOS - IMPACTOS'!$D$3:$F$72,3,FALSE))</f>
        <v>Estrés / Depresión</v>
      </c>
      <c r="K431" s="337" t="s">
        <v>680</v>
      </c>
      <c r="L431" s="277">
        <v>4</v>
      </c>
      <c r="M431" s="268">
        <f t="shared" si="33"/>
        <v>18</v>
      </c>
      <c r="N431" s="269"/>
      <c r="O431" s="274"/>
      <c r="P431" s="275"/>
      <c r="Q431" s="276"/>
      <c r="R431" s="177"/>
      <c r="S431" s="177" t="s">
        <v>742</v>
      </c>
      <c r="T431" s="178"/>
      <c r="U431" s="401" t="s">
        <v>1402</v>
      </c>
      <c r="V431" s="278"/>
      <c r="W431" s="86">
        <f t="shared" si="34"/>
        <v>18</v>
      </c>
      <c r="X431" s="195"/>
      <c r="Y431" s="86">
        <f t="shared" si="35"/>
        <v>21</v>
      </c>
      <c r="Z431" s="279"/>
      <c r="AA431" s="267" t="s">
        <v>1381</v>
      </c>
      <c r="AB431" s="176"/>
      <c r="AC431" s="176"/>
      <c r="AD431" s="176"/>
      <c r="AE431" s="272"/>
      <c r="AF431" s="272"/>
      <c r="AG431" s="272"/>
      <c r="AH431" s="272"/>
      <c r="AI431" s="272"/>
      <c r="AJ431" s="272"/>
      <c r="AK431" s="272"/>
      <c r="AL431" s="273"/>
      <c r="AM431" s="272"/>
      <c r="AN431" s="273"/>
      <c r="AO431" s="272"/>
      <c r="AP431" s="273"/>
      <c r="AQ431" s="272"/>
      <c r="AR431" s="273"/>
      <c r="AS431" s="272"/>
      <c r="AT431" s="102"/>
      <c r="AU431" s="101"/>
    </row>
    <row r="432" spans="1:52" s="100" customFormat="1" ht="211.5">
      <c r="A432" s="487"/>
      <c r="B432" s="445"/>
      <c r="C432" s="339" t="s">
        <v>142</v>
      </c>
      <c r="D432" s="262" t="s">
        <v>1388</v>
      </c>
      <c r="E432" s="352" t="s">
        <v>361</v>
      </c>
      <c r="F432" s="263" t="s">
        <v>624</v>
      </c>
      <c r="G432" s="290" t="s">
        <v>694</v>
      </c>
      <c r="H432" s="335" t="s">
        <v>695</v>
      </c>
      <c r="I432" s="335" t="str">
        <f>IF(OR(E432="SE",E432="SA"),VLOOKUP(H432,'Tabla de Peligros y Riesgo'!$C$2:$E$226,2,FALSE),VLOOKUP(H432,'LISTA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432" s="336" t="s">
        <v>696</v>
      </c>
      <c r="K432" s="342" t="s">
        <v>680</v>
      </c>
      <c r="L432" s="177">
        <v>4</v>
      </c>
      <c r="M432" s="268">
        <f t="shared" si="33"/>
        <v>18</v>
      </c>
      <c r="N432" s="280"/>
      <c r="O432" s="280"/>
      <c r="P432" s="282"/>
      <c r="Q432" s="283" t="s">
        <v>697</v>
      </c>
      <c r="R432" s="177" t="s">
        <v>678</v>
      </c>
      <c r="S432" s="177" t="s">
        <v>698</v>
      </c>
      <c r="T432" s="178"/>
      <c r="U432" s="178" t="s">
        <v>1401</v>
      </c>
      <c r="V432" s="304"/>
      <c r="W432" s="86">
        <f t="shared" si="34"/>
        <v>18</v>
      </c>
      <c r="X432" s="88">
        <f>IF(M432&gt;=16,MAX(N432:R432),IF(M432&lt;16,MAX(N432:T432)))</f>
        <v>0</v>
      </c>
      <c r="Y432" s="86">
        <f t="shared" si="35"/>
        <v>23</v>
      </c>
      <c r="Z432" s="85"/>
      <c r="AA432" s="267" t="s">
        <v>1381</v>
      </c>
      <c r="AD432" s="99"/>
      <c r="AE432" s="272"/>
      <c r="AF432" s="272"/>
      <c r="AG432" s="272"/>
      <c r="AH432" s="272"/>
      <c r="AI432" s="272"/>
      <c r="AJ432" s="272"/>
      <c r="AK432" s="272"/>
      <c r="AL432" s="273"/>
      <c r="AM432" s="272"/>
      <c r="AN432" s="273"/>
      <c r="AO432" s="272"/>
      <c r="AP432" s="273"/>
      <c r="AQ432" s="272"/>
      <c r="AR432" s="273"/>
      <c r="AS432" s="272"/>
      <c r="AT432" s="102"/>
      <c r="AU432" s="101"/>
      <c r="AV432" s="90"/>
      <c r="AW432" s="90"/>
      <c r="AX432" s="90"/>
      <c r="AY432" s="90"/>
      <c r="AZ432" s="90"/>
    </row>
    <row r="433" spans="1:52" ht="101.25" customHeight="1">
      <c r="A433" s="487"/>
      <c r="B433" s="445"/>
      <c r="C433" s="488" t="s">
        <v>22</v>
      </c>
      <c r="D433" s="262" t="s">
        <v>1388</v>
      </c>
      <c r="E433" s="352" t="s">
        <v>361</v>
      </c>
      <c r="F433" s="263" t="s">
        <v>624</v>
      </c>
      <c r="G433" s="290" t="s">
        <v>721</v>
      </c>
      <c r="H433" s="341" t="s">
        <v>749</v>
      </c>
      <c r="I433" s="335" t="str">
        <f>IF(OR(E433="SE",E433="SA"),VLOOKUP(H433,'Tabla de Peligros y Riesgo'!$C$2:$E$226,2,FALSE),VLOOKUP(H433,'LISTA DE ASPECTOS - IMPACTOS'!$D$3:$F$72,2,FALSE))</f>
        <v>Inhalación de gases Toxicos</v>
      </c>
      <c r="J433" s="336" t="str">
        <f>IF(OR(E433="SE",E433="SA"),VLOOKUP(H433,'Tabla de Peligros y Riesgo'!$C$2:$E$226,3,FALSE),VLOOKUP(H433,'LISTA DE ASPECTOS - IMPACTOS'!$D$3:$F$72,3,FALSE))</f>
        <v>Intoxicación</v>
      </c>
      <c r="K433" s="342" t="s">
        <v>715</v>
      </c>
      <c r="L433" s="177">
        <v>3</v>
      </c>
      <c r="M433" s="268">
        <f t="shared" si="33"/>
        <v>9</v>
      </c>
      <c r="N433" s="85"/>
      <c r="O433" s="85"/>
      <c r="P433" s="84"/>
      <c r="Q433" s="287" t="s">
        <v>750</v>
      </c>
      <c r="R433" s="177" t="s">
        <v>685</v>
      </c>
      <c r="S433" s="177" t="s">
        <v>751</v>
      </c>
      <c r="T433" s="178"/>
      <c r="U433" s="401" t="s">
        <v>1402</v>
      </c>
      <c r="V433" s="87"/>
      <c r="W433" s="86">
        <f t="shared" si="34"/>
        <v>9</v>
      </c>
      <c r="X433" s="88"/>
      <c r="Y433" s="86">
        <f t="shared" si="35"/>
        <v>17</v>
      </c>
      <c r="Z433" s="85"/>
      <c r="AA433" s="267" t="s">
        <v>1381</v>
      </c>
      <c r="AB433" s="175"/>
      <c r="AC433" s="176"/>
      <c r="AD433" s="176"/>
      <c r="AE433" s="272"/>
      <c r="AF433" s="272"/>
      <c r="AG433" s="272"/>
      <c r="AH433" s="272"/>
      <c r="AI433" s="272"/>
      <c r="AJ433" s="272"/>
      <c r="AK433" s="272"/>
      <c r="AL433" s="273"/>
      <c r="AM433" s="272"/>
      <c r="AN433" s="273"/>
      <c r="AO433" s="272"/>
      <c r="AP433" s="273"/>
      <c r="AQ433" s="272"/>
      <c r="AR433" s="273"/>
      <c r="AS433" s="272"/>
      <c r="AT433" s="102"/>
      <c r="AU433" s="101"/>
    </row>
    <row r="434" spans="1:52" ht="101.25" customHeight="1">
      <c r="A434" s="487"/>
      <c r="B434" s="445"/>
      <c r="C434" s="489"/>
      <c r="D434" s="262" t="s">
        <v>1388</v>
      </c>
      <c r="E434" s="352" t="s">
        <v>362</v>
      </c>
      <c r="F434" s="263" t="s">
        <v>624</v>
      </c>
      <c r="G434" s="290" t="s">
        <v>752</v>
      </c>
      <c r="H434" s="341" t="s">
        <v>452</v>
      </c>
      <c r="I434" s="335" t="str">
        <f>IF(OR(E434="SE",E434="SA"),VLOOKUP(H434,'Tabla de Peligros y Riesgo'!$C$2:$E$226,2,FALSE),VLOOKUP(H434,'LISTA DE ASPECTOS - IMPACTOS'!$D$3:$F$72,2,FALSE))</f>
        <v>Caída de roca</v>
      </c>
      <c r="J434" s="336" t="str">
        <f>IF(OR(E434="SE",E434="SA"),VLOOKUP(H434,'Tabla de Peligros y Riesgo'!$C$2:$E$226,3,FALSE),VLOOKUP(H434,'LISTA DE ASPECTOS - IMPACTOS'!$D$3:$F$72,3,FALSE))</f>
        <v>Contusión/Fractura/Muerte</v>
      </c>
      <c r="K434" s="342" t="s">
        <v>715</v>
      </c>
      <c r="L434" s="177">
        <v>2</v>
      </c>
      <c r="M434" s="268">
        <f t="shared" si="33"/>
        <v>5</v>
      </c>
      <c r="N434" s="85"/>
      <c r="O434" s="85"/>
      <c r="P434" s="292"/>
      <c r="Q434" s="287" t="s">
        <v>753</v>
      </c>
      <c r="R434" s="177" t="s">
        <v>685</v>
      </c>
      <c r="S434" s="177" t="s">
        <v>754</v>
      </c>
      <c r="T434" s="178"/>
      <c r="U434" s="401" t="s">
        <v>1402</v>
      </c>
      <c r="V434" s="278"/>
      <c r="W434" s="86">
        <f t="shared" si="34"/>
        <v>5</v>
      </c>
      <c r="X434" s="88"/>
      <c r="Y434" s="86">
        <f t="shared" si="35"/>
        <v>12</v>
      </c>
      <c r="Z434" s="85"/>
      <c r="AA434" s="267" t="s">
        <v>1381</v>
      </c>
      <c r="AB434" s="176"/>
      <c r="AC434" s="176"/>
      <c r="AD434" s="176"/>
      <c r="AE434" s="272"/>
      <c r="AF434" s="272"/>
      <c r="AG434" s="272"/>
      <c r="AH434" s="272"/>
      <c r="AI434" s="272"/>
      <c r="AJ434" s="272"/>
      <c r="AK434" s="272"/>
      <c r="AL434" s="273"/>
      <c r="AM434" s="272"/>
      <c r="AN434" s="273"/>
      <c r="AO434" s="272"/>
      <c r="AP434" s="273"/>
      <c r="AQ434" s="272"/>
      <c r="AR434" s="273"/>
      <c r="AS434" s="272"/>
      <c r="AT434" s="102"/>
      <c r="AU434" s="101"/>
    </row>
    <row r="435" spans="1:52" s="100" customFormat="1" ht="101.25" customHeight="1">
      <c r="A435" s="487"/>
      <c r="B435" s="445"/>
      <c r="C435" s="493"/>
      <c r="D435" s="262" t="s">
        <v>1388</v>
      </c>
      <c r="E435" s="352" t="s">
        <v>362</v>
      </c>
      <c r="F435" s="263" t="s">
        <v>624</v>
      </c>
      <c r="G435" s="290" t="s">
        <v>701</v>
      </c>
      <c r="H435" s="341" t="s">
        <v>542</v>
      </c>
      <c r="I435" s="335" t="str">
        <f>IF(OR(E435="SE",E435="SA"),VLOOKUP(H435,'Tabla de Peligros y Riesgo'!$C$2:$E$226,2,FALSE),VLOOKUP(H435,'LISTA DE ASPECTOS - IMPACTOS'!$D$3:$F$72,2,FALSE))</f>
        <v>Caída al mismo nivel</v>
      </c>
      <c r="J435" s="336" t="s">
        <v>702</v>
      </c>
      <c r="K435" s="342" t="s">
        <v>680</v>
      </c>
      <c r="L435" s="177">
        <v>4</v>
      </c>
      <c r="M435" s="268">
        <f t="shared" si="33"/>
        <v>18</v>
      </c>
      <c r="N435" s="280"/>
      <c r="O435" s="280"/>
      <c r="P435" s="282"/>
      <c r="Q435" s="287"/>
      <c r="R435" s="177"/>
      <c r="S435" s="177" t="s">
        <v>829</v>
      </c>
      <c r="T435" s="178"/>
      <c r="U435" s="401" t="s">
        <v>1402</v>
      </c>
      <c r="V435" s="304"/>
      <c r="W435" s="86">
        <f t="shared" si="34"/>
        <v>18</v>
      </c>
      <c r="X435" s="88"/>
      <c r="Y435" s="86">
        <f t="shared" si="35"/>
        <v>21</v>
      </c>
      <c r="Z435" s="85"/>
      <c r="AA435" s="267" t="s">
        <v>1381</v>
      </c>
      <c r="AD435" s="99"/>
      <c r="AE435" s="272"/>
      <c r="AF435" s="272"/>
      <c r="AG435" s="272"/>
      <c r="AH435" s="272"/>
      <c r="AI435" s="272"/>
      <c r="AJ435" s="272"/>
      <c r="AK435" s="272"/>
      <c r="AL435" s="273"/>
      <c r="AM435" s="272"/>
      <c r="AN435" s="273"/>
      <c r="AO435" s="272"/>
      <c r="AP435" s="273"/>
      <c r="AQ435" s="272"/>
      <c r="AR435" s="273"/>
      <c r="AS435" s="272"/>
      <c r="AT435" s="102"/>
      <c r="AU435" s="101"/>
      <c r="AV435" s="90"/>
      <c r="AW435" s="90"/>
      <c r="AX435" s="90"/>
      <c r="AY435" s="90"/>
      <c r="AZ435" s="90"/>
    </row>
    <row r="436" spans="1:52" ht="101.25" customHeight="1">
      <c r="A436" s="487"/>
      <c r="B436" s="445"/>
      <c r="C436" s="488" t="s">
        <v>143</v>
      </c>
      <c r="D436" s="262" t="s">
        <v>1388</v>
      </c>
      <c r="E436" s="352" t="s">
        <v>362</v>
      </c>
      <c r="F436" s="263" t="s">
        <v>624</v>
      </c>
      <c r="G436" s="290" t="s">
        <v>701</v>
      </c>
      <c r="H436" s="341" t="s">
        <v>542</v>
      </c>
      <c r="I436" s="335" t="str">
        <f>IF(OR(E436="SE",E436="SA"),VLOOKUP(H436,'Tabla de Peligros y Riesgo'!$C$2:$E$226,2,FALSE),VLOOKUP(H436,'LISTA DE ASPECTOS - IMPACTOS'!$D$3:$F$72,2,FALSE))</f>
        <v>Caída al mismo nivel</v>
      </c>
      <c r="J436" s="336" t="s">
        <v>702</v>
      </c>
      <c r="K436" s="342" t="s">
        <v>680</v>
      </c>
      <c r="L436" s="177">
        <v>4</v>
      </c>
      <c r="M436" s="268">
        <f t="shared" si="33"/>
        <v>18</v>
      </c>
      <c r="N436" s="85"/>
      <c r="O436" s="85"/>
      <c r="P436" s="84"/>
      <c r="Q436" s="287"/>
      <c r="R436" s="177"/>
      <c r="S436" s="177" t="s">
        <v>829</v>
      </c>
      <c r="T436" s="178"/>
      <c r="U436" s="401" t="s">
        <v>1402</v>
      </c>
      <c r="V436" s="87"/>
      <c r="W436" s="86">
        <f t="shared" si="34"/>
        <v>18</v>
      </c>
      <c r="X436" s="88"/>
      <c r="Y436" s="86">
        <f t="shared" si="35"/>
        <v>21</v>
      </c>
      <c r="Z436" s="85"/>
      <c r="AA436" s="267" t="s">
        <v>1381</v>
      </c>
      <c r="AB436" s="175"/>
      <c r="AC436" s="176"/>
      <c r="AD436" s="176"/>
      <c r="AE436" s="272"/>
      <c r="AF436" s="272"/>
      <c r="AG436" s="272"/>
      <c r="AH436" s="272"/>
      <c r="AI436" s="272"/>
      <c r="AJ436" s="272"/>
      <c r="AK436" s="272"/>
      <c r="AL436" s="273"/>
      <c r="AM436" s="272"/>
      <c r="AN436" s="273"/>
      <c r="AO436" s="272"/>
      <c r="AP436" s="273"/>
      <c r="AQ436" s="272"/>
      <c r="AR436" s="273"/>
      <c r="AS436" s="272"/>
      <c r="AT436" s="102"/>
      <c r="AU436" s="101"/>
    </row>
    <row r="437" spans="1:52" ht="117.5">
      <c r="A437" s="487"/>
      <c r="B437" s="445"/>
      <c r="C437" s="493"/>
      <c r="D437" s="262" t="s">
        <v>1388</v>
      </c>
      <c r="E437" s="352" t="s">
        <v>362</v>
      </c>
      <c r="F437" s="263" t="s">
        <v>624</v>
      </c>
      <c r="G437" s="290" t="s">
        <v>704</v>
      </c>
      <c r="H437" s="341" t="s">
        <v>707</v>
      </c>
      <c r="I437" s="335" t="str">
        <f>IF(OR(E437="SE",E437="SA"),VLOOKUP(H437,'Tabla de Peligros y Riesgo'!$C$2:$E$226,2,FALSE),VLOOKUP(H437,'LISTA DE ASPECTOS - IMPACTOS'!$D$3:$F$72,2,FALSE))</f>
        <v>Atrapamiento</v>
      </c>
      <c r="J437" s="336" t="s">
        <v>705</v>
      </c>
      <c r="K437" s="342" t="s">
        <v>680</v>
      </c>
      <c r="L437" s="177">
        <v>3</v>
      </c>
      <c r="M437" s="268">
        <f t="shared" si="33"/>
        <v>13</v>
      </c>
      <c r="N437" s="85"/>
      <c r="O437" s="85"/>
      <c r="P437" s="84"/>
      <c r="Q437" s="287"/>
      <c r="R437" s="177"/>
      <c r="S437" s="177" t="s">
        <v>830</v>
      </c>
      <c r="T437" s="178"/>
      <c r="U437" s="401" t="s">
        <v>1402</v>
      </c>
      <c r="V437" s="87"/>
      <c r="W437" s="86">
        <f t="shared" si="34"/>
        <v>13</v>
      </c>
      <c r="X437" s="88"/>
      <c r="Y437" s="86">
        <f t="shared" si="35"/>
        <v>17</v>
      </c>
      <c r="Z437" s="85"/>
      <c r="AA437" s="267" t="s">
        <v>1381</v>
      </c>
      <c r="AB437" s="175"/>
      <c r="AC437" s="176"/>
      <c r="AD437" s="176"/>
      <c r="AE437" s="272"/>
      <c r="AF437" s="272"/>
      <c r="AG437" s="272"/>
      <c r="AH437" s="272"/>
      <c r="AI437" s="272"/>
      <c r="AJ437" s="272"/>
      <c r="AK437" s="272"/>
      <c r="AL437" s="273"/>
      <c r="AM437" s="272"/>
      <c r="AN437" s="273"/>
      <c r="AO437" s="272"/>
      <c r="AP437" s="273"/>
      <c r="AQ437" s="272"/>
      <c r="AR437" s="273"/>
      <c r="AS437" s="272"/>
      <c r="AT437" s="102"/>
      <c r="AU437" s="101"/>
    </row>
    <row r="438" spans="1:52" ht="101.5">
      <c r="A438" s="487"/>
      <c r="B438" s="445"/>
      <c r="C438" s="339" t="s">
        <v>144</v>
      </c>
      <c r="D438" s="262" t="s">
        <v>1388</v>
      </c>
      <c r="E438" s="352" t="s">
        <v>362</v>
      </c>
      <c r="F438" s="263" t="s">
        <v>624</v>
      </c>
      <c r="G438" s="290" t="s">
        <v>704</v>
      </c>
      <c r="H438" s="341" t="s">
        <v>507</v>
      </c>
      <c r="I438" s="335" t="str">
        <f>IF(OR(E438="SE",E438="SA"),VLOOKUP(H438,'Tabla de Peligros y Riesgo'!$C$2:$E$226,2,FALSE),VLOOKUP(H438,'LISTA DE ASPECTOS - IMPACTOS'!$D$3:$F$72,2,FALSE))</f>
        <v xml:space="preserve">Golpes </v>
      </c>
      <c r="J438" s="336" t="s">
        <v>705</v>
      </c>
      <c r="K438" s="342" t="s">
        <v>680</v>
      </c>
      <c r="L438" s="177">
        <v>3</v>
      </c>
      <c r="M438" s="268">
        <f t="shared" si="33"/>
        <v>13</v>
      </c>
      <c r="N438" s="177"/>
      <c r="O438" s="177"/>
      <c r="P438" s="84"/>
      <c r="Q438" s="287"/>
      <c r="R438" s="177"/>
      <c r="S438" s="177" t="s">
        <v>714</v>
      </c>
      <c r="T438" s="178"/>
      <c r="U438" s="401" t="s">
        <v>1402</v>
      </c>
      <c r="V438" s="87"/>
      <c r="W438" s="86">
        <f t="shared" si="34"/>
        <v>13</v>
      </c>
      <c r="X438" s="88"/>
      <c r="Y438" s="86">
        <f t="shared" si="35"/>
        <v>17</v>
      </c>
      <c r="Z438" s="85"/>
      <c r="AA438" s="267" t="s">
        <v>1381</v>
      </c>
      <c r="AB438" s="175"/>
      <c r="AC438" s="176"/>
      <c r="AD438" s="176"/>
      <c r="AE438" s="272">
        <v>0.75</v>
      </c>
      <c r="AF438" s="272" t="s">
        <v>683</v>
      </c>
      <c r="AG438" s="272"/>
      <c r="AH438" s="272" t="s">
        <v>684</v>
      </c>
      <c r="AI438" s="272"/>
      <c r="AJ438" s="272"/>
      <c r="AK438" s="272"/>
      <c r="AL438" s="273">
        <v>0.15</v>
      </c>
      <c r="AM438" s="272"/>
      <c r="AN438" s="273" t="s">
        <v>685</v>
      </c>
      <c r="AO438" s="272"/>
      <c r="AP438" s="273" t="s">
        <v>685</v>
      </c>
      <c r="AQ438" s="272"/>
      <c r="AR438" s="273">
        <v>0.75</v>
      </c>
      <c r="AS438" s="272"/>
      <c r="AT438" s="102"/>
      <c r="AU438" s="101"/>
    </row>
    <row r="439" spans="1:52" ht="70.5">
      <c r="A439" s="487"/>
      <c r="B439" s="445"/>
      <c r="C439" s="488" t="s">
        <v>145</v>
      </c>
      <c r="D439" s="262" t="s">
        <v>1388</v>
      </c>
      <c r="E439" s="352" t="s">
        <v>361</v>
      </c>
      <c r="F439" s="263" t="s">
        <v>624</v>
      </c>
      <c r="G439" s="290" t="s">
        <v>441</v>
      </c>
      <c r="H439" s="341" t="s">
        <v>519</v>
      </c>
      <c r="I439" s="335" t="str">
        <f>IF(OR(E439="SE",E439="SA"),VLOOKUP(H439,'Tabla de Peligros y Riesgo'!$C$2:$E$226,2,FALSE),VLOOKUP(H439,'LISTA DE ASPECTOS - IMPACTOS'!$D$3:$F$72,2,FALSE))</f>
        <v>Riesgos Disergonómico</v>
      </c>
      <c r="J439" s="336" t="str">
        <f>IF(OR(E439="SE",E439="SA"),VLOOKUP(H439,'Tabla de Peligros y Riesgo'!$C$2:$E$226,3,FALSE),VLOOKUP(H439,'LISTA DE ASPECTOS - IMPACTOS'!$D$3:$F$72,3,FALSE))</f>
        <v>Lumbalgia/Dorsalgia/ Hiperlordosis/ Tendinitis de Hombro</v>
      </c>
      <c r="K439" s="342" t="s">
        <v>715</v>
      </c>
      <c r="L439" s="177">
        <v>4</v>
      </c>
      <c r="M439" s="268">
        <f t="shared" si="33"/>
        <v>14</v>
      </c>
      <c r="N439" s="177"/>
      <c r="O439" s="177"/>
      <c r="P439" s="84"/>
      <c r="Q439" s="287"/>
      <c r="R439" s="177"/>
      <c r="S439" s="177" t="s">
        <v>716</v>
      </c>
      <c r="T439" s="178"/>
      <c r="U439" s="401" t="s">
        <v>1402</v>
      </c>
      <c r="V439" s="87"/>
      <c r="W439" s="86">
        <f t="shared" si="34"/>
        <v>14</v>
      </c>
      <c r="X439" s="88"/>
      <c r="Y439" s="86">
        <f t="shared" si="35"/>
        <v>18</v>
      </c>
      <c r="Z439" s="85"/>
      <c r="AA439" s="267" t="s">
        <v>1381</v>
      </c>
      <c r="AB439" s="175"/>
      <c r="AC439" s="176"/>
      <c r="AD439" s="176"/>
      <c r="AE439" s="272">
        <v>0.5</v>
      </c>
      <c r="AF439" s="272"/>
      <c r="AG439" s="272"/>
      <c r="AH439" s="272" t="s">
        <v>700</v>
      </c>
      <c r="AI439" s="272"/>
      <c r="AJ439" s="272"/>
      <c r="AK439" s="272"/>
      <c r="AL439" s="273">
        <v>0.2</v>
      </c>
      <c r="AM439" s="272"/>
      <c r="AN439" s="273"/>
      <c r="AO439" s="272"/>
      <c r="AP439" s="273"/>
      <c r="AQ439" s="272"/>
      <c r="AR439" s="273">
        <v>0.85</v>
      </c>
      <c r="AS439" s="272"/>
      <c r="AT439" s="102"/>
      <c r="AU439" s="101"/>
    </row>
    <row r="440" spans="1:52" ht="70.5">
      <c r="A440" s="487"/>
      <c r="B440" s="445"/>
      <c r="C440" s="489"/>
      <c r="D440" s="262" t="s">
        <v>1388</v>
      </c>
      <c r="E440" s="352" t="s">
        <v>362</v>
      </c>
      <c r="F440" s="263" t="s">
        <v>624</v>
      </c>
      <c r="G440" s="290" t="s">
        <v>701</v>
      </c>
      <c r="H440" s="341" t="s">
        <v>542</v>
      </c>
      <c r="I440" s="335" t="str">
        <f>IF(OR(E440="SE",E440="SA"),VLOOKUP(H440,'Tabla de Peligros y Riesgo'!$C$2:$E$226,2,FALSE),VLOOKUP(H440,'LISTA DE ASPECTOS - IMPACTOS'!$D$3:$F$72,2,FALSE))</f>
        <v>Caída al mismo nivel</v>
      </c>
      <c r="J440" s="336" t="s">
        <v>702</v>
      </c>
      <c r="K440" s="342" t="s">
        <v>680</v>
      </c>
      <c r="L440" s="177">
        <v>4</v>
      </c>
      <c r="M440" s="268">
        <f t="shared" si="33"/>
        <v>18</v>
      </c>
      <c r="N440" s="85"/>
      <c r="O440" s="85"/>
      <c r="P440" s="84"/>
      <c r="Q440" s="287"/>
      <c r="R440" s="177"/>
      <c r="S440" s="177" t="s">
        <v>829</v>
      </c>
      <c r="T440" s="178"/>
      <c r="U440" s="401" t="s">
        <v>1402</v>
      </c>
      <c r="V440" s="87">
        <v>0.15</v>
      </c>
      <c r="W440" s="86">
        <f t="shared" si="34"/>
        <v>18</v>
      </c>
      <c r="X440" s="88">
        <f>IF(M440&gt;=16,MAX(N440:R440),IF(M440&lt;16,MAX(N440:V440)))</f>
        <v>0</v>
      </c>
      <c r="Y440" s="86">
        <f t="shared" si="35"/>
        <v>21</v>
      </c>
      <c r="Z440" s="85"/>
      <c r="AA440" s="267" t="s">
        <v>1381</v>
      </c>
      <c r="AB440" s="175"/>
      <c r="AC440" s="176"/>
      <c r="AD440" s="176"/>
      <c r="AE440" s="272"/>
      <c r="AF440" s="272"/>
      <c r="AG440" s="272"/>
      <c r="AH440" s="272"/>
      <c r="AI440" s="272"/>
      <c r="AJ440" s="272"/>
      <c r="AK440" s="272"/>
      <c r="AL440" s="273"/>
      <c r="AM440" s="272"/>
      <c r="AN440" s="273"/>
      <c r="AO440" s="272"/>
      <c r="AP440" s="273"/>
      <c r="AQ440" s="272"/>
      <c r="AR440" s="273"/>
      <c r="AS440" s="272"/>
      <c r="AT440" s="102"/>
      <c r="AU440" s="101"/>
    </row>
    <row r="441" spans="1:52" ht="58">
      <c r="A441" s="487"/>
      <c r="B441" s="445"/>
      <c r="C441" s="489"/>
      <c r="D441" s="262" t="s">
        <v>1388</v>
      </c>
      <c r="E441" s="352" t="s">
        <v>362</v>
      </c>
      <c r="F441" s="263" t="s">
        <v>624</v>
      </c>
      <c r="G441" s="290" t="s">
        <v>823</v>
      </c>
      <c r="H441" s="341" t="s">
        <v>824</v>
      </c>
      <c r="I441" s="335" t="str">
        <f>IF(OR(E441="SE",E441="SA"),VLOOKUP(H441,'Tabla de Peligros y Riesgo'!$C$2:$E$226,2,FALSE),VLOOKUP(H441,'LISTA DE ASPECTOS - IMPACTOS'!$D$3:$F$72,2,FALSE))</f>
        <v>Aplastamiento</v>
      </c>
      <c r="J441" s="336" t="str">
        <f>IF(OR(E441="SE",E441="SA"),VLOOKUP(H441,'Tabla de Peligros y Riesgo'!$C$2:$E$226,3,FALSE),VLOOKUP(H441,'LISTA DE ASPECTOS - IMPACTOS'!$D$3:$F$72,3,FALSE))</f>
        <v>Contusión/Fractura/Muerte</v>
      </c>
      <c r="K441" s="342" t="s">
        <v>680</v>
      </c>
      <c r="L441" s="177">
        <v>2</v>
      </c>
      <c r="M441" s="268">
        <f t="shared" si="33"/>
        <v>8</v>
      </c>
      <c r="N441" s="85"/>
      <c r="O441" s="85"/>
      <c r="P441" s="84"/>
      <c r="Q441" s="287" t="s">
        <v>825</v>
      </c>
      <c r="R441" s="177" t="s">
        <v>685</v>
      </c>
      <c r="S441" s="177" t="s">
        <v>826</v>
      </c>
      <c r="T441" s="178"/>
      <c r="U441" s="401" t="s">
        <v>1402</v>
      </c>
      <c r="V441" s="87"/>
      <c r="W441" s="86">
        <f t="shared" si="34"/>
        <v>8</v>
      </c>
      <c r="X441" s="88"/>
      <c r="Y441" s="86">
        <f t="shared" si="35"/>
        <v>12</v>
      </c>
      <c r="Z441" s="85"/>
      <c r="AA441" s="267" t="s">
        <v>1381</v>
      </c>
      <c r="AB441" s="175"/>
      <c r="AC441" s="176"/>
      <c r="AD441" s="176"/>
      <c r="AE441" s="272"/>
      <c r="AF441" s="272"/>
      <c r="AG441" s="272"/>
      <c r="AH441" s="272"/>
      <c r="AI441" s="272"/>
      <c r="AJ441" s="272"/>
      <c r="AK441" s="272"/>
      <c r="AL441" s="273"/>
      <c r="AM441" s="272"/>
      <c r="AN441" s="273"/>
      <c r="AO441" s="272"/>
      <c r="AP441" s="273"/>
      <c r="AQ441" s="272"/>
      <c r="AR441" s="273"/>
      <c r="AS441" s="272"/>
      <c r="AT441" s="102"/>
      <c r="AU441" s="101"/>
    </row>
    <row r="442" spans="1:52" ht="116">
      <c r="A442" s="487"/>
      <c r="B442" s="445"/>
      <c r="C442" s="489"/>
      <c r="D442" s="262" t="s">
        <v>1388</v>
      </c>
      <c r="E442" s="352" t="s">
        <v>362</v>
      </c>
      <c r="F442" s="263" t="s">
        <v>624</v>
      </c>
      <c r="G442" s="290" t="s">
        <v>735</v>
      </c>
      <c r="H442" s="341" t="s">
        <v>736</v>
      </c>
      <c r="I442" s="335" t="str">
        <f>IF(OR(E442="SE",E442="SA"),VLOOKUP(H442,'Tabla de Peligros y Riesgo'!$C$2:$E$226,2,FALSE),VLOOKUP(H442,'LISTA DE ASPECTOS - IMPACTOS'!$D$3:$F$72,2,FALSE))</f>
        <v>Cortes</v>
      </c>
      <c r="J442" s="336" t="str">
        <f>IF(OR(E442="SE",E442="SA"),VLOOKUP(H442,'Tabla de Peligros y Riesgo'!$C$2:$E$226,3,FALSE),VLOOKUP(H442,'LISTA DE ASPECTOS - IMPACTOS'!$D$3:$F$72,3,FALSE))</f>
        <v>Herida punzocortante</v>
      </c>
      <c r="K442" s="342" t="s">
        <v>715</v>
      </c>
      <c r="L442" s="177">
        <v>3</v>
      </c>
      <c r="M442" s="268">
        <f t="shared" si="33"/>
        <v>9</v>
      </c>
      <c r="N442" s="85"/>
      <c r="O442" s="85"/>
      <c r="P442" s="84"/>
      <c r="Q442" s="287" t="s">
        <v>737</v>
      </c>
      <c r="R442" s="177" t="s">
        <v>678</v>
      </c>
      <c r="S442" s="177" t="s">
        <v>738</v>
      </c>
      <c r="T442" s="178"/>
      <c r="U442" s="401" t="s">
        <v>1402</v>
      </c>
      <c r="V442" s="87"/>
      <c r="W442" s="86">
        <f t="shared" si="34"/>
        <v>9</v>
      </c>
      <c r="X442" s="88"/>
      <c r="Y442" s="86">
        <f t="shared" si="35"/>
        <v>20</v>
      </c>
      <c r="Z442" s="85"/>
      <c r="AA442" s="267" t="s">
        <v>1381</v>
      </c>
      <c r="AB442" s="175"/>
      <c r="AC442" s="176"/>
      <c r="AD442" s="176"/>
      <c r="AE442" s="101"/>
      <c r="AF442" s="101"/>
      <c r="AG442" s="101"/>
      <c r="AH442" s="101"/>
      <c r="AI442" s="101"/>
      <c r="AJ442" s="101"/>
      <c r="AK442" s="101"/>
      <c r="AL442" s="102"/>
      <c r="AM442" s="101"/>
      <c r="AN442" s="102"/>
      <c r="AO442" s="101"/>
      <c r="AP442" s="102"/>
      <c r="AQ442" s="101"/>
      <c r="AR442" s="102"/>
      <c r="AS442" s="101"/>
      <c r="AT442" s="102"/>
      <c r="AU442" s="101"/>
    </row>
    <row r="443" spans="1:52" ht="62.15" customHeight="1">
      <c r="A443" s="487"/>
      <c r="B443" s="445"/>
      <c r="C443" s="489"/>
      <c r="D443" s="262" t="s">
        <v>1388</v>
      </c>
      <c r="E443" s="352" t="s">
        <v>363</v>
      </c>
      <c r="F443" s="263" t="s">
        <v>624</v>
      </c>
      <c r="G443" s="290" t="s">
        <v>732</v>
      </c>
      <c r="H443" s="341" t="s">
        <v>729</v>
      </c>
      <c r="I443" s="335" t="str">
        <f>IF(OR(E443="SE",E443="SA"),VLOOKUP(H443,'Tabla de Peligros y Riesgo'!$C$2:$E$226,2,FALSE),VLOOKUP(H443,'LISTA DE ASPECTOS - IMPACTOS'!$D$3:$F$72,2,FALSE))</f>
        <v>Alteración de la calidad de suelo/agua</v>
      </c>
      <c r="J443" s="336" t="str">
        <f>IF(OR(E443="SE",E443="SA"),VLOOKUP(H443,'Tabla de Peligros y Riesgo'!$C$2:$E$226,3,FALSE),VLOOKUP(H443,'LISTA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43" s="342" t="s">
        <v>690</v>
      </c>
      <c r="L443" s="177">
        <v>4</v>
      </c>
      <c r="M443" s="268">
        <f t="shared" si="33"/>
        <v>10</v>
      </c>
      <c r="N443" s="85"/>
      <c r="O443" s="85"/>
      <c r="P443" s="84"/>
      <c r="Q443" s="177"/>
      <c r="R443" s="177"/>
      <c r="S443" s="177" t="s">
        <v>733</v>
      </c>
      <c r="T443" s="178"/>
      <c r="U443" s="178"/>
      <c r="V443" s="87"/>
      <c r="W443" s="86">
        <f t="shared" si="34"/>
        <v>10</v>
      </c>
      <c r="X443" s="88">
        <f>IF(M443&gt;=16,MAX(N443:R443),IF(M443&lt;16,MAX(N443:V443)))</f>
        <v>0</v>
      </c>
      <c r="Y443" s="86">
        <f t="shared" si="35"/>
        <v>18</v>
      </c>
      <c r="Z443" s="85"/>
      <c r="AA443" s="267" t="s">
        <v>1381</v>
      </c>
      <c r="AB443" s="175"/>
      <c r="AC443" s="176"/>
      <c r="AD443" s="176"/>
      <c r="AE443" s="272"/>
      <c r="AF443" s="272"/>
      <c r="AG443" s="272"/>
      <c r="AH443" s="272"/>
      <c r="AI443" s="272"/>
      <c r="AJ443" s="272"/>
      <c r="AK443" s="272"/>
      <c r="AL443" s="273"/>
      <c r="AM443" s="272"/>
      <c r="AN443" s="273"/>
      <c r="AO443" s="272"/>
      <c r="AP443" s="273"/>
      <c r="AQ443" s="272"/>
      <c r="AR443" s="273"/>
      <c r="AS443" s="272"/>
      <c r="AT443" s="102"/>
      <c r="AU443" s="101"/>
    </row>
    <row r="444" spans="1:52" ht="329">
      <c r="A444" s="487"/>
      <c r="B444" s="445"/>
      <c r="C444" s="489"/>
      <c r="D444" s="262" t="s">
        <v>1388</v>
      </c>
      <c r="E444" s="352" t="s">
        <v>363</v>
      </c>
      <c r="F444" s="263" t="s">
        <v>624</v>
      </c>
      <c r="G444" s="290" t="s">
        <v>728</v>
      </c>
      <c r="H444" s="341" t="s">
        <v>756</v>
      </c>
      <c r="I444" s="335" t="str">
        <f>IF(OR(E444="SE",E444="SA"),VLOOKUP(H444,'Tabla de Peligros y Riesgo'!$C$2:$E$226,2,FALSE),VLOOKUP(H444,'LISTA DE ASPECTOS - IMPACTOS'!$D$3:$F$72,2,FALSE))</f>
        <v>Alteración de la calidad de suelo/agua</v>
      </c>
      <c r="J444" s="336" t="str">
        <f>IF(OR(E444="SE",E444="SA"),VLOOKUP(H444,'Tabla de Peligros y Riesgo'!$C$2:$E$226,3,FALSE),VLOOKUP(H444,'LISTA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44" s="342" t="s">
        <v>680</v>
      </c>
      <c r="L444" s="177">
        <v>3</v>
      </c>
      <c r="M444" s="268">
        <f t="shared" si="33"/>
        <v>13</v>
      </c>
      <c r="N444" s="177"/>
      <c r="O444" s="177"/>
      <c r="P444" s="84"/>
      <c r="Q444" s="177" t="s">
        <v>730</v>
      </c>
      <c r="R444" s="177" t="s">
        <v>685</v>
      </c>
      <c r="S444" s="177" t="s">
        <v>757</v>
      </c>
      <c r="T444" s="178">
        <v>0.35</v>
      </c>
      <c r="U444" s="178"/>
      <c r="V444" s="87">
        <v>0.15</v>
      </c>
      <c r="W444" s="86">
        <f t="shared" si="34"/>
        <v>13</v>
      </c>
      <c r="X444" s="88">
        <f>IF(M444&gt;=16,MAX(N444:R444),IF(M444&lt;16,MAX(N444:V444)))</f>
        <v>0.35</v>
      </c>
      <c r="Y444" s="86">
        <f t="shared" si="35"/>
        <v>17</v>
      </c>
      <c r="Z444" s="85"/>
      <c r="AA444" s="267" t="s">
        <v>1381</v>
      </c>
      <c r="AB444" s="175"/>
      <c r="AC444" s="176"/>
      <c r="AD444" s="176"/>
      <c r="AE444" s="101"/>
      <c r="AF444" s="101"/>
      <c r="AG444" s="101"/>
      <c r="AH444" s="101"/>
      <c r="AI444" s="101"/>
      <c r="AJ444" s="101"/>
      <c r="AK444" s="101"/>
      <c r="AL444" s="102"/>
      <c r="AM444" s="101"/>
      <c r="AN444" s="102"/>
      <c r="AO444" s="101"/>
      <c r="AP444" s="102"/>
      <c r="AQ444" s="101"/>
      <c r="AR444" s="102"/>
      <c r="AS444" s="101"/>
      <c r="AT444" s="102"/>
      <c r="AU444" s="101"/>
    </row>
    <row r="445" spans="1:52" ht="329">
      <c r="A445" s="487"/>
      <c r="B445" s="445"/>
      <c r="C445" s="489"/>
      <c r="D445" s="262" t="s">
        <v>1388</v>
      </c>
      <c r="E445" s="352" t="s">
        <v>363</v>
      </c>
      <c r="F445" s="263" t="s">
        <v>624</v>
      </c>
      <c r="G445" s="290" t="s">
        <v>728</v>
      </c>
      <c r="H445" s="341" t="s">
        <v>729</v>
      </c>
      <c r="I445" s="335" t="str">
        <f>IF(OR(E445="SE",E445="SA"),VLOOKUP(H445,'Tabla de Peligros y Riesgo'!$C$2:$E$226,2,FALSE),VLOOKUP(H445,'LISTA DE ASPECTOS - IMPACTOS'!$D$3:$F$72,2,FALSE))</f>
        <v>Alteración de la calidad de suelo/agua</v>
      </c>
      <c r="J445" s="336" t="str">
        <f>IF(OR(E445="SE",E445="SA"),VLOOKUP(H445,'Tabla de Peligros y Riesgo'!$C$2:$E$226,3,FALSE),VLOOKUP(H445,'LISTA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45" s="342" t="s">
        <v>680</v>
      </c>
      <c r="L445" s="177">
        <v>3</v>
      </c>
      <c r="M445" s="268">
        <f t="shared" si="33"/>
        <v>13</v>
      </c>
      <c r="N445" s="177"/>
      <c r="O445" s="177"/>
      <c r="P445" s="84"/>
      <c r="Q445" s="177" t="s">
        <v>730</v>
      </c>
      <c r="R445" s="177" t="s">
        <v>685</v>
      </c>
      <c r="S445" s="177" t="s">
        <v>731</v>
      </c>
      <c r="T445" s="178">
        <v>0.35</v>
      </c>
      <c r="U445" s="178"/>
      <c r="V445" s="87"/>
      <c r="W445" s="86">
        <f t="shared" si="34"/>
        <v>13</v>
      </c>
      <c r="X445" s="88"/>
      <c r="Y445" s="86">
        <f t="shared" si="35"/>
        <v>17</v>
      </c>
      <c r="Z445" s="85"/>
      <c r="AA445" s="267" t="s">
        <v>1381</v>
      </c>
      <c r="AB445" s="175"/>
      <c r="AC445" s="176"/>
      <c r="AD445" s="176"/>
      <c r="AE445" s="101"/>
      <c r="AF445" s="101"/>
      <c r="AG445" s="101"/>
      <c r="AH445" s="101"/>
      <c r="AI445" s="101"/>
      <c r="AJ445" s="101"/>
      <c r="AK445" s="101"/>
      <c r="AL445" s="102"/>
      <c r="AM445" s="101"/>
      <c r="AN445" s="102"/>
      <c r="AO445" s="101"/>
      <c r="AP445" s="102"/>
      <c r="AQ445" s="101"/>
      <c r="AR445" s="102"/>
      <c r="AS445" s="101"/>
      <c r="AT445" s="102"/>
      <c r="AU445" s="101"/>
    </row>
    <row r="446" spans="1:52" ht="117.5">
      <c r="A446" s="487"/>
      <c r="B446" s="445"/>
      <c r="C446" s="493"/>
      <c r="D446" s="262" t="s">
        <v>1388</v>
      </c>
      <c r="E446" s="352" t="s">
        <v>362</v>
      </c>
      <c r="F446" s="263" t="s">
        <v>624</v>
      </c>
      <c r="G446" s="290" t="s">
        <v>704</v>
      </c>
      <c r="H446" s="341" t="s">
        <v>707</v>
      </c>
      <c r="I446" s="335" t="str">
        <f>IF(OR(E446="SE",E446="SA"),VLOOKUP(H446,'Tabla de Peligros y Riesgo'!$C$2:$E$226,2,FALSE),VLOOKUP(H446,'LISTA DE ASPECTOS - IMPACTOS'!$D$3:$F$72,2,FALSE))</f>
        <v>Atrapamiento</v>
      </c>
      <c r="J446" s="336" t="s">
        <v>705</v>
      </c>
      <c r="K446" s="342" t="s">
        <v>680</v>
      </c>
      <c r="L446" s="177">
        <v>3</v>
      </c>
      <c r="M446" s="268">
        <f t="shared" si="33"/>
        <v>13</v>
      </c>
      <c r="N446" s="177"/>
      <c r="O446" s="177"/>
      <c r="P446" s="84"/>
      <c r="Q446" s="287"/>
      <c r="R446" s="177"/>
      <c r="S446" s="177" t="s">
        <v>714</v>
      </c>
      <c r="T446" s="178"/>
      <c r="U446" s="401" t="s">
        <v>1402</v>
      </c>
      <c r="V446" s="87"/>
      <c r="W446" s="86">
        <f t="shared" si="34"/>
        <v>13</v>
      </c>
      <c r="X446" s="88"/>
      <c r="Y446" s="86">
        <f t="shared" si="35"/>
        <v>17</v>
      </c>
      <c r="Z446" s="85"/>
      <c r="AA446" s="267" t="s">
        <v>1381</v>
      </c>
      <c r="AB446" s="175"/>
      <c r="AC446" s="176"/>
      <c r="AD446" s="176"/>
      <c r="AE446" s="101"/>
      <c r="AF446" s="101"/>
      <c r="AG446" s="101"/>
      <c r="AH446" s="101"/>
      <c r="AI446" s="101"/>
      <c r="AJ446" s="101"/>
      <c r="AK446" s="101"/>
      <c r="AL446" s="102"/>
      <c r="AM446" s="101"/>
      <c r="AN446" s="102"/>
      <c r="AO446" s="101"/>
      <c r="AP446" s="102"/>
      <c r="AQ446" s="101"/>
      <c r="AR446" s="102"/>
      <c r="AS446" s="101"/>
      <c r="AT446" s="102"/>
      <c r="AU446" s="101"/>
    </row>
    <row r="447" spans="1:52" ht="70.5">
      <c r="A447" s="487"/>
      <c r="B447" s="445"/>
      <c r="C447" s="488" t="s">
        <v>146</v>
      </c>
      <c r="D447" s="262" t="s">
        <v>1388</v>
      </c>
      <c r="E447" s="352" t="s">
        <v>361</v>
      </c>
      <c r="F447" s="263" t="s">
        <v>624</v>
      </c>
      <c r="G447" s="290" t="s">
        <v>441</v>
      </c>
      <c r="H447" s="341" t="s">
        <v>519</v>
      </c>
      <c r="I447" s="335" t="str">
        <f>IF(OR(E447="SE",E447="SA"),VLOOKUP(H447,'Tabla de Peligros y Riesgo'!$C$2:$E$226,2,FALSE),VLOOKUP(H447,'LISTA DE ASPECTOS - IMPACTOS'!$D$3:$F$72,2,FALSE))</f>
        <v>Riesgos Disergonómico</v>
      </c>
      <c r="J447" s="336" t="str">
        <f>IF(OR(E447="SE",E447="SA"),VLOOKUP(H447,'Tabla de Peligros y Riesgo'!$C$2:$E$226,3,FALSE),VLOOKUP(H447,'LISTA DE ASPECTOS - IMPACTOS'!$D$3:$F$72,3,FALSE))</f>
        <v>Lumbalgia/Dorsalgia/ Hiperlordosis/ Tendinitis de Hombro</v>
      </c>
      <c r="K447" s="342" t="s">
        <v>715</v>
      </c>
      <c r="L447" s="177">
        <v>4</v>
      </c>
      <c r="M447" s="268">
        <f t="shared" ref="M447:M510" si="36">IF(CONCATENATE(L447,K447)="1A",1,IF(CONCATENATE(L447,K447)="1B",2,IF(CONCATENATE(L447,K447)="2A",3,IF(CONCATENATE(L447,K447)="1C",4,IF(CONCATENATE(L447,K447)="2B",5,IF(CONCATENATE(L447,K447)="3A",6,IF(CONCATENATE(L447,K447)="1D",7,IF(CONCATENATE(L447,K447)="2C",8,IF(CONCATENATE(L447,K447)="3B",9,IF(CONCATENATE(L447,K447)="4A",10,IF(CONCATENATE(L447,K447)="1E",11,IF(CONCATENATE(L447,K447)="2D",12,IF(CONCATENATE(L447,K447)="3C",13,IF(CONCATENATE(L447,K447)="4B",14,IF(CONCATENATE(L447,K447)="5A",15,IF(CONCATENATE(L447,K447)="2E",16,IF(CONCATENATE(L447,K447)="3D",17,IF(CONCATENATE(L447,K447)="4C",18,IF(CONCATENATE(L447,K447)="5B",19,IF(CONCATENATE(L447,K447)="3E",20,IF(CONCATENATE(L447,K447)="4D",21,IF(CONCATENATE(L447,K447)="5C",22,IF(CONCATENATE(L447,K447)="4E",23,IF(CONCATENATE(L447,K447)="5D",24,IF(CONCATENATE(L447,K447)="5E",25,"")))))))))))))))))))))))))</f>
        <v>14</v>
      </c>
      <c r="N447" s="177"/>
      <c r="O447" s="177"/>
      <c r="P447" s="84"/>
      <c r="Q447" s="287"/>
      <c r="R447" s="177"/>
      <c r="S447" s="177" t="s">
        <v>716</v>
      </c>
      <c r="T447" s="178"/>
      <c r="U447" s="401" t="s">
        <v>1402</v>
      </c>
      <c r="V447" s="87"/>
      <c r="W447" s="86">
        <f t="shared" ref="W447:W510" si="37">M447</f>
        <v>14</v>
      </c>
      <c r="X447" s="88">
        <f>IF(M447&gt;=16,MAX(N447:R447),IF(M447&lt;16,MAX(N447:V447)))</f>
        <v>0</v>
      </c>
      <c r="Y447" s="86">
        <f t="shared" ref="Y447:Y510" si="38">_xlfn.IFS(AND(W447=1,N447&lt;&gt;0),25,AND(W447=1,O447&lt;&gt;0),21,AND(W447=1,R447="ALTO"),16,AND(W447=1,R447="BAJO"),11,AND(W447=1,S447&lt;&gt;0),2,AND(W447=2,N447&lt;&gt;0),25,AND(W447=2,O447&lt;&gt;0),21,AND(W447=2,R447="ALTO"),16,AND(W447=2,R447="BAJO"),11,AND(W447=2,S447&lt;&gt;0),4,AND(W447=3,N447&lt;&gt;0),25,AND(W447=3,O447&lt;&gt;0),21,AND(W447=3,R447="ALTO"),16,AND(W447=3,R447="BAJO"),12,AND(W447=3,S447&lt;&gt;0),5,AND(W447=4,N447&lt;&gt;0),25,AND(W447=4,O447&lt;&gt;0),13,AND(W447=4,R447="ALTO"),16,AND(W447=4,R447="BAJO"),14,AND(W447=4,S447&lt;&gt;0),7,AND(W447=5,N447&lt;&gt;0),25,AND(W447=5,O447&lt;&gt;0),21,AND(W447=5,R447="ALTO"),16,AND(W447=5,R447="BAJO"),12,AND(W447=5,S447&lt;&gt;0),8,AND(W447=6,N447&lt;&gt;0),25,AND(W447=6,O447&lt;&gt;0),21,AND(W447=6,R447="ALTO"),20,AND(W447=6,R447="BAJO"),17,AND(W447=6,S447&lt;&gt;0),6,AND(W447=7,N447&lt;&gt;0),25,AND(W447=7,O447&lt;&gt;0),23,AND(W447=7,R447="ALTO"),16,AND(W447=7,R447="BAJO"),11,AND(W447=7,S447&lt;&gt;0),7,AND(W447=8,N447&lt;&gt;0),25,AND(W447=8,O447&lt;&gt;0),21,AND(W447=8,R447="ALTO"),16,AND(W447=8,R447="BAJO"),12,AND(W447=8,S447&lt;&gt;0),8,AND(W447=9,N447&lt;&gt;0),25,AND(W447=9,O447&lt;&gt;0),21,AND(W447=9,R447="ALTO"),20,AND(W447=9,R447="BAJO"),17,AND(W447=9,S447&lt;&gt;0),13,AND(W447=10,N447&lt;&gt;0),25,AND(W447=10,O447&lt;&gt;0),22,AND(W447=10,R447="ALTO"),21,AND(W447=10,R447="BAJO"),18,AND(W447=10,S447&lt;&gt;0),18,AND(W447=11,N447&lt;&gt;0),25,AND(W447=11,O447&lt;&gt;0),23,AND(W447=11,R447="ALTO"),20,AND(W447=11,R447="BAJO"),16,AND(W447=11,S447&lt;&gt;0),11,AND(W447=12,N447&lt;&gt;0),25,AND(W447=12,O447&lt;&gt;0),23,AND(W447=12,R447="ALTO"),20,AND(W447=12,R447="BAJO"),16,AND(W447=12,S447&lt;&gt;0),12,AND(W447=13,N447&lt;&gt;0),25,AND(W447=13,O447&lt;&gt;0),21,AND(W447=13,R447="ALTO"),20,AND(W447=13,R447="BAJO"),17,AND(W447=13,S447&lt;&gt;0),17,AND(W447=14,N447&lt;&gt;0),25,AND(W447=14,O447&lt;&gt;0),24,AND(W447=14,R447="ALTO"),23,AND(W447=14,R447="BAJO"),21,AND(W447=14,S447&lt;&gt;0),18,AND(W447=15,N447&lt;&gt;0),25,AND(W447=15,O447&lt;&gt;0),24,AND(W447=15,R447="ALTO"),22,AND(W447=15,R447="BAJO"),19,AND(W447=15,S447&lt;&gt;0),19,AND(W447=16,N447&lt;&gt;0),25,AND(W447=16,O447&lt;&gt;0),23,AND(W447=16,R447="ALTO"),23,AND(W447=16,R447="BAJO"),23,AND(W447=16,S447&lt;&gt;0),20,AND(W447=17,N447&lt;&gt;0),25,AND(W447=17,O447&lt;&gt;0),24,AND(W447=17,R447="ALTO"),23,AND(W447=17,R447="BAJO"),21,AND(W447=17,S447&lt;&gt;0),20,AND(W447=18,N447&lt;&gt;0),25,AND(W447=18,O447&lt;&gt;0),24,AND(W447=18,R447="ALTO"),23,AND(W447=18,R447="BAJO"),22,AND(W447=18,S447&lt;&gt;0),21,AND(W447=19,N447&lt;&gt;0),25,AND(W447=19,O447&lt;&gt;0),25,AND(W447=19,R447="ALTO"),24,AND(W447=19,R447="BAJO"),22,AND(W447=19,S447&lt;&gt;0),22,AND(W447&lt;&gt;0,U447&lt;&gt;0),W447,TRUE,"FALSO")</f>
        <v>18</v>
      </c>
      <c r="Z447" s="85"/>
      <c r="AA447" s="267" t="s">
        <v>1381</v>
      </c>
      <c r="AB447" s="175"/>
      <c r="AC447" s="176"/>
      <c r="AD447" s="176"/>
      <c r="AE447" s="101"/>
      <c r="AF447" s="101"/>
      <c r="AG447" s="101"/>
      <c r="AH447" s="101"/>
      <c r="AI447" s="101"/>
      <c r="AJ447" s="101"/>
      <c r="AK447" s="101"/>
      <c r="AL447" s="102"/>
      <c r="AM447" s="101"/>
      <c r="AN447" s="102"/>
      <c r="AO447" s="101"/>
      <c r="AP447" s="102"/>
      <c r="AQ447" s="101"/>
      <c r="AR447" s="102"/>
      <c r="AS447" s="101"/>
      <c r="AT447" s="102"/>
      <c r="AU447" s="101"/>
    </row>
    <row r="448" spans="1:52" ht="58">
      <c r="A448" s="487"/>
      <c r="B448" s="445"/>
      <c r="C448" s="489"/>
      <c r="D448" s="262" t="s">
        <v>1388</v>
      </c>
      <c r="E448" s="352" t="s">
        <v>362</v>
      </c>
      <c r="F448" s="263" t="s">
        <v>624</v>
      </c>
      <c r="G448" s="290" t="s">
        <v>823</v>
      </c>
      <c r="H448" s="341" t="s">
        <v>824</v>
      </c>
      <c r="I448" s="335" t="str">
        <f>IF(OR(E448="SE",E448="SA"),VLOOKUP(H448,'Tabla de Peligros y Riesgo'!$C$2:$E$226,2,FALSE),VLOOKUP(H448,'LISTA DE ASPECTOS - IMPACTOS'!$D$3:$F$72,2,FALSE))</f>
        <v>Aplastamiento</v>
      </c>
      <c r="J448" s="336" t="str">
        <f>IF(OR(E448="SE",E448="SA"),VLOOKUP(H448,'Tabla de Peligros y Riesgo'!$C$2:$E$226,3,FALSE),VLOOKUP(H448,'LISTA DE ASPECTOS - IMPACTOS'!$D$3:$F$72,3,FALSE))</f>
        <v>Contusión/Fractura/Muerte</v>
      </c>
      <c r="K448" s="342" t="s">
        <v>680</v>
      </c>
      <c r="L448" s="177">
        <v>2</v>
      </c>
      <c r="M448" s="268">
        <f t="shared" si="36"/>
        <v>8</v>
      </c>
      <c r="N448" s="85"/>
      <c r="O448" s="85"/>
      <c r="P448" s="84"/>
      <c r="Q448" s="287" t="s">
        <v>825</v>
      </c>
      <c r="R448" s="177" t="s">
        <v>685</v>
      </c>
      <c r="S448" s="177" t="s">
        <v>826</v>
      </c>
      <c r="T448" s="178"/>
      <c r="U448" s="401" t="s">
        <v>1402</v>
      </c>
      <c r="V448" s="87"/>
      <c r="W448" s="86">
        <f t="shared" si="37"/>
        <v>8</v>
      </c>
      <c r="X448" s="88"/>
      <c r="Y448" s="86">
        <f t="shared" si="38"/>
        <v>12</v>
      </c>
      <c r="Z448" s="85"/>
      <c r="AA448" s="267" t="s">
        <v>1381</v>
      </c>
      <c r="AB448" s="175"/>
      <c r="AC448" s="176"/>
      <c r="AD448" s="176"/>
      <c r="AE448" s="101"/>
      <c r="AF448" s="101"/>
      <c r="AG448" s="101"/>
      <c r="AH448" s="101"/>
      <c r="AI448" s="101"/>
      <c r="AJ448" s="101"/>
      <c r="AK448" s="101"/>
      <c r="AL448" s="102"/>
      <c r="AM448" s="101"/>
      <c r="AN448" s="102"/>
      <c r="AO448" s="101"/>
      <c r="AP448" s="102"/>
      <c r="AQ448" s="101"/>
      <c r="AR448" s="102"/>
      <c r="AS448" s="101"/>
      <c r="AT448" s="102"/>
      <c r="AU448" s="101"/>
    </row>
    <row r="449" spans="1:47" ht="117.5">
      <c r="A449" s="487"/>
      <c r="B449" s="445"/>
      <c r="C449" s="489"/>
      <c r="D449" s="262" t="s">
        <v>1388</v>
      </c>
      <c r="E449" s="352" t="s">
        <v>362</v>
      </c>
      <c r="F449" s="263" t="s">
        <v>624</v>
      </c>
      <c r="G449" s="290" t="s">
        <v>704</v>
      </c>
      <c r="H449" s="341" t="s">
        <v>707</v>
      </c>
      <c r="I449" s="335" t="str">
        <f>IF(OR(E449="SE",E449="SA"),VLOOKUP(H449,'Tabla de Peligros y Riesgo'!$C$2:$E$226,2,FALSE),VLOOKUP(H449,'LISTA DE ASPECTOS - IMPACTOS'!$D$3:$F$72,2,FALSE))</f>
        <v>Atrapamiento</v>
      </c>
      <c r="J449" s="336" t="s">
        <v>705</v>
      </c>
      <c r="K449" s="342" t="s">
        <v>680</v>
      </c>
      <c r="L449" s="177">
        <v>3</v>
      </c>
      <c r="M449" s="268">
        <f t="shared" si="36"/>
        <v>13</v>
      </c>
      <c r="N449" s="85"/>
      <c r="O449" s="85"/>
      <c r="P449" s="84"/>
      <c r="Q449" s="287"/>
      <c r="R449" s="177"/>
      <c r="S449" s="177" t="s">
        <v>830</v>
      </c>
      <c r="T449" s="178"/>
      <c r="U449" s="401" t="s">
        <v>1402</v>
      </c>
      <c r="V449" s="87"/>
      <c r="W449" s="86">
        <f t="shared" si="37"/>
        <v>13</v>
      </c>
      <c r="X449" s="88"/>
      <c r="Y449" s="86">
        <f t="shared" si="38"/>
        <v>17</v>
      </c>
      <c r="Z449" s="85"/>
      <c r="AA449" s="267" t="s">
        <v>1381</v>
      </c>
      <c r="AB449" s="175"/>
      <c r="AC449" s="176"/>
      <c r="AD449" s="176"/>
      <c r="AE449" s="101"/>
      <c r="AF449" s="101"/>
      <c r="AG449" s="101"/>
      <c r="AH449" s="101"/>
      <c r="AI449" s="101"/>
      <c r="AJ449" s="101"/>
      <c r="AK449" s="101"/>
      <c r="AL449" s="102"/>
      <c r="AM449" s="101"/>
      <c r="AN449" s="102"/>
      <c r="AO449" s="101"/>
      <c r="AP449" s="102"/>
      <c r="AQ449" s="101"/>
      <c r="AR449" s="102"/>
      <c r="AS449" s="101"/>
      <c r="AT449" s="102"/>
      <c r="AU449" s="101"/>
    </row>
    <row r="450" spans="1:47" ht="70.5">
      <c r="A450" s="487"/>
      <c r="B450" s="445"/>
      <c r="C450" s="489"/>
      <c r="D450" s="262" t="s">
        <v>1388</v>
      </c>
      <c r="E450" s="352" t="s">
        <v>362</v>
      </c>
      <c r="F450" s="263" t="s">
        <v>624</v>
      </c>
      <c r="G450" s="290" t="s">
        <v>701</v>
      </c>
      <c r="H450" s="341" t="s">
        <v>542</v>
      </c>
      <c r="I450" s="335" t="str">
        <f>IF(OR(E450="SE",E450="SA"),VLOOKUP(H450,'Tabla de Peligros y Riesgo'!$C$2:$E$226,2,FALSE),VLOOKUP(H450,'LISTA DE ASPECTOS - IMPACTOS'!$D$3:$F$72,2,FALSE))</f>
        <v>Caída al mismo nivel</v>
      </c>
      <c r="J450" s="336" t="s">
        <v>702</v>
      </c>
      <c r="K450" s="342" t="s">
        <v>680</v>
      </c>
      <c r="L450" s="177">
        <v>4</v>
      </c>
      <c r="M450" s="268">
        <f t="shared" si="36"/>
        <v>18</v>
      </c>
      <c r="N450" s="85"/>
      <c r="O450" s="85"/>
      <c r="P450" s="84"/>
      <c r="Q450" s="287"/>
      <c r="R450" s="177"/>
      <c r="S450" s="177" t="s">
        <v>829</v>
      </c>
      <c r="T450" s="178"/>
      <c r="U450" s="401" t="s">
        <v>1402</v>
      </c>
      <c r="V450" s="87"/>
      <c r="W450" s="86">
        <f t="shared" si="37"/>
        <v>18</v>
      </c>
      <c r="X450" s="88"/>
      <c r="Y450" s="86">
        <f t="shared" si="38"/>
        <v>21</v>
      </c>
      <c r="Z450" s="85"/>
      <c r="AA450" s="267" t="s">
        <v>1381</v>
      </c>
      <c r="AB450" s="175"/>
      <c r="AC450" s="176"/>
      <c r="AD450" s="176"/>
      <c r="AE450" s="101"/>
      <c r="AF450" s="101"/>
      <c r="AG450" s="101"/>
      <c r="AH450" s="101"/>
      <c r="AI450" s="101"/>
      <c r="AJ450" s="101"/>
      <c r="AK450" s="101"/>
      <c r="AL450" s="102"/>
      <c r="AM450" s="101"/>
      <c r="AN450" s="102"/>
      <c r="AO450" s="101"/>
      <c r="AP450" s="102"/>
      <c r="AQ450" s="101"/>
      <c r="AR450" s="102"/>
      <c r="AS450" s="101"/>
      <c r="AT450" s="102"/>
      <c r="AU450" s="101"/>
    </row>
    <row r="451" spans="1:47" ht="70.5">
      <c r="A451" s="487"/>
      <c r="B451" s="445"/>
      <c r="C451" s="488" t="s">
        <v>147</v>
      </c>
      <c r="D451" s="262" t="s">
        <v>1388</v>
      </c>
      <c r="E451" s="352" t="s">
        <v>361</v>
      </c>
      <c r="F451" s="263" t="s">
        <v>624</v>
      </c>
      <c r="G451" s="290" t="s">
        <v>441</v>
      </c>
      <c r="H451" s="341" t="s">
        <v>519</v>
      </c>
      <c r="I451" s="335" t="str">
        <f>IF(OR(E451="SE",E451="SA"),VLOOKUP(H451,'Tabla de Peligros y Riesgo'!$C$2:$E$226,2,FALSE),VLOOKUP(H451,'LISTA DE ASPECTOS - IMPACTOS'!$D$3:$F$72,2,FALSE))</f>
        <v>Riesgos Disergonómico</v>
      </c>
      <c r="J451" s="336" t="str">
        <f>IF(OR(E451="SE",E451="SA"),VLOOKUP(H451,'Tabla de Peligros y Riesgo'!$C$2:$E$226,3,FALSE),VLOOKUP(H451,'LISTA DE ASPECTOS - IMPACTOS'!$D$3:$F$72,3,FALSE))</f>
        <v>Lumbalgia/Dorsalgia/ Hiperlordosis/ Tendinitis de Hombro</v>
      </c>
      <c r="K451" s="342" t="s">
        <v>715</v>
      </c>
      <c r="L451" s="177">
        <v>4</v>
      </c>
      <c r="M451" s="268">
        <f t="shared" si="36"/>
        <v>14</v>
      </c>
      <c r="N451" s="177"/>
      <c r="O451" s="177"/>
      <c r="P451" s="84"/>
      <c r="Q451" s="287"/>
      <c r="R451" s="177"/>
      <c r="S451" s="177" t="s">
        <v>716</v>
      </c>
      <c r="T451" s="178"/>
      <c r="U451" s="401" t="s">
        <v>1402</v>
      </c>
      <c r="V451" s="87"/>
      <c r="W451" s="86">
        <f t="shared" si="37"/>
        <v>14</v>
      </c>
      <c r="X451" s="88"/>
      <c r="Y451" s="86">
        <f t="shared" si="38"/>
        <v>18</v>
      </c>
      <c r="Z451" s="85"/>
      <c r="AA451" s="267" t="s">
        <v>1381</v>
      </c>
      <c r="AB451" s="175"/>
      <c r="AC451" s="176"/>
      <c r="AD451" s="176"/>
      <c r="AE451" s="101"/>
      <c r="AF451" s="101"/>
      <c r="AG451" s="101"/>
      <c r="AH451" s="101"/>
      <c r="AI451" s="101"/>
      <c r="AJ451" s="101"/>
      <c r="AK451" s="101"/>
      <c r="AL451" s="102"/>
      <c r="AM451" s="101"/>
      <c r="AN451" s="102"/>
      <c r="AO451" s="101"/>
      <c r="AP451" s="102"/>
      <c r="AQ451" s="101"/>
      <c r="AR451" s="102"/>
      <c r="AS451" s="101"/>
      <c r="AT451" s="102"/>
      <c r="AU451" s="101"/>
    </row>
    <row r="452" spans="1:47" ht="70.5">
      <c r="A452" s="487"/>
      <c r="B452" s="445"/>
      <c r="C452" s="489"/>
      <c r="D452" s="262" t="s">
        <v>1388</v>
      </c>
      <c r="E452" s="352" t="s">
        <v>362</v>
      </c>
      <c r="F452" s="263" t="s">
        <v>624</v>
      </c>
      <c r="G452" s="290" t="s">
        <v>701</v>
      </c>
      <c r="H452" s="341" t="s">
        <v>542</v>
      </c>
      <c r="I452" s="335" t="str">
        <f>IF(OR(E452="SE",E452="SA"),VLOOKUP(H452,'Tabla de Peligros y Riesgo'!$C$2:$E$226,2,FALSE),VLOOKUP(H452,'LISTA DE ASPECTOS - IMPACTOS'!$D$3:$F$72,2,FALSE))</f>
        <v>Caída al mismo nivel</v>
      </c>
      <c r="J452" s="336" t="s">
        <v>702</v>
      </c>
      <c r="K452" s="342" t="s">
        <v>680</v>
      </c>
      <c r="L452" s="177">
        <v>4</v>
      </c>
      <c r="M452" s="268">
        <f t="shared" si="36"/>
        <v>18</v>
      </c>
      <c r="N452" s="85"/>
      <c r="O452" s="85"/>
      <c r="P452" s="84"/>
      <c r="Q452" s="287"/>
      <c r="R452" s="177"/>
      <c r="S452" s="177" t="s">
        <v>829</v>
      </c>
      <c r="T452" s="178"/>
      <c r="U452" s="401" t="s">
        <v>1402</v>
      </c>
      <c r="V452" s="87"/>
      <c r="W452" s="86">
        <f t="shared" si="37"/>
        <v>18</v>
      </c>
      <c r="X452" s="88"/>
      <c r="Y452" s="86">
        <f t="shared" si="38"/>
        <v>21</v>
      </c>
      <c r="Z452" s="85"/>
      <c r="AA452" s="267" t="s">
        <v>1381</v>
      </c>
      <c r="AB452" s="175"/>
      <c r="AC452" s="176"/>
      <c r="AD452" s="176"/>
      <c r="AE452" s="101"/>
      <c r="AF452" s="101"/>
      <c r="AG452" s="101"/>
      <c r="AH452" s="101"/>
      <c r="AI452" s="101"/>
      <c r="AJ452" s="101"/>
      <c r="AK452" s="101"/>
      <c r="AL452" s="102"/>
      <c r="AM452" s="101"/>
      <c r="AN452" s="102"/>
      <c r="AO452" s="101"/>
      <c r="AP452" s="102"/>
      <c r="AQ452" s="101"/>
      <c r="AR452" s="102"/>
      <c r="AS452" s="101"/>
      <c r="AT452" s="102"/>
      <c r="AU452" s="101"/>
    </row>
    <row r="453" spans="1:47" ht="188">
      <c r="A453" s="487"/>
      <c r="B453" s="445"/>
      <c r="C453" s="489"/>
      <c r="D453" s="262" t="s">
        <v>1388</v>
      </c>
      <c r="E453" s="352" t="s">
        <v>363</v>
      </c>
      <c r="F453" s="263" t="s">
        <v>624</v>
      </c>
      <c r="G453" s="290" t="s">
        <v>739</v>
      </c>
      <c r="H453" s="341" t="s">
        <v>740</v>
      </c>
      <c r="I453" s="335" t="str">
        <f>IF(OR(E453="SE",E453="SA"),VLOOKUP(H453,'Tabla de Peligros y Riesgo'!$C$2:$E$226,2,FALSE),VLOOKUP(H453,'LISTA DE ASPECTOS - IMPACTOS'!$D$3:$F$72,2,FALSE))</f>
        <v>Alteración de la calidad de suelo/agua</v>
      </c>
      <c r="J453" s="336" t="str">
        <f>IF(OR(E453="SE",E453="SA"),VLOOKUP(H453,'Tabla de Peligros y Riesgo'!$C$2:$E$226,3,FALSE),VLOOKUP(H453,'LISTA DE ASPECTOS - IMPACTOS'!$D$3:$F$72,3,FALSE))</f>
        <v>Potencial incumplimiento de Estándares de Calidad Ambiental (ECA) para aire.
Potencial afectación a la vida y salud humana.</v>
      </c>
      <c r="K453" s="342" t="s">
        <v>715</v>
      </c>
      <c r="L453" s="177">
        <v>4</v>
      </c>
      <c r="M453" s="268">
        <f t="shared" si="36"/>
        <v>14</v>
      </c>
      <c r="N453" s="85"/>
      <c r="O453" s="85"/>
      <c r="P453" s="84"/>
      <c r="Q453" s="287"/>
      <c r="R453" s="177"/>
      <c r="S453" s="177" t="s">
        <v>741</v>
      </c>
      <c r="T453" s="178"/>
      <c r="U453" s="178"/>
      <c r="V453" s="87"/>
      <c r="W453" s="86">
        <f t="shared" si="37"/>
        <v>14</v>
      </c>
      <c r="X453" s="88"/>
      <c r="Y453" s="86">
        <f t="shared" si="38"/>
        <v>18</v>
      </c>
      <c r="Z453" s="85"/>
      <c r="AA453" s="267" t="s">
        <v>1381</v>
      </c>
      <c r="AB453" s="175"/>
      <c r="AC453" s="176"/>
      <c r="AD453" s="176"/>
      <c r="AE453" s="272"/>
      <c r="AF453" s="272"/>
      <c r="AG453" s="272"/>
      <c r="AH453" s="272"/>
      <c r="AI453" s="272"/>
      <c r="AJ453" s="272"/>
      <c r="AK453" s="272"/>
      <c r="AL453" s="273"/>
      <c r="AM453" s="272"/>
      <c r="AN453" s="273"/>
      <c r="AO453" s="272"/>
      <c r="AP453" s="273"/>
      <c r="AQ453" s="272"/>
      <c r="AR453" s="273"/>
      <c r="AS453" s="272"/>
      <c r="AT453" s="102"/>
      <c r="AU453" s="101"/>
    </row>
    <row r="454" spans="1:47" ht="62.15" customHeight="1">
      <c r="A454" s="487"/>
      <c r="B454" s="445"/>
      <c r="C454" s="489"/>
      <c r="D454" s="262" t="s">
        <v>1388</v>
      </c>
      <c r="E454" s="352" t="s">
        <v>363</v>
      </c>
      <c r="F454" s="263" t="s">
        <v>624</v>
      </c>
      <c r="G454" s="290" t="s">
        <v>732</v>
      </c>
      <c r="H454" s="341" t="s">
        <v>729</v>
      </c>
      <c r="I454" s="335" t="str">
        <f>IF(OR(E454="SE",E454="SA"),VLOOKUP(H454,'Tabla de Peligros y Riesgo'!$C$2:$E$226,2,FALSE),VLOOKUP(H454,'LISTA DE ASPECTOS - IMPACTOS'!$D$3:$F$72,2,FALSE))</f>
        <v>Alteración de la calidad de suelo/agua</v>
      </c>
      <c r="J454" s="336" t="str">
        <f>IF(OR(E454="SE",E454="SA"),VLOOKUP(H454,'Tabla de Peligros y Riesgo'!$C$2:$E$226,3,FALSE),VLOOKUP(H454,'LISTA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54" s="342" t="s">
        <v>690</v>
      </c>
      <c r="L454" s="177">
        <v>4</v>
      </c>
      <c r="M454" s="268">
        <f t="shared" si="36"/>
        <v>10</v>
      </c>
      <c r="N454" s="85"/>
      <c r="O454" s="85"/>
      <c r="P454" s="84"/>
      <c r="Q454" s="177"/>
      <c r="R454" s="177"/>
      <c r="S454" s="177" t="s">
        <v>733</v>
      </c>
      <c r="T454" s="178"/>
      <c r="U454" s="178"/>
      <c r="V454" s="87"/>
      <c r="W454" s="86">
        <f t="shared" si="37"/>
        <v>10</v>
      </c>
      <c r="X454" s="88">
        <f>IF(M454&gt;=16,MAX(N454:R454),IF(M454&lt;16,MAX(N454:V454)))</f>
        <v>0</v>
      </c>
      <c r="Y454" s="86">
        <f t="shared" si="38"/>
        <v>18</v>
      </c>
      <c r="Z454" s="85"/>
      <c r="AA454" s="267" t="s">
        <v>1381</v>
      </c>
      <c r="AB454" s="175"/>
      <c r="AC454" s="176"/>
      <c r="AD454" s="176"/>
      <c r="AE454" s="272"/>
      <c r="AF454" s="272"/>
      <c r="AG454" s="272"/>
      <c r="AH454" s="272"/>
      <c r="AI454" s="272"/>
      <c r="AJ454" s="272"/>
      <c r="AK454" s="272"/>
      <c r="AL454" s="273"/>
      <c r="AM454" s="272"/>
      <c r="AN454" s="273"/>
      <c r="AO454" s="272"/>
      <c r="AP454" s="273"/>
      <c r="AQ454" s="272"/>
      <c r="AR454" s="273"/>
      <c r="AS454" s="272"/>
      <c r="AT454" s="102"/>
      <c r="AU454" s="101"/>
    </row>
    <row r="455" spans="1:47" ht="329">
      <c r="A455" s="487"/>
      <c r="B455" s="445"/>
      <c r="C455" s="489"/>
      <c r="D455" s="262" t="s">
        <v>1388</v>
      </c>
      <c r="E455" s="352" t="s">
        <v>363</v>
      </c>
      <c r="F455" s="263" t="s">
        <v>624</v>
      </c>
      <c r="G455" s="290" t="s">
        <v>728</v>
      </c>
      <c r="H455" s="341" t="s">
        <v>729</v>
      </c>
      <c r="I455" s="335" t="str">
        <f>IF(OR(E455="SE",E455="SA"),VLOOKUP(H455,'Tabla de Peligros y Riesgo'!$C$2:$E$226,2,FALSE),VLOOKUP(H455,'LISTA DE ASPECTOS - IMPACTOS'!$D$3:$F$72,2,FALSE))</f>
        <v>Alteración de la calidad de suelo/agua</v>
      </c>
      <c r="J455" s="336" t="str">
        <f>IF(OR(E455="SE",E455="SA"),VLOOKUP(H455,'Tabla de Peligros y Riesgo'!$C$2:$E$226,3,FALSE),VLOOKUP(H455,'LISTA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55" s="342" t="s">
        <v>680</v>
      </c>
      <c r="L455" s="177">
        <v>3</v>
      </c>
      <c r="M455" s="268">
        <f t="shared" si="36"/>
        <v>13</v>
      </c>
      <c r="N455" s="177"/>
      <c r="O455" s="177"/>
      <c r="P455" s="84"/>
      <c r="Q455" s="177" t="s">
        <v>730</v>
      </c>
      <c r="R455" s="177" t="s">
        <v>685</v>
      </c>
      <c r="S455" s="177" t="s">
        <v>731</v>
      </c>
      <c r="T455" s="178"/>
      <c r="U455" s="178"/>
      <c r="V455" s="87">
        <v>0.15</v>
      </c>
      <c r="W455" s="86">
        <f t="shared" si="37"/>
        <v>13</v>
      </c>
      <c r="X455" s="88">
        <f>IF(M455&gt;=16,MAX(N455:R455),IF(M455&lt;16,MAX(N455:V455)))</f>
        <v>0.15</v>
      </c>
      <c r="Y455" s="86">
        <f t="shared" si="38"/>
        <v>17</v>
      </c>
      <c r="Z455" s="85"/>
      <c r="AA455" s="267" t="s">
        <v>1381</v>
      </c>
      <c r="AB455" s="175"/>
      <c r="AC455" s="176"/>
      <c r="AD455" s="176"/>
      <c r="AE455" s="272"/>
      <c r="AF455" s="272"/>
      <c r="AG455" s="272"/>
      <c r="AH455" s="272"/>
      <c r="AI455" s="272"/>
      <c r="AJ455" s="272"/>
      <c r="AK455" s="272"/>
      <c r="AL455" s="273"/>
      <c r="AM455" s="272"/>
      <c r="AN455" s="273"/>
      <c r="AO455" s="272"/>
      <c r="AP455" s="273"/>
      <c r="AQ455" s="272"/>
      <c r="AR455" s="273"/>
      <c r="AS455" s="272"/>
      <c r="AT455" s="102"/>
      <c r="AU455" s="101"/>
    </row>
    <row r="456" spans="1:47" ht="58">
      <c r="A456" s="487"/>
      <c r="B456" s="445"/>
      <c r="C456" s="489"/>
      <c r="D456" s="262" t="s">
        <v>1388</v>
      </c>
      <c r="E456" s="352" t="s">
        <v>362</v>
      </c>
      <c r="F456" s="263" t="s">
        <v>624</v>
      </c>
      <c r="G456" s="290" t="s">
        <v>823</v>
      </c>
      <c r="H456" s="341" t="s">
        <v>824</v>
      </c>
      <c r="I456" s="335" t="str">
        <f>IF(OR(E456="SE",E456="SA"),VLOOKUP(H456,'Tabla de Peligros y Riesgo'!$C$2:$E$226,2,FALSE),VLOOKUP(H456,'LISTA DE ASPECTOS - IMPACTOS'!$D$3:$F$72,2,FALSE))</f>
        <v>Aplastamiento</v>
      </c>
      <c r="J456" s="336" t="str">
        <f>IF(OR(E456="SE",E456="SA"),VLOOKUP(H456,'Tabla de Peligros y Riesgo'!$C$2:$E$226,3,FALSE),VLOOKUP(H456,'LISTA DE ASPECTOS - IMPACTOS'!$D$3:$F$72,3,FALSE))</f>
        <v>Contusión/Fractura/Muerte</v>
      </c>
      <c r="K456" s="342" t="s">
        <v>680</v>
      </c>
      <c r="L456" s="177">
        <v>2</v>
      </c>
      <c r="M456" s="268">
        <f t="shared" si="36"/>
        <v>8</v>
      </c>
      <c r="N456" s="85"/>
      <c r="O456" s="85"/>
      <c r="P456" s="84"/>
      <c r="Q456" s="287" t="s">
        <v>825</v>
      </c>
      <c r="R456" s="177" t="s">
        <v>685</v>
      </c>
      <c r="S456" s="177" t="s">
        <v>826</v>
      </c>
      <c r="T456" s="178"/>
      <c r="U456" s="401" t="s">
        <v>1402</v>
      </c>
      <c r="V456" s="87"/>
      <c r="W456" s="86">
        <f t="shared" si="37"/>
        <v>8</v>
      </c>
      <c r="X456" s="88"/>
      <c r="Y456" s="86">
        <f t="shared" si="38"/>
        <v>12</v>
      </c>
      <c r="Z456" s="85"/>
      <c r="AA456" s="267" t="s">
        <v>1381</v>
      </c>
      <c r="AB456" s="175"/>
      <c r="AC456" s="176"/>
      <c r="AD456" s="176"/>
      <c r="AE456" s="101"/>
      <c r="AF456" s="101"/>
      <c r="AG456" s="101"/>
      <c r="AH456" s="101"/>
      <c r="AI456" s="101"/>
      <c r="AJ456" s="101"/>
      <c r="AK456" s="101"/>
      <c r="AL456" s="102"/>
      <c r="AM456" s="101"/>
      <c r="AN456" s="102"/>
      <c r="AO456" s="101"/>
      <c r="AP456" s="102"/>
      <c r="AQ456" s="101"/>
      <c r="AR456" s="102"/>
      <c r="AS456" s="101"/>
      <c r="AT456" s="102"/>
      <c r="AU456" s="101"/>
    </row>
    <row r="457" spans="1:47" ht="116">
      <c r="A457" s="487"/>
      <c r="B457" s="445"/>
      <c r="C457" s="489"/>
      <c r="D457" s="262" t="s">
        <v>1388</v>
      </c>
      <c r="E457" s="352" t="s">
        <v>362</v>
      </c>
      <c r="F457" s="263" t="s">
        <v>624</v>
      </c>
      <c r="G457" s="290" t="s">
        <v>735</v>
      </c>
      <c r="H457" s="341" t="s">
        <v>736</v>
      </c>
      <c r="I457" s="335" t="str">
        <f>IF(OR(E457="SE",E457="SA"),VLOOKUP(H457,'Tabla de Peligros y Riesgo'!$C$2:$E$226,2,FALSE),VLOOKUP(H457,'LISTA DE ASPECTOS - IMPACTOS'!$D$3:$F$72,2,FALSE))</f>
        <v>Cortes</v>
      </c>
      <c r="J457" s="336" t="str">
        <f>IF(OR(E457="SE",E457="SA"),VLOOKUP(H457,'Tabla de Peligros y Riesgo'!$C$2:$E$226,3,FALSE),VLOOKUP(H457,'LISTA DE ASPECTOS - IMPACTOS'!$D$3:$F$72,3,FALSE))</f>
        <v>Herida punzocortante</v>
      </c>
      <c r="K457" s="342" t="s">
        <v>715</v>
      </c>
      <c r="L457" s="177">
        <v>3</v>
      </c>
      <c r="M457" s="268">
        <f t="shared" si="36"/>
        <v>9</v>
      </c>
      <c r="N457" s="85"/>
      <c r="O457" s="85"/>
      <c r="P457" s="84"/>
      <c r="Q457" s="287" t="s">
        <v>737</v>
      </c>
      <c r="R457" s="177" t="s">
        <v>678</v>
      </c>
      <c r="S457" s="177" t="s">
        <v>738</v>
      </c>
      <c r="T457" s="178"/>
      <c r="U457" s="401" t="s">
        <v>1402</v>
      </c>
      <c r="V457" s="87"/>
      <c r="W457" s="86">
        <f t="shared" si="37"/>
        <v>9</v>
      </c>
      <c r="X457" s="88"/>
      <c r="Y457" s="86">
        <f t="shared" si="38"/>
        <v>20</v>
      </c>
      <c r="Z457" s="85"/>
      <c r="AA457" s="267" t="s">
        <v>1381</v>
      </c>
      <c r="AB457" s="175"/>
      <c r="AC457" s="176"/>
      <c r="AD457" s="176"/>
      <c r="AE457" s="101"/>
      <c r="AF457" s="101"/>
      <c r="AG457" s="101"/>
      <c r="AH457" s="101"/>
      <c r="AI457" s="101"/>
      <c r="AJ457" s="101"/>
      <c r="AK457" s="101"/>
      <c r="AL457" s="102"/>
      <c r="AM457" s="101"/>
      <c r="AN457" s="102"/>
      <c r="AO457" s="101"/>
      <c r="AP457" s="102"/>
      <c r="AQ457" s="101"/>
      <c r="AR457" s="102"/>
      <c r="AS457" s="101"/>
      <c r="AT457" s="102"/>
      <c r="AU457" s="101"/>
    </row>
    <row r="458" spans="1:47" ht="117.5">
      <c r="A458" s="487"/>
      <c r="B458" s="445"/>
      <c r="C458" s="493"/>
      <c r="D458" s="262" t="s">
        <v>1388</v>
      </c>
      <c r="E458" s="352" t="s">
        <v>362</v>
      </c>
      <c r="F458" s="263" t="s">
        <v>624</v>
      </c>
      <c r="G458" s="290" t="s">
        <v>704</v>
      </c>
      <c r="H458" s="341" t="s">
        <v>707</v>
      </c>
      <c r="I458" s="335" t="str">
        <f>IF(OR(E458="SE",E458="SA"),VLOOKUP(H458,'Tabla de Peligros y Riesgo'!$C$2:$E$226,2,FALSE),VLOOKUP(H458,'LISTA DE ASPECTOS - IMPACTOS'!$D$3:$F$72,2,FALSE))</f>
        <v>Atrapamiento</v>
      </c>
      <c r="J458" s="336" t="s">
        <v>705</v>
      </c>
      <c r="K458" s="342" t="s">
        <v>680</v>
      </c>
      <c r="L458" s="177">
        <v>3</v>
      </c>
      <c r="M458" s="268">
        <f t="shared" si="36"/>
        <v>13</v>
      </c>
      <c r="N458" s="177"/>
      <c r="O458" s="177"/>
      <c r="P458" s="84"/>
      <c r="Q458" s="287"/>
      <c r="R458" s="177"/>
      <c r="S458" s="177" t="s">
        <v>714</v>
      </c>
      <c r="T458" s="178"/>
      <c r="U458" s="401" t="s">
        <v>1402</v>
      </c>
      <c r="V458" s="87"/>
      <c r="W458" s="86">
        <f t="shared" si="37"/>
        <v>13</v>
      </c>
      <c r="X458" s="88"/>
      <c r="Y458" s="86">
        <f t="shared" si="38"/>
        <v>17</v>
      </c>
      <c r="Z458" s="85"/>
      <c r="AA458" s="267" t="s">
        <v>1381</v>
      </c>
      <c r="AB458" s="175"/>
      <c r="AC458" s="176"/>
      <c r="AD458" s="176"/>
      <c r="AE458" s="101"/>
      <c r="AF458" s="101"/>
      <c r="AG458" s="101"/>
      <c r="AH458" s="101"/>
      <c r="AI458" s="101"/>
      <c r="AJ458" s="101"/>
      <c r="AK458" s="101"/>
      <c r="AL458" s="102"/>
      <c r="AM458" s="101"/>
      <c r="AN458" s="102"/>
      <c r="AO458" s="101"/>
      <c r="AP458" s="102"/>
      <c r="AQ458" s="101"/>
      <c r="AR458" s="102"/>
      <c r="AS458" s="101"/>
      <c r="AT458" s="102"/>
      <c r="AU458" s="101"/>
    </row>
    <row r="459" spans="1:47" ht="117.5">
      <c r="A459" s="487"/>
      <c r="B459" s="445"/>
      <c r="C459" s="277" t="s">
        <v>25</v>
      </c>
      <c r="D459" s="262" t="s">
        <v>1388</v>
      </c>
      <c r="E459" s="352" t="s">
        <v>362</v>
      </c>
      <c r="F459" s="263" t="s">
        <v>624</v>
      </c>
      <c r="G459" s="290" t="s">
        <v>704</v>
      </c>
      <c r="H459" s="341" t="s">
        <v>707</v>
      </c>
      <c r="I459" s="335" t="str">
        <f>IF(OR(E459="SE",E459="SA"),VLOOKUP(H459,'Tabla de Peligros y Riesgo'!$C$2:$E$226,2,FALSE),VLOOKUP(H459,'LISTA DE ASPECTOS - IMPACTOS'!$D$3:$F$72,2,FALSE))</f>
        <v>Atrapamiento</v>
      </c>
      <c r="J459" s="336" t="s">
        <v>705</v>
      </c>
      <c r="K459" s="342" t="s">
        <v>680</v>
      </c>
      <c r="L459" s="177">
        <v>3</v>
      </c>
      <c r="M459" s="268">
        <f t="shared" si="36"/>
        <v>13</v>
      </c>
      <c r="N459" s="85"/>
      <c r="O459" s="85"/>
      <c r="P459" s="84"/>
      <c r="Q459" s="287"/>
      <c r="R459" s="177"/>
      <c r="S459" s="177" t="s">
        <v>830</v>
      </c>
      <c r="T459" s="178"/>
      <c r="U459" s="401" t="s">
        <v>1402</v>
      </c>
      <c r="V459" s="87"/>
      <c r="W459" s="86">
        <f t="shared" si="37"/>
        <v>13</v>
      </c>
      <c r="X459" s="88">
        <f>IF(M459&gt;=16,MAX(N459:R459),IF(M459&lt;16,MAX(N459:V459)))</f>
        <v>0</v>
      </c>
      <c r="Y459" s="86">
        <f t="shared" si="38"/>
        <v>17</v>
      </c>
      <c r="Z459" s="85"/>
      <c r="AA459" s="267" t="s">
        <v>1381</v>
      </c>
      <c r="AB459" s="175"/>
      <c r="AC459" s="176"/>
      <c r="AD459" s="176"/>
      <c r="AE459" s="101"/>
      <c r="AF459" s="101"/>
      <c r="AG459" s="101"/>
      <c r="AH459" s="101"/>
      <c r="AI459" s="101"/>
      <c r="AJ459" s="101"/>
      <c r="AK459" s="101"/>
      <c r="AL459" s="102"/>
      <c r="AM459" s="101"/>
      <c r="AN459" s="102"/>
      <c r="AO459" s="101"/>
      <c r="AP459" s="102"/>
      <c r="AQ459" s="101"/>
      <c r="AR459" s="102"/>
      <c r="AS459" s="101"/>
      <c r="AT459" s="102"/>
      <c r="AU459" s="101"/>
    </row>
    <row r="460" spans="1:47" ht="141">
      <c r="A460" s="487"/>
      <c r="B460" s="445"/>
      <c r="C460" s="488" t="s">
        <v>113</v>
      </c>
      <c r="D460" s="262" t="s">
        <v>1388</v>
      </c>
      <c r="E460" s="352" t="s">
        <v>361</v>
      </c>
      <c r="F460" s="263" t="s">
        <v>624</v>
      </c>
      <c r="G460" s="290" t="s">
        <v>711</v>
      </c>
      <c r="H460" s="341" t="s">
        <v>513</v>
      </c>
      <c r="I460" s="335" t="str">
        <f>IF(OR(E460="SE",E460="SA"),VLOOKUP(H460,'Tabla de Peligros y Riesgo'!$C$2:$E$226,2,FALSE),VLOOKUP(H460,'LISTA DE ASPECTOS - IMPACTOS'!$D$3:$F$72,2,FALSE))</f>
        <v xml:space="preserve">Exposición a vibraciones </v>
      </c>
      <c r="J460" s="336" t="str">
        <f>IF(OR(E460="SE",E460="SA"),VLOOKUP(H460,'Tabla de Peligros y Riesgo'!$C$2:$E$226,3,FALSE),VLOOKUP(H460,'LISTA DE ASPECTOS - IMPACTOS'!$D$3:$F$72,3,FALSE))</f>
        <v>Trastornos (vasculares, hueso, articulaciones y neurológicos)</v>
      </c>
      <c r="K460" s="342" t="s">
        <v>680</v>
      </c>
      <c r="L460" s="177">
        <v>3</v>
      </c>
      <c r="M460" s="268">
        <f t="shared" si="36"/>
        <v>13</v>
      </c>
      <c r="N460" s="85"/>
      <c r="O460" s="85"/>
      <c r="P460" s="84"/>
      <c r="Q460" s="287"/>
      <c r="R460" s="177"/>
      <c r="S460" s="177" t="s">
        <v>712</v>
      </c>
      <c r="T460" s="178"/>
      <c r="U460" s="401" t="s">
        <v>1402</v>
      </c>
      <c r="V460" s="87"/>
      <c r="W460" s="86">
        <f t="shared" si="37"/>
        <v>13</v>
      </c>
      <c r="X460" s="88"/>
      <c r="Y460" s="86">
        <f t="shared" si="38"/>
        <v>17</v>
      </c>
      <c r="Z460" s="85"/>
      <c r="AA460" s="267" t="s">
        <v>1381</v>
      </c>
      <c r="AB460" s="175"/>
      <c r="AC460" s="176"/>
      <c r="AD460" s="176"/>
      <c r="AE460" s="101"/>
      <c r="AF460" s="101"/>
      <c r="AG460" s="101"/>
      <c r="AH460" s="101"/>
      <c r="AI460" s="101"/>
      <c r="AJ460" s="101"/>
      <c r="AK460" s="101"/>
      <c r="AL460" s="102"/>
      <c r="AM460" s="101"/>
      <c r="AN460" s="102"/>
      <c r="AO460" s="101"/>
      <c r="AP460" s="102"/>
      <c r="AQ460" s="101"/>
      <c r="AR460" s="102"/>
      <c r="AS460" s="101"/>
      <c r="AT460" s="102"/>
      <c r="AU460" s="101"/>
    </row>
    <row r="461" spans="1:47" ht="141">
      <c r="A461" s="487"/>
      <c r="B461" s="445"/>
      <c r="C461" s="489"/>
      <c r="D461" s="262" t="s">
        <v>1388</v>
      </c>
      <c r="E461" s="352" t="s">
        <v>361</v>
      </c>
      <c r="F461" s="263" t="s">
        <v>624</v>
      </c>
      <c r="G461" s="290" t="s">
        <v>717</v>
      </c>
      <c r="H461" s="341" t="s">
        <v>718</v>
      </c>
      <c r="I461" s="335" t="str">
        <f>IF(OR(E461="SE",E461="SA"),VLOOKUP(H461,'Tabla de Peligros y Riesgo'!$C$2:$E$226,2,FALSE),VLOOKUP(H461,'LISTA DE ASPECTOS - IMPACTOS'!$D$3:$F$72,2,FALSE))</f>
        <v>Perdida de la audición</v>
      </c>
      <c r="J461" s="336" t="str">
        <f>IF(OR(E461="SE",E461="SA"),VLOOKUP(H461,'Tabla de Peligros y Riesgo'!$C$2:$E$226,3,FALSE),VLOOKUP(H461,'LISTA DE ASPECTOS - IMPACTOS'!$D$3:$F$72,3,FALSE))</f>
        <v>Hipoacusia</v>
      </c>
      <c r="K461" s="342" t="s">
        <v>680</v>
      </c>
      <c r="L461" s="177">
        <v>3</v>
      </c>
      <c r="M461" s="268">
        <f t="shared" si="36"/>
        <v>13</v>
      </c>
      <c r="N461" s="85"/>
      <c r="O461" s="85"/>
      <c r="P461" s="84"/>
      <c r="Q461" s="287" t="s">
        <v>719</v>
      </c>
      <c r="R461" s="177" t="s">
        <v>678</v>
      </c>
      <c r="S461" s="177" t="s">
        <v>720</v>
      </c>
      <c r="T461" s="178"/>
      <c r="U461" s="178" t="s">
        <v>822</v>
      </c>
      <c r="V461" s="87"/>
      <c r="W461" s="86">
        <f t="shared" si="37"/>
        <v>13</v>
      </c>
      <c r="X461" s="88"/>
      <c r="Y461" s="86">
        <f t="shared" si="38"/>
        <v>20</v>
      </c>
      <c r="Z461" s="85"/>
      <c r="AA461" s="267" t="s">
        <v>1381</v>
      </c>
      <c r="AB461" s="175"/>
      <c r="AC461" s="176"/>
      <c r="AD461" s="176"/>
      <c r="AE461" s="101"/>
      <c r="AF461" s="101"/>
      <c r="AG461" s="101"/>
      <c r="AH461" s="101"/>
      <c r="AI461" s="101"/>
      <c r="AJ461" s="101"/>
      <c r="AK461" s="101"/>
      <c r="AL461" s="102"/>
      <c r="AM461" s="101"/>
      <c r="AN461" s="102"/>
      <c r="AO461" s="101"/>
      <c r="AP461" s="102"/>
      <c r="AQ461" s="101"/>
      <c r="AR461" s="102"/>
      <c r="AS461" s="101"/>
      <c r="AT461" s="102"/>
      <c r="AU461" s="101"/>
    </row>
    <row r="462" spans="1:47" ht="117.5">
      <c r="A462" s="487"/>
      <c r="B462" s="445"/>
      <c r="C462" s="489"/>
      <c r="D462" s="262" t="s">
        <v>1388</v>
      </c>
      <c r="E462" s="352" t="s">
        <v>362</v>
      </c>
      <c r="F462" s="263" t="s">
        <v>624</v>
      </c>
      <c r="G462" s="290" t="s">
        <v>704</v>
      </c>
      <c r="H462" s="341" t="s">
        <v>707</v>
      </c>
      <c r="I462" s="335" t="str">
        <f>IF(OR(E462="SE",E462="SA"),VLOOKUP(H462,'Tabla de Peligros y Riesgo'!$C$2:$E$226,2,FALSE),VLOOKUP(H462,'LISTA DE ASPECTOS - IMPACTOS'!$D$3:$F$72,2,FALSE))</f>
        <v>Atrapamiento</v>
      </c>
      <c r="J462" s="336" t="s">
        <v>705</v>
      </c>
      <c r="K462" s="342" t="s">
        <v>680</v>
      </c>
      <c r="L462" s="177">
        <v>3</v>
      </c>
      <c r="M462" s="268">
        <f t="shared" si="36"/>
        <v>13</v>
      </c>
      <c r="N462" s="85"/>
      <c r="O462" s="85"/>
      <c r="P462" s="84"/>
      <c r="Q462" s="287"/>
      <c r="R462" s="177"/>
      <c r="S462" s="177" t="s">
        <v>830</v>
      </c>
      <c r="T462" s="178"/>
      <c r="U462" s="401" t="s">
        <v>1402</v>
      </c>
      <c r="V462" s="87">
        <v>0.15</v>
      </c>
      <c r="W462" s="86">
        <f t="shared" si="37"/>
        <v>13</v>
      </c>
      <c r="X462" s="88">
        <f>IF(M462&gt;=16,MAX(N462:R462),IF(M462&lt;16,MAX(N462:V462)))</f>
        <v>0.15</v>
      </c>
      <c r="Y462" s="86">
        <f t="shared" si="38"/>
        <v>17</v>
      </c>
      <c r="Z462" s="85"/>
      <c r="AA462" s="267" t="s">
        <v>1381</v>
      </c>
      <c r="AB462" s="175"/>
      <c r="AC462" s="176"/>
      <c r="AD462" s="176"/>
      <c r="AE462" s="101"/>
      <c r="AF462" s="101"/>
      <c r="AG462" s="101"/>
      <c r="AH462" s="101"/>
      <c r="AI462" s="101"/>
      <c r="AJ462" s="101"/>
      <c r="AK462" s="101"/>
      <c r="AL462" s="102"/>
      <c r="AM462" s="101"/>
      <c r="AN462" s="102"/>
      <c r="AO462" s="101"/>
      <c r="AP462" s="102"/>
      <c r="AQ462" s="101"/>
      <c r="AR462" s="102"/>
      <c r="AS462" s="101"/>
      <c r="AT462" s="102"/>
      <c r="AU462" s="101"/>
    </row>
    <row r="463" spans="1:47" ht="329">
      <c r="A463" s="487"/>
      <c r="B463" s="445"/>
      <c r="C463" s="489"/>
      <c r="D463" s="262" t="s">
        <v>1388</v>
      </c>
      <c r="E463" s="352" t="s">
        <v>363</v>
      </c>
      <c r="F463" s="263" t="s">
        <v>624</v>
      </c>
      <c r="G463" s="290" t="s">
        <v>732</v>
      </c>
      <c r="H463" s="341" t="s">
        <v>729</v>
      </c>
      <c r="I463" s="335" t="str">
        <f>IF(OR(E463="SE",E463="SA"),VLOOKUP(H463,'Tabla de Peligros y Riesgo'!$C$2:$E$226,2,FALSE),VLOOKUP(H463,'LISTA DE ASPECTOS - IMPACTOS'!$D$3:$F$72,2,FALSE))</f>
        <v>Alteración de la calidad de suelo/agua</v>
      </c>
      <c r="J463" s="336" t="str">
        <f>IF(OR(E463="SE",E463="SA"),VLOOKUP(H463,'Tabla de Peligros y Riesgo'!$C$2:$E$226,3,FALSE),VLOOKUP(H463,'LISTA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63" s="342" t="s">
        <v>690</v>
      </c>
      <c r="L463" s="177">
        <v>4</v>
      </c>
      <c r="M463" s="268">
        <f t="shared" si="36"/>
        <v>10</v>
      </c>
      <c r="N463" s="85"/>
      <c r="O463" s="85"/>
      <c r="P463" s="84"/>
      <c r="Q463" s="177"/>
      <c r="R463" s="177"/>
      <c r="S463" s="177" t="s">
        <v>733</v>
      </c>
      <c r="T463" s="178"/>
      <c r="U463" s="178"/>
      <c r="V463" s="87"/>
      <c r="W463" s="86">
        <f t="shared" si="37"/>
        <v>10</v>
      </c>
      <c r="X463" s="88"/>
      <c r="Y463" s="86">
        <f t="shared" si="38"/>
        <v>18</v>
      </c>
      <c r="Z463" s="85"/>
      <c r="AA463" s="267" t="s">
        <v>1381</v>
      </c>
      <c r="AB463" s="175"/>
      <c r="AC463" s="176"/>
      <c r="AD463" s="176"/>
      <c r="AE463" s="272"/>
      <c r="AF463" s="272"/>
      <c r="AG463" s="272"/>
      <c r="AH463" s="272"/>
      <c r="AI463" s="272"/>
      <c r="AJ463" s="272"/>
      <c r="AK463" s="272"/>
      <c r="AL463" s="273"/>
      <c r="AM463" s="272"/>
      <c r="AN463" s="273"/>
      <c r="AO463" s="272"/>
      <c r="AP463" s="273"/>
      <c r="AQ463" s="272"/>
      <c r="AR463" s="273"/>
      <c r="AS463" s="272"/>
      <c r="AT463" s="102"/>
      <c r="AU463" s="101"/>
    </row>
    <row r="464" spans="1:47" ht="141">
      <c r="A464" s="487"/>
      <c r="B464" s="445"/>
      <c r="C464" s="489"/>
      <c r="D464" s="262" t="s">
        <v>1388</v>
      </c>
      <c r="E464" s="352" t="s">
        <v>363</v>
      </c>
      <c r="F464" s="263" t="s">
        <v>624</v>
      </c>
      <c r="G464" s="290" t="s">
        <v>809</v>
      </c>
      <c r="H464" s="341" t="s">
        <v>417</v>
      </c>
      <c r="I464" s="335" t="str">
        <f>IF(OR(E464="SE",E464="SA"),VLOOKUP(H464,'Tabla de Peligros y Riesgo'!$C$2:$E$226,2,FALSE),VLOOKUP(H464,'LISTA DE ASPECTOS - IMPACTOS'!$D$3:$F$72,2,FALSE))</f>
        <v>Contaminación sonora</v>
      </c>
      <c r="J464" s="336" t="str">
        <f>IF(OR(E464="SE",E464="SA"),VLOOKUP(H464,'Tabla de Peligros y Riesgo'!$C$2:$E$226,3,FALSE),VLOOKUP(H464,'LISTA DE ASPECTOS - IMPACTOS'!$D$3:$F$72,3,FALSE))</f>
        <v>Afectación a la fauna terrestre.
Potencial afectación a la calidad ambiental del recurso agua.</v>
      </c>
      <c r="K464" s="342" t="s">
        <v>715</v>
      </c>
      <c r="L464" s="177">
        <v>5</v>
      </c>
      <c r="M464" s="268">
        <f t="shared" si="36"/>
        <v>19</v>
      </c>
      <c r="N464" s="85"/>
      <c r="O464" s="85"/>
      <c r="P464" s="84"/>
      <c r="Q464" s="177"/>
      <c r="R464" s="177"/>
      <c r="S464" s="177" t="s">
        <v>810</v>
      </c>
      <c r="T464" s="178"/>
      <c r="U464" s="178"/>
      <c r="V464" s="87"/>
      <c r="W464" s="86">
        <f t="shared" si="37"/>
        <v>19</v>
      </c>
      <c r="X464" s="88"/>
      <c r="Y464" s="86">
        <f t="shared" si="38"/>
        <v>22</v>
      </c>
      <c r="Z464" s="85"/>
      <c r="AA464" s="267" t="s">
        <v>1381</v>
      </c>
      <c r="AB464" s="175"/>
      <c r="AC464" s="176"/>
      <c r="AD464" s="176"/>
      <c r="AE464" s="272"/>
      <c r="AF464" s="272"/>
      <c r="AG464" s="272"/>
      <c r="AH464" s="272"/>
      <c r="AI464" s="272"/>
      <c r="AJ464" s="272"/>
      <c r="AK464" s="272"/>
      <c r="AL464" s="273"/>
      <c r="AM464" s="272"/>
      <c r="AN464" s="273"/>
      <c r="AO464" s="272"/>
      <c r="AP464" s="273"/>
      <c r="AQ464" s="272"/>
      <c r="AR464" s="273"/>
      <c r="AS464" s="272"/>
      <c r="AT464" s="102"/>
      <c r="AU464" s="101"/>
    </row>
    <row r="465" spans="1:52" ht="329">
      <c r="A465" s="487"/>
      <c r="B465" s="445"/>
      <c r="C465" s="489"/>
      <c r="D465" s="262" t="s">
        <v>1388</v>
      </c>
      <c r="E465" s="352" t="s">
        <v>363</v>
      </c>
      <c r="F465" s="263" t="s">
        <v>624</v>
      </c>
      <c r="G465" s="290" t="s">
        <v>728</v>
      </c>
      <c r="H465" s="341" t="s">
        <v>729</v>
      </c>
      <c r="I465" s="335" t="str">
        <f>IF(OR(E465="SE",E465="SA"),VLOOKUP(H465,'Tabla de Peligros y Riesgo'!$C$2:$E$226,2,FALSE),VLOOKUP(H465,'LISTA DE ASPECTOS - IMPACTOS'!$D$3:$F$72,2,FALSE))</f>
        <v>Alteración de la calidad de suelo/agua</v>
      </c>
      <c r="J465" s="336" t="str">
        <f>IF(OR(E465="SE",E465="SA"),VLOOKUP(H465,'Tabla de Peligros y Riesgo'!$C$2:$E$226,3,FALSE),VLOOKUP(H465,'LISTA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65" s="342" t="s">
        <v>680</v>
      </c>
      <c r="L465" s="177">
        <v>3</v>
      </c>
      <c r="M465" s="268">
        <f t="shared" si="36"/>
        <v>13</v>
      </c>
      <c r="N465" s="177"/>
      <c r="O465" s="177"/>
      <c r="P465" s="84"/>
      <c r="Q465" s="177" t="s">
        <v>730</v>
      </c>
      <c r="R465" s="177" t="s">
        <v>685</v>
      </c>
      <c r="S465" s="177" t="s">
        <v>731</v>
      </c>
      <c r="T465" s="178"/>
      <c r="U465" s="178"/>
      <c r="V465" s="87"/>
      <c r="W465" s="86">
        <f t="shared" si="37"/>
        <v>13</v>
      </c>
      <c r="X465" s="88"/>
      <c r="Y465" s="86">
        <f t="shared" si="38"/>
        <v>17</v>
      </c>
      <c r="Z465" s="85"/>
      <c r="AA465" s="267" t="s">
        <v>1381</v>
      </c>
      <c r="AB465" s="175"/>
      <c r="AC465" s="176"/>
      <c r="AD465" s="176"/>
      <c r="AE465" s="272"/>
      <c r="AF465" s="272"/>
      <c r="AG465" s="272"/>
      <c r="AH465" s="272"/>
      <c r="AI465" s="272"/>
      <c r="AJ465" s="272"/>
      <c r="AK465" s="272"/>
      <c r="AL465" s="273"/>
      <c r="AM465" s="272"/>
      <c r="AN465" s="273"/>
      <c r="AO465" s="272"/>
      <c r="AP465" s="273"/>
      <c r="AQ465" s="272"/>
      <c r="AR465" s="273"/>
      <c r="AS465" s="272"/>
      <c r="AT465" s="102"/>
      <c r="AU465" s="101"/>
    </row>
    <row r="466" spans="1:52" ht="117.5">
      <c r="A466" s="487"/>
      <c r="B466" s="445"/>
      <c r="C466" s="493"/>
      <c r="D466" s="262" t="s">
        <v>1388</v>
      </c>
      <c r="E466" s="352" t="s">
        <v>363</v>
      </c>
      <c r="F466" s="263" t="s">
        <v>624</v>
      </c>
      <c r="G466" s="290" t="s">
        <v>725</v>
      </c>
      <c r="H466" s="341" t="s">
        <v>726</v>
      </c>
      <c r="I466" s="335" t="str">
        <f>IF(OR(E466="SE",E466="SA"),VLOOKUP(H466,'Tabla de Peligros y Riesgo'!$C$2:$E$226,2,FALSE),VLOOKUP(H466,'LISTA DE ASPECTOS - IMPACTOS'!$D$3:$F$72,2,FALSE))</f>
        <v>Alteración de la calidad de aire</v>
      </c>
      <c r="J466" s="336" t="str">
        <f>IF(OR(E466="SE",E466="SA"),VLOOKUP(H466,'Tabla de Peligros y Riesgo'!$C$2:$E$226,3,FALSE),VLOOKUP(H466,'LISTA DE ASPECTOS - IMPACTOS'!$D$3:$F$72,3,FALSE))</f>
        <v>Potencial afectación a la calidad ambiental del aire</v>
      </c>
      <c r="K466" s="342" t="s">
        <v>715</v>
      </c>
      <c r="L466" s="177">
        <v>4</v>
      </c>
      <c r="M466" s="268">
        <f t="shared" si="36"/>
        <v>14</v>
      </c>
      <c r="N466" s="85"/>
      <c r="O466" s="85"/>
      <c r="P466" s="84"/>
      <c r="Q466" s="287"/>
      <c r="R466" s="177"/>
      <c r="S466" s="177" t="s">
        <v>727</v>
      </c>
      <c r="T466" s="178"/>
      <c r="U466" s="178"/>
      <c r="V466" s="87"/>
      <c r="W466" s="86">
        <f t="shared" si="37"/>
        <v>14</v>
      </c>
      <c r="X466" s="88"/>
      <c r="Y466" s="86">
        <f t="shared" si="38"/>
        <v>18</v>
      </c>
      <c r="Z466" s="85"/>
      <c r="AA466" s="267" t="s">
        <v>1381</v>
      </c>
      <c r="AB466" s="175"/>
      <c r="AC466" s="176"/>
      <c r="AD466" s="176"/>
      <c r="AE466" s="272"/>
      <c r="AF466" s="272"/>
      <c r="AG466" s="272"/>
      <c r="AH466" s="272"/>
      <c r="AI466" s="272"/>
      <c r="AJ466" s="272"/>
      <c r="AK466" s="272"/>
      <c r="AL466" s="273"/>
      <c r="AM466" s="272"/>
      <c r="AN466" s="273"/>
      <c r="AO466" s="272"/>
      <c r="AP466" s="273"/>
      <c r="AQ466" s="272"/>
      <c r="AR466" s="273"/>
      <c r="AS466" s="272"/>
      <c r="AT466" s="102"/>
      <c r="AU466" s="101"/>
    </row>
    <row r="467" spans="1:52" ht="70.5">
      <c r="A467" s="487"/>
      <c r="B467" s="445"/>
      <c r="C467" s="488" t="s">
        <v>28</v>
      </c>
      <c r="D467" s="262" t="s">
        <v>1388</v>
      </c>
      <c r="E467" s="352" t="s">
        <v>362</v>
      </c>
      <c r="F467" s="263" t="s">
        <v>624</v>
      </c>
      <c r="G467" s="290" t="s">
        <v>701</v>
      </c>
      <c r="H467" s="341" t="s">
        <v>476</v>
      </c>
      <c r="I467" s="335" t="str">
        <f>IF(OR(E467="SE",E467="SA"),VLOOKUP(H467,'Tabla de Peligros y Riesgo'!$C$2:$E$226,2,FALSE),VLOOKUP(H467,'LISTA DE ASPECTOS - IMPACTOS'!$D$3:$F$72,2,FALSE))</f>
        <v>Caída al mismo nivel</v>
      </c>
      <c r="J467" s="336" t="s">
        <v>702</v>
      </c>
      <c r="K467" s="342" t="s">
        <v>680</v>
      </c>
      <c r="L467" s="177">
        <v>4</v>
      </c>
      <c r="M467" s="268">
        <f t="shared" si="36"/>
        <v>18</v>
      </c>
      <c r="N467" s="85"/>
      <c r="O467" s="85"/>
      <c r="P467" s="84"/>
      <c r="Q467" s="287"/>
      <c r="R467" s="177"/>
      <c r="S467" s="177" t="s">
        <v>829</v>
      </c>
      <c r="T467" s="178"/>
      <c r="U467" s="401" t="s">
        <v>1402</v>
      </c>
      <c r="V467" s="87"/>
      <c r="W467" s="86">
        <f t="shared" si="37"/>
        <v>18</v>
      </c>
      <c r="X467" s="88"/>
      <c r="Y467" s="86">
        <f t="shared" si="38"/>
        <v>21</v>
      </c>
      <c r="Z467" s="85"/>
      <c r="AA467" s="267" t="s">
        <v>1381</v>
      </c>
      <c r="AB467" s="175"/>
      <c r="AC467" s="176"/>
      <c r="AD467" s="176"/>
      <c r="AE467" s="101"/>
      <c r="AF467" s="101"/>
      <c r="AG467" s="101"/>
      <c r="AH467" s="101"/>
      <c r="AI467" s="101"/>
      <c r="AJ467" s="101"/>
      <c r="AK467" s="101"/>
      <c r="AL467" s="102"/>
      <c r="AM467" s="101"/>
      <c r="AN467" s="102"/>
      <c r="AO467" s="101"/>
      <c r="AP467" s="102"/>
      <c r="AQ467" s="101"/>
      <c r="AR467" s="102"/>
      <c r="AS467" s="101"/>
      <c r="AT467" s="102"/>
      <c r="AU467" s="101"/>
    </row>
    <row r="468" spans="1:52" ht="101.5">
      <c r="A468" s="487"/>
      <c r="B468" s="445"/>
      <c r="C468" s="489"/>
      <c r="D468" s="262" t="s">
        <v>1388</v>
      </c>
      <c r="E468" s="352" t="s">
        <v>362</v>
      </c>
      <c r="F468" s="263" t="s">
        <v>624</v>
      </c>
      <c r="G468" s="290" t="s">
        <v>704</v>
      </c>
      <c r="H468" s="341" t="s">
        <v>507</v>
      </c>
      <c r="I468" s="335" t="str">
        <f>IF(OR(E468="SE",E468="SA"),VLOOKUP(H468,'Tabla de Peligros y Riesgo'!$C$2:$E$226,2,FALSE),VLOOKUP(H468,'LISTA DE ASPECTOS - IMPACTOS'!$D$3:$F$72,2,FALSE))</f>
        <v xml:space="preserve">Golpes </v>
      </c>
      <c r="J468" s="336" t="s">
        <v>705</v>
      </c>
      <c r="K468" s="342" t="s">
        <v>680</v>
      </c>
      <c r="L468" s="177">
        <v>3</v>
      </c>
      <c r="M468" s="268">
        <f t="shared" si="36"/>
        <v>13</v>
      </c>
      <c r="N468" s="177"/>
      <c r="O468" s="177"/>
      <c r="P468" s="84"/>
      <c r="Q468" s="287"/>
      <c r="R468" s="177"/>
      <c r="S468" s="177" t="s">
        <v>714</v>
      </c>
      <c r="T468" s="178"/>
      <c r="U468" s="401" t="s">
        <v>1402</v>
      </c>
      <c r="V468" s="87"/>
      <c r="W468" s="86">
        <f t="shared" si="37"/>
        <v>13</v>
      </c>
      <c r="X468" s="88"/>
      <c r="Y468" s="86">
        <f t="shared" si="38"/>
        <v>17</v>
      </c>
      <c r="Z468" s="85"/>
      <c r="AA468" s="267" t="s">
        <v>1381</v>
      </c>
      <c r="AB468" s="175"/>
      <c r="AC468" s="176"/>
      <c r="AD468" s="176"/>
      <c r="AE468" s="101"/>
      <c r="AF468" s="101"/>
      <c r="AG468" s="101"/>
      <c r="AH468" s="101"/>
      <c r="AI468" s="101"/>
      <c r="AJ468" s="101"/>
      <c r="AK468" s="101"/>
      <c r="AL468" s="102"/>
      <c r="AM468" s="101"/>
      <c r="AN468" s="102"/>
      <c r="AO468" s="101"/>
      <c r="AP468" s="102"/>
      <c r="AQ468" s="101"/>
      <c r="AR468" s="102"/>
      <c r="AS468" s="101"/>
      <c r="AT468" s="102"/>
      <c r="AU468" s="101"/>
    </row>
    <row r="469" spans="1:52" ht="188">
      <c r="A469" s="487"/>
      <c r="B469" s="447"/>
      <c r="C469" s="493"/>
      <c r="D469" s="262" t="s">
        <v>1388</v>
      </c>
      <c r="E469" s="352" t="s">
        <v>363</v>
      </c>
      <c r="F469" s="263" t="s">
        <v>624</v>
      </c>
      <c r="G469" s="290" t="s">
        <v>739</v>
      </c>
      <c r="H469" s="341" t="s">
        <v>740</v>
      </c>
      <c r="I469" s="335" t="str">
        <f>IF(OR(E469="SE",E469="SA"),VLOOKUP(H469,'Tabla de Peligros y Riesgo'!$C$2:$E$226,2,FALSE),VLOOKUP(H469,'LISTA DE ASPECTOS - IMPACTOS'!$D$3:$F$72,2,FALSE))</f>
        <v>Alteración de la calidad de suelo/agua</v>
      </c>
      <c r="J469" s="336" t="str">
        <f>IF(OR(E469="SE",E469="SA"),VLOOKUP(H469,'Tabla de Peligros y Riesgo'!$C$2:$E$226,3,FALSE),VLOOKUP(H469,'LISTA DE ASPECTOS - IMPACTOS'!$D$3:$F$72,3,FALSE))</f>
        <v>Potencial incumplimiento de Estándares de Calidad Ambiental (ECA) para aire.
Potencial afectación a la vida y salud humana.</v>
      </c>
      <c r="K469" s="342" t="s">
        <v>715</v>
      </c>
      <c r="L469" s="177">
        <v>4</v>
      </c>
      <c r="M469" s="268">
        <f t="shared" si="36"/>
        <v>14</v>
      </c>
      <c r="N469" s="85"/>
      <c r="O469" s="85"/>
      <c r="P469" s="291"/>
      <c r="Q469" s="287"/>
      <c r="R469" s="177"/>
      <c r="S469" s="177" t="s">
        <v>741</v>
      </c>
      <c r="T469" s="178">
        <v>0.35</v>
      </c>
      <c r="U469" s="178"/>
      <c r="V469" s="87"/>
      <c r="W469" s="86">
        <f t="shared" si="37"/>
        <v>14</v>
      </c>
      <c r="X469" s="88"/>
      <c r="Y469" s="86">
        <f t="shared" si="38"/>
        <v>18</v>
      </c>
      <c r="Z469" s="85"/>
      <c r="AA469" s="267" t="s">
        <v>1381</v>
      </c>
      <c r="AB469" s="536"/>
      <c r="AC469" s="537"/>
      <c r="AD469" s="537"/>
      <c r="AE469" s="272"/>
      <c r="AF469" s="272"/>
      <c r="AG469" s="272"/>
      <c r="AH469" s="272"/>
      <c r="AI469" s="272"/>
      <c r="AJ469" s="272"/>
      <c r="AK469" s="272"/>
      <c r="AL469" s="273"/>
      <c r="AM469" s="272"/>
      <c r="AN469" s="273"/>
      <c r="AO469" s="272"/>
      <c r="AP469" s="273"/>
      <c r="AQ469" s="272"/>
      <c r="AR469" s="273"/>
      <c r="AS469" s="272"/>
      <c r="AT469" s="102"/>
      <c r="AU469" s="101"/>
    </row>
    <row r="470" spans="1:52" ht="101.5">
      <c r="A470" s="487"/>
      <c r="B470" s="444" t="s">
        <v>148</v>
      </c>
      <c r="C470" s="488" t="s">
        <v>18</v>
      </c>
      <c r="D470" s="262" t="s">
        <v>1388</v>
      </c>
      <c r="E470" s="352" t="s">
        <v>362</v>
      </c>
      <c r="F470" s="263" t="s">
        <v>624</v>
      </c>
      <c r="G470" s="290" t="s">
        <v>679</v>
      </c>
      <c r="H470" s="335" t="s">
        <v>470</v>
      </c>
      <c r="I470" s="335" t="str">
        <f>IF(OR(E470="SE",E470="SA"),VLOOKUP(H470,'Tabla de Peligros y Riesgo'!$C$2:$E$226,2,FALSE),VLOOKUP(H470,'LISTA DE ASPECTOS - IMPACTOS'!$D$3:$F$72,2,FALSE))</f>
        <v>Riesgo Psicosocial</v>
      </c>
      <c r="J470" s="336" t="str">
        <f>IF(OR(E470="SE",E470="SA"),VLOOKUP(H470,'Tabla de Peligros y Riesgo'!$C$2:$E$226,3,FALSE),VLOOKUP(H470,'LISTA DE ASPECTOS - IMPACTOS'!$D$3:$F$72,3,FALSE))</f>
        <v>Estrés / Depresión</v>
      </c>
      <c r="K470" s="337" t="s">
        <v>680</v>
      </c>
      <c r="L470" s="277">
        <v>4</v>
      </c>
      <c r="M470" s="268">
        <f t="shared" si="36"/>
        <v>18</v>
      </c>
      <c r="N470" s="85"/>
      <c r="O470" s="85"/>
      <c r="P470" s="292"/>
      <c r="Q470" s="359"/>
      <c r="R470" s="177"/>
      <c r="S470" s="177" t="s">
        <v>820</v>
      </c>
      <c r="T470" s="178"/>
      <c r="U470" s="401" t="s">
        <v>1402</v>
      </c>
      <c r="V470" s="278"/>
      <c r="W470" s="86">
        <f t="shared" si="37"/>
        <v>18</v>
      </c>
      <c r="X470" s="88"/>
      <c r="Y470" s="86">
        <f t="shared" si="38"/>
        <v>21</v>
      </c>
      <c r="Z470" s="85"/>
      <c r="AA470" s="267" t="s">
        <v>1381</v>
      </c>
      <c r="AB470" s="176"/>
      <c r="AC470" s="176"/>
      <c r="AD470" s="176"/>
      <c r="AE470" s="101"/>
      <c r="AF470" s="101"/>
      <c r="AG470" s="101"/>
      <c r="AH470" s="101"/>
      <c r="AI470" s="101"/>
      <c r="AJ470" s="101"/>
      <c r="AK470" s="101"/>
      <c r="AL470" s="102"/>
      <c r="AM470" s="101"/>
      <c r="AN470" s="102"/>
      <c r="AO470" s="101"/>
      <c r="AP470" s="102"/>
      <c r="AQ470" s="101"/>
      <c r="AR470" s="102"/>
      <c r="AS470" s="101"/>
      <c r="AT470" s="102"/>
      <c r="AU470" s="101"/>
    </row>
    <row r="471" spans="1:52" ht="72.5">
      <c r="A471" s="487"/>
      <c r="B471" s="445"/>
      <c r="C471" s="489"/>
      <c r="D471" s="262" t="s">
        <v>1388</v>
      </c>
      <c r="E471" s="352" t="s">
        <v>363</v>
      </c>
      <c r="F471" s="263" t="s">
        <v>624</v>
      </c>
      <c r="G471" s="290" t="s">
        <v>686</v>
      </c>
      <c r="H471" s="335" t="s">
        <v>687</v>
      </c>
      <c r="I471" s="350" t="s">
        <v>688</v>
      </c>
      <c r="J471" s="351" t="s">
        <v>689</v>
      </c>
      <c r="K471" s="337" t="s">
        <v>690</v>
      </c>
      <c r="L471" s="277">
        <v>5</v>
      </c>
      <c r="M471" s="268">
        <f t="shared" si="36"/>
        <v>15</v>
      </c>
      <c r="N471" s="269"/>
      <c r="O471" s="274"/>
      <c r="P471" s="275"/>
      <c r="Q471" s="359"/>
      <c r="R471" s="177"/>
      <c r="S471" s="177" t="s">
        <v>691</v>
      </c>
      <c r="T471" s="178"/>
      <c r="U471" s="178"/>
      <c r="V471" s="278"/>
      <c r="W471" s="86">
        <f t="shared" si="37"/>
        <v>15</v>
      </c>
      <c r="X471" s="195"/>
      <c r="Y471" s="86">
        <f t="shared" si="38"/>
        <v>19</v>
      </c>
      <c r="Z471" s="85"/>
      <c r="AA471" s="267" t="s">
        <v>1381</v>
      </c>
      <c r="AB471" s="176"/>
      <c r="AC471" s="176"/>
      <c r="AD471" s="176"/>
      <c r="AE471" s="101"/>
      <c r="AF471" s="101"/>
      <c r="AG471" s="101"/>
      <c r="AH471" s="101"/>
      <c r="AI471" s="101"/>
      <c r="AJ471" s="101"/>
      <c r="AK471" s="101"/>
      <c r="AL471" s="102"/>
      <c r="AM471" s="101"/>
      <c r="AN471" s="102"/>
      <c r="AO471" s="101"/>
      <c r="AP471" s="102"/>
      <c r="AQ471" s="101"/>
      <c r="AR471" s="102"/>
      <c r="AS471" s="101"/>
      <c r="AT471" s="102"/>
      <c r="AU471" s="101"/>
    </row>
    <row r="472" spans="1:52" ht="72.5">
      <c r="A472" s="487"/>
      <c r="B472" s="445"/>
      <c r="C472" s="493"/>
      <c r="D472" s="262" t="s">
        <v>1388</v>
      </c>
      <c r="E472" s="352" t="s">
        <v>362</v>
      </c>
      <c r="F472" s="263" t="s">
        <v>624</v>
      </c>
      <c r="G472" s="290" t="s">
        <v>692</v>
      </c>
      <c r="H472" s="335" t="s">
        <v>521</v>
      </c>
      <c r="I472" s="335" t="str">
        <f>IF(OR(E472="SE",E472="SA"),VLOOKUP(H472,'Tabla de Peligros y Riesgo'!$C$2:$E$226,2,FALSE),VLOOKUP(H472,'LISTA DE ASPECTOS - IMPACTOS'!$D$3:$F$72,2,FALSE))</f>
        <v>Riesgo Psicosocial</v>
      </c>
      <c r="J472" s="336" t="str">
        <f>IF(OR(E472="SE",E472="SA"),VLOOKUP(H472,'Tabla de Peligros y Riesgo'!$C$2:$E$226,3,FALSE),VLOOKUP(H472,'LISTA DE ASPECTOS - IMPACTOS'!$D$3:$F$72,3,FALSE))</f>
        <v>Estrés / Depresión</v>
      </c>
      <c r="K472" s="337" t="s">
        <v>680</v>
      </c>
      <c r="L472" s="277">
        <v>4</v>
      </c>
      <c r="M472" s="268">
        <f t="shared" si="36"/>
        <v>18</v>
      </c>
      <c r="N472" s="269"/>
      <c r="O472" s="274"/>
      <c r="P472" s="275"/>
      <c r="Q472" s="276"/>
      <c r="R472" s="177"/>
      <c r="S472" s="177" t="s">
        <v>742</v>
      </c>
      <c r="T472" s="178"/>
      <c r="U472" s="401" t="s">
        <v>1402</v>
      </c>
      <c r="V472" s="278"/>
      <c r="W472" s="86">
        <f t="shared" si="37"/>
        <v>18</v>
      </c>
      <c r="X472" s="195"/>
      <c r="Y472" s="86">
        <f t="shared" si="38"/>
        <v>21</v>
      </c>
      <c r="Z472" s="279"/>
      <c r="AA472" s="267" t="s">
        <v>1381</v>
      </c>
      <c r="AB472" s="176"/>
      <c r="AC472" s="176"/>
      <c r="AD472" s="176"/>
      <c r="AE472" s="101"/>
      <c r="AF472" s="101"/>
      <c r="AG472" s="101"/>
      <c r="AH472" s="101"/>
      <c r="AI472" s="101"/>
      <c r="AJ472" s="101"/>
      <c r="AK472" s="101"/>
      <c r="AL472" s="102"/>
      <c r="AM472" s="101"/>
      <c r="AN472" s="102"/>
      <c r="AO472" s="101"/>
      <c r="AP472" s="102"/>
      <c r="AQ472" s="101"/>
      <c r="AR472" s="102"/>
      <c r="AS472" s="101"/>
      <c r="AT472" s="102"/>
      <c r="AU472" s="101"/>
    </row>
    <row r="473" spans="1:52" s="100" customFormat="1" ht="211.5">
      <c r="A473" s="487"/>
      <c r="B473" s="445"/>
      <c r="C473" s="339" t="s">
        <v>142</v>
      </c>
      <c r="D473" s="262" t="s">
        <v>1388</v>
      </c>
      <c r="E473" s="352" t="s">
        <v>361</v>
      </c>
      <c r="F473" s="263" t="s">
        <v>624</v>
      </c>
      <c r="G473" s="290" t="s">
        <v>694</v>
      </c>
      <c r="H473" s="335" t="s">
        <v>695</v>
      </c>
      <c r="I473" s="335" t="str">
        <f>IF(OR(E473="SE",E473="SA"),VLOOKUP(H473,'Tabla de Peligros y Riesgo'!$C$2:$E$226,2,FALSE),VLOOKUP(H473,'LISTA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473" s="336" t="s">
        <v>696</v>
      </c>
      <c r="K473" s="342" t="s">
        <v>680</v>
      </c>
      <c r="L473" s="177">
        <v>4</v>
      </c>
      <c r="M473" s="268">
        <f t="shared" si="36"/>
        <v>18</v>
      </c>
      <c r="N473" s="280"/>
      <c r="O473" s="280"/>
      <c r="P473" s="282"/>
      <c r="Q473" s="283" t="s">
        <v>697</v>
      </c>
      <c r="R473" s="177" t="s">
        <v>678</v>
      </c>
      <c r="S473" s="177" t="s">
        <v>698</v>
      </c>
      <c r="T473" s="178"/>
      <c r="U473" s="178" t="s">
        <v>1401</v>
      </c>
      <c r="V473" s="304"/>
      <c r="W473" s="86">
        <f t="shared" si="37"/>
        <v>18</v>
      </c>
      <c r="X473" s="88">
        <f>IF(M473&gt;=16,MAX(N473:R473),IF(M473&lt;16,MAX(N473:T473)))</f>
        <v>0</v>
      </c>
      <c r="Y473" s="86">
        <f t="shared" si="38"/>
        <v>23</v>
      </c>
      <c r="Z473" s="85"/>
      <c r="AA473" s="267" t="s">
        <v>1381</v>
      </c>
      <c r="AD473" s="99"/>
      <c r="AE473" s="101"/>
      <c r="AF473" s="101"/>
      <c r="AG473" s="101"/>
      <c r="AH473" s="101"/>
      <c r="AI473" s="101"/>
      <c r="AJ473" s="101"/>
      <c r="AK473" s="101"/>
      <c r="AL473" s="102"/>
      <c r="AM473" s="101"/>
      <c r="AN473" s="102"/>
      <c r="AO473" s="101"/>
      <c r="AP473" s="102"/>
      <c r="AQ473" s="101"/>
      <c r="AR473" s="102"/>
      <c r="AS473" s="101"/>
      <c r="AT473" s="102"/>
      <c r="AU473" s="101"/>
      <c r="AV473" s="90"/>
      <c r="AW473" s="90"/>
      <c r="AX473" s="90"/>
      <c r="AY473" s="90"/>
      <c r="AZ473" s="90"/>
    </row>
    <row r="474" spans="1:52" ht="70.5">
      <c r="A474" s="487"/>
      <c r="B474" s="445"/>
      <c r="C474" s="488" t="s">
        <v>22</v>
      </c>
      <c r="D474" s="262" t="s">
        <v>1388</v>
      </c>
      <c r="E474" s="352" t="s">
        <v>361</v>
      </c>
      <c r="F474" s="263" t="s">
        <v>624</v>
      </c>
      <c r="G474" s="290" t="s">
        <v>721</v>
      </c>
      <c r="H474" s="341" t="s">
        <v>749</v>
      </c>
      <c r="I474" s="335" t="str">
        <f>IF(OR(E474="SE",E474="SA"),VLOOKUP(H474,'Tabla de Peligros y Riesgo'!$C$2:$E$226,2,FALSE),VLOOKUP(H474,'LISTA DE ASPECTOS - IMPACTOS'!$D$3:$F$72,2,FALSE))</f>
        <v>Inhalación de gases Toxicos</v>
      </c>
      <c r="J474" s="336" t="str">
        <f>IF(OR(E474="SE",E474="SA"),VLOOKUP(H474,'Tabla de Peligros y Riesgo'!$C$2:$E$226,3,FALSE),VLOOKUP(H474,'LISTA DE ASPECTOS - IMPACTOS'!$D$3:$F$72,3,FALSE))</f>
        <v>Intoxicación</v>
      </c>
      <c r="K474" s="342" t="s">
        <v>715</v>
      </c>
      <c r="L474" s="177">
        <v>3</v>
      </c>
      <c r="M474" s="268">
        <f t="shared" si="36"/>
        <v>9</v>
      </c>
      <c r="N474" s="85"/>
      <c r="O474" s="85"/>
      <c r="P474" s="84"/>
      <c r="Q474" s="287" t="s">
        <v>750</v>
      </c>
      <c r="R474" s="177" t="s">
        <v>685</v>
      </c>
      <c r="S474" s="177" t="s">
        <v>751</v>
      </c>
      <c r="T474" s="178"/>
      <c r="U474" s="401" t="s">
        <v>1402</v>
      </c>
      <c r="V474" s="87"/>
      <c r="W474" s="86">
        <f t="shared" si="37"/>
        <v>9</v>
      </c>
      <c r="X474" s="88"/>
      <c r="Y474" s="86">
        <f t="shared" si="38"/>
        <v>17</v>
      </c>
      <c r="Z474" s="85"/>
      <c r="AA474" s="267" t="s">
        <v>1381</v>
      </c>
      <c r="AB474" s="175"/>
      <c r="AC474" s="176"/>
      <c r="AD474" s="176"/>
      <c r="AE474" s="101"/>
      <c r="AF474" s="101"/>
      <c r="AG474" s="101"/>
      <c r="AH474" s="101"/>
      <c r="AI474" s="101"/>
      <c r="AJ474" s="101"/>
      <c r="AK474" s="101"/>
      <c r="AL474" s="102"/>
      <c r="AM474" s="101"/>
      <c r="AN474" s="102"/>
      <c r="AO474" s="101"/>
      <c r="AP474" s="102"/>
      <c r="AQ474" s="101"/>
      <c r="AR474" s="102"/>
      <c r="AS474" s="101"/>
      <c r="AT474" s="102"/>
      <c r="AU474" s="101"/>
    </row>
    <row r="475" spans="1:52" ht="56">
      <c r="A475" s="487"/>
      <c r="B475" s="445"/>
      <c r="C475" s="489"/>
      <c r="D475" s="262" t="s">
        <v>1388</v>
      </c>
      <c r="E475" s="352" t="s">
        <v>362</v>
      </c>
      <c r="F475" s="263" t="s">
        <v>624</v>
      </c>
      <c r="G475" s="290" t="s">
        <v>752</v>
      </c>
      <c r="H475" s="341" t="s">
        <v>452</v>
      </c>
      <c r="I475" s="335" t="str">
        <f>IF(OR(E475="SE",E475="SA"),VLOOKUP(H475,'Tabla de Peligros y Riesgo'!$C$2:$E$226,2,FALSE),VLOOKUP(H475,'LISTA DE ASPECTOS - IMPACTOS'!$D$3:$F$72,2,FALSE))</f>
        <v>Caída de roca</v>
      </c>
      <c r="J475" s="336" t="str">
        <f>IF(OR(E475="SE",E475="SA"),VLOOKUP(H475,'Tabla de Peligros y Riesgo'!$C$2:$E$226,3,FALSE),VLOOKUP(H475,'LISTA DE ASPECTOS - IMPACTOS'!$D$3:$F$72,3,FALSE))</f>
        <v>Contusión/Fractura/Muerte</v>
      </c>
      <c r="K475" s="342" t="s">
        <v>715</v>
      </c>
      <c r="L475" s="177">
        <v>2</v>
      </c>
      <c r="M475" s="268">
        <f t="shared" si="36"/>
        <v>5</v>
      </c>
      <c r="N475" s="85"/>
      <c r="O475" s="85"/>
      <c r="P475" s="292"/>
      <c r="Q475" s="287" t="s">
        <v>753</v>
      </c>
      <c r="R475" s="177" t="s">
        <v>685</v>
      </c>
      <c r="S475" s="177" t="s">
        <v>754</v>
      </c>
      <c r="T475" s="178"/>
      <c r="U475" s="401" t="s">
        <v>1402</v>
      </c>
      <c r="V475" s="278"/>
      <c r="W475" s="86">
        <f t="shared" si="37"/>
        <v>5</v>
      </c>
      <c r="X475" s="88"/>
      <c r="Y475" s="86">
        <f t="shared" si="38"/>
        <v>12</v>
      </c>
      <c r="Z475" s="85"/>
      <c r="AA475" s="267" t="s">
        <v>1381</v>
      </c>
      <c r="AB475" s="176"/>
      <c r="AC475" s="176"/>
      <c r="AD475" s="176"/>
      <c r="AE475" s="101"/>
      <c r="AF475" s="101"/>
      <c r="AG475" s="101"/>
      <c r="AH475" s="101"/>
      <c r="AI475" s="101"/>
      <c r="AJ475" s="101"/>
      <c r="AK475" s="101"/>
      <c r="AL475" s="102"/>
      <c r="AM475" s="101"/>
      <c r="AN475" s="102"/>
      <c r="AO475" s="101"/>
      <c r="AP475" s="102"/>
      <c r="AQ475" s="101"/>
      <c r="AR475" s="102"/>
      <c r="AS475" s="101"/>
      <c r="AT475" s="102"/>
      <c r="AU475" s="101"/>
    </row>
    <row r="476" spans="1:52" s="100" customFormat="1" ht="58.5">
      <c r="A476" s="487"/>
      <c r="B476" s="445"/>
      <c r="C476" s="489"/>
      <c r="D476" s="262" t="s">
        <v>1388</v>
      </c>
      <c r="E476" s="352" t="s">
        <v>362</v>
      </c>
      <c r="F476" s="263" t="s">
        <v>624</v>
      </c>
      <c r="G476" s="290" t="s">
        <v>701</v>
      </c>
      <c r="H476" s="341" t="s">
        <v>524</v>
      </c>
      <c r="I476" s="335" t="str">
        <f>IF(OR(E476="SE",E476="SA"),VLOOKUP(H476,'Tabla de Peligros y Riesgo'!$C$2:$E$226,2,FALSE),VLOOKUP(H476,'LISTA DE ASPECTOS - IMPACTOS'!$D$3:$F$72,2,FALSE))</f>
        <v>Caída al mismo nivel</v>
      </c>
      <c r="J476" s="336" t="s">
        <v>702</v>
      </c>
      <c r="K476" s="342" t="s">
        <v>680</v>
      </c>
      <c r="L476" s="177">
        <v>4</v>
      </c>
      <c r="M476" s="268">
        <f t="shared" si="36"/>
        <v>18</v>
      </c>
      <c r="N476" s="280"/>
      <c r="O476" s="280"/>
      <c r="P476" s="282"/>
      <c r="Q476" s="287"/>
      <c r="R476" s="177"/>
      <c r="S476" s="177" t="s">
        <v>831</v>
      </c>
      <c r="T476" s="178"/>
      <c r="U476" s="401" t="s">
        <v>1402</v>
      </c>
      <c r="V476" s="304"/>
      <c r="W476" s="86">
        <f t="shared" si="37"/>
        <v>18</v>
      </c>
      <c r="X476" s="88"/>
      <c r="Y476" s="86">
        <f t="shared" si="38"/>
        <v>21</v>
      </c>
      <c r="Z476" s="85"/>
      <c r="AA476" s="267" t="s">
        <v>1381</v>
      </c>
      <c r="AD476" s="99"/>
      <c r="AE476" s="101"/>
      <c r="AF476" s="101"/>
      <c r="AG476" s="101"/>
      <c r="AH476" s="101"/>
      <c r="AI476" s="101"/>
      <c r="AJ476" s="101"/>
      <c r="AK476" s="101"/>
      <c r="AL476" s="102"/>
      <c r="AM476" s="101"/>
      <c r="AN476" s="102"/>
      <c r="AO476" s="101"/>
      <c r="AP476" s="102"/>
      <c r="AQ476" s="101"/>
      <c r="AR476" s="102"/>
      <c r="AS476" s="101"/>
      <c r="AT476" s="102"/>
      <c r="AU476" s="101"/>
      <c r="AV476" s="90"/>
      <c r="AW476" s="90"/>
      <c r="AX476" s="90"/>
      <c r="AY476" s="90"/>
      <c r="AZ476" s="90"/>
    </row>
    <row r="477" spans="1:52" ht="70.5">
      <c r="A477" s="487"/>
      <c r="B477" s="445"/>
      <c r="C477" s="488" t="s">
        <v>143</v>
      </c>
      <c r="D477" s="262" t="s">
        <v>1388</v>
      </c>
      <c r="E477" s="352" t="s">
        <v>362</v>
      </c>
      <c r="F477" s="263" t="s">
        <v>624</v>
      </c>
      <c r="G477" s="290" t="s">
        <v>701</v>
      </c>
      <c r="H477" s="341" t="s">
        <v>542</v>
      </c>
      <c r="I477" s="335" t="str">
        <f>IF(OR(E477="SE",E477="SA"),VLOOKUP(H477,'Tabla de Peligros y Riesgo'!$C$2:$E$226,2,FALSE),VLOOKUP(H477,'LISTA DE ASPECTOS - IMPACTOS'!$D$3:$F$72,2,FALSE))</f>
        <v>Caída al mismo nivel</v>
      </c>
      <c r="J477" s="336" t="s">
        <v>702</v>
      </c>
      <c r="K477" s="342" t="s">
        <v>680</v>
      </c>
      <c r="L477" s="177">
        <v>4</v>
      </c>
      <c r="M477" s="268">
        <f t="shared" si="36"/>
        <v>18</v>
      </c>
      <c r="N477" s="85"/>
      <c r="O477" s="85"/>
      <c r="P477" s="84"/>
      <c r="Q477" s="287"/>
      <c r="R477" s="177"/>
      <c r="S477" s="177" t="s">
        <v>831</v>
      </c>
      <c r="T477" s="178"/>
      <c r="U477" s="401" t="s">
        <v>1402</v>
      </c>
      <c r="V477" s="87"/>
      <c r="W477" s="86">
        <f t="shared" si="37"/>
        <v>18</v>
      </c>
      <c r="X477" s="88"/>
      <c r="Y477" s="86">
        <f t="shared" si="38"/>
        <v>21</v>
      </c>
      <c r="Z477" s="85"/>
      <c r="AA477" s="267" t="s">
        <v>1381</v>
      </c>
      <c r="AB477" s="175"/>
      <c r="AC477" s="176"/>
      <c r="AD477" s="176"/>
      <c r="AE477" s="101"/>
      <c r="AF477" s="101"/>
      <c r="AG477" s="101"/>
      <c r="AH477" s="101"/>
      <c r="AI477" s="101"/>
      <c r="AJ477" s="101"/>
      <c r="AK477" s="101"/>
      <c r="AL477" s="102"/>
      <c r="AM477" s="101"/>
      <c r="AN477" s="102"/>
      <c r="AO477" s="101"/>
      <c r="AP477" s="102"/>
      <c r="AQ477" s="101"/>
      <c r="AR477" s="102"/>
      <c r="AS477" s="101"/>
      <c r="AT477" s="102"/>
      <c r="AU477" s="101"/>
    </row>
    <row r="478" spans="1:52" ht="117.5">
      <c r="A478" s="487"/>
      <c r="B478" s="445"/>
      <c r="C478" s="493"/>
      <c r="D478" s="262" t="s">
        <v>1388</v>
      </c>
      <c r="E478" s="352" t="s">
        <v>362</v>
      </c>
      <c r="F478" s="263" t="s">
        <v>624</v>
      </c>
      <c r="G478" s="290" t="s">
        <v>704</v>
      </c>
      <c r="H478" s="341" t="s">
        <v>707</v>
      </c>
      <c r="I478" s="335" t="str">
        <f>IF(OR(E478="SE",E478="SA"),VLOOKUP(H478,'Tabla de Peligros y Riesgo'!$C$2:$E$226,2,FALSE),VLOOKUP(H478,'LISTA DE ASPECTOS - IMPACTOS'!$D$3:$F$72,2,FALSE))</f>
        <v>Atrapamiento</v>
      </c>
      <c r="J478" s="336" t="s">
        <v>705</v>
      </c>
      <c r="K478" s="342" t="s">
        <v>680</v>
      </c>
      <c r="L478" s="177">
        <v>3</v>
      </c>
      <c r="M478" s="268">
        <f t="shared" si="36"/>
        <v>13</v>
      </c>
      <c r="N478" s="85"/>
      <c r="O478" s="85"/>
      <c r="P478" s="84"/>
      <c r="Q478" s="287"/>
      <c r="R478" s="177"/>
      <c r="S478" s="177" t="s">
        <v>832</v>
      </c>
      <c r="T478" s="178"/>
      <c r="U478" s="401" t="s">
        <v>1402</v>
      </c>
      <c r="V478" s="87"/>
      <c r="W478" s="86">
        <f t="shared" si="37"/>
        <v>13</v>
      </c>
      <c r="X478" s="88"/>
      <c r="Y478" s="86">
        <f t="shared" si="38"/>
        <v>17</v>
      </c>
      <c r="Z478" s="85"/>
      <c r="AA478" s="267" t="s">
        <v>1381</v>
      </c>
      <c r="AB478" s="175"/>
      <c r="AC478" s="176"/>
      <c r="AD478" s="176"/>
      <c r="AE478" s="101"/>
      <c r="AF478" s="101"/>
      <c r="AG478" s="101"/>
      <c r="AH478" s="101"/>
      <c r="AI478" s="101"/>
      <c r="AJ478" s="101"/>
      <c r="AK478" s="101"/>
      <c r="AL478" s="102"/>
      <c r="AM478" s="101"/>
      <c r="AN478" s="102"/>
      <c r="AO478" s="101"/>
      <c r="AP478" s="102"/>
      <c r="AQ478" s="101"/>
      <c r="AR478" s="102"/>
      <c r="AS478" s="101"/>
      <c r="AT478" s="102"/>
      <c r="AU478" s="101"/>
    </row>
    <row r="479" spans="1:52" ht="101.5">
      <c r="A479" s="487"/>
      <c r="B479" s="445"/>
      <c r="C479" s="339" t="s">
        <v>144</v>
      </c>
      <c r="D479" s="262" t="s">
        <v>1388</v>
      </c>
      <c r="E479" s="352" t="s">
        <v>362</v>
      </c>
      <c r="F479" s="263" t="s">
        <v>624</v>
      </c>
      <c r="G479" s="290" t="s">
        <v>704</v>
      </c>
      <c r="H479" s="341" t="s">
        <v>507</v>
      </c>
      <c r="I479" s="335" t="str">
        <f>IF(OR(E479="SE",E479="SA"),VLOOKUP(H479,'Tabla de Peligros y Riesgo'!$C$2:$E$226,2,FALSE),VLOOKUP(H479,'LISTA DE ASPECTOS - IMPACTOS'!$D$3:$F$72,2,FALSE))</f>
        <v xml:space="preserve">Golpes </v>
      </c>
      <c r="J479" s="336" t="s">
        <v>705</v>
      </c>
      <c r="K479" s="342" t="s">
        <v>680</v>
      </c>
      <c r="L479" s="177">
        <v>3</v>
      </c>
      <c r="M479" s="268">
        <f t="shared" si="36"/>
        <v>13</v>
      </c>
      <c r="N479" s="177"/>
      <c r="O479" s="177"/>
      <c r="P479" s="84"/>
      <c r="Q479" s="287"/>
      <c r="R479" s="177"/>
      <c r="S479" s="177" t="s">
        <v>714</v>
      </c>
      <c r="T479" s="178"/>
      <c r="U479" s="401" t="s">
        <v>1402</v>
      </c>
      <c r="V479" s="87"/>
      <c r="W479" s="86">
        <f t="shared" si="37"/>
        <v>13</v>
      </c>
      <c r="X479" s="88"/>
      <c r="Y479" s="86">
        <f t="shared" si="38"/>
        <v>17</v>
      </c>
      <c r="Z479" s="85"/>
      <c r="AA479" s="267" t="s">
        <v>1381</v>
      </c>
      <c r="AB479" s="175"/>
      <c r="AC479" s="176"/>
      <c r="AD479" s="176"/>
      <c r="AE479" s="101"/>
      <c r="AF479" s="101"/>
      <c r="AG479" s="101"/>
      <c r="AH479" s="101"/>
      <c r="AI479" s="101"/>
      <c r="AJ479" s="101"/>
      <c r="AK479" s="101"/>
      <c r="AL479" s="102"/>
      <c r="AM479" s="101"/>
      <c r="AN479" s="102"/>
      <c r="AO479" s="101"/>
      <c r="AP479" s="102"/>
      <c r="AQ479" s="101"/>
      <c r="AR479" s="102"/>
      <c r="AS479" s="101"/>
      <c r="AT479" s="102"/>
      <c r="AU479" s="101"/>
    </row>
    <row r="480" spans="1:52" ht="70.5">
      <c r="A480" s="487"/>
      <c r="B480" s="445"/>
      <c r="C480" s="488" t="s">
        <v>145</v>
      </c>
      <c r="D480" s="262" t="s">
        <v>1388</v>
      </c>
      <c r="E480" s="352" t="s">
        <v>361</v>
      </c>
      <c r="F480" s="263" t="s">
        <v>624</v>
      </c>
      <c r="G480" s="290" t="s">
        <v>441</v>
      </c>
      <c r="H480" s="341" t="s">
        <v>519</v>
      </c>
      <c r="I480" s="335" t="str">
        <f>IF(OR(E480="SE",E480="SA"),VLOOKUP(H480,'Tabla de Peligros y Riesgo'!$C$2:$E$226,2,FALSE),VLOOKUP(H480,'LISTA DE ASPECTOS - IMPACTOS'!$D$3:$F$72,2,FALSE))</f>
        <v>Riesgos Disergonómico</v>
      </c>
      <c r="J480" s="336" t="str">
        <f>IF(OR(E480="SE",E480="SA"),VLOOKUP(H480,'Tabla de Peligros y Riesgo'!$C$2:$E$226,3,FALSE),VLOOKUP(H480,'LISTA DE ASPECTOS - IMPACTOS'!$D$3:$F$72,3,FALSE))</f>
        <v>Lumbalgia/Dorsalgia/ Hiperlordosis/ Tendinitis de Hombro</v>
      </c>
      <c r="K480" s="342" t="s">
        <v>715</v>
      </c>
      <c r="L480" s="177">
        <v>4</v>
      </c>
      <c r="M480" s="268">
        <f t="shared" si="36"/>
        <v>14</v>
      </c>
      <c r="N480" s="177"/>
      <c r="O480" s="177"/>
      <c r="P480" s="84"/>
      <c r="Q480" s="287"/>
      <c r="R480" s="177"/>
      <c r="S480" s="177" t="s">
        <v>716</v>
      </c>
      <c r="T480" s="178"/>
      <c r="U480" s="401" t="s">
        <v>1402</v>
      </c>
      <c r="V480" s="87"/>
      <c r="W480" s="86">
        <f t="shared" si="37"/>
        <v>14</v>
      </c>
      <c r="X480" s="88"/>
      <c r="Y480" s="86">
        <f t="shared" si="38"/>
        <v>18</v>
      </c>
      <c r="Z480" s="85"/>
      <c r="AA480" s="267" t="s">
        <v>1381</v>
      </c>
      <c r="AB480" s="175"/>
      <c r="AC480" s="176"/>
      <c r="AD480" s="176"/>
      <c r="AE480" s="101"/>
      <c r="AF480" s="101"/>
      <c r="AG480" s="101"/>
      <c r="AH480" s="101"/>
      <c r="AI480" s="101"/>
      <c r="AJ480" s="101"/>
      <c r="AK480" s="101"/>
      <c r="AL480" s="102"/>
      <c r="AM480" s="101"/>
      <c r="AN480" s="102"/>
      <c r="AO480" s="101"/>
      <c r="AP480" s="102"/>
      <c r="AQ480" s="101"/>
      <c r="AR480" s="102"/>
      <c r="AS480" s="101"/>
      <c r="AT480" s="102"/>
      <c r="AU480" s="101"/>
    </row>
    <row r="481" spans="1:47" ht="70.5">
      <c r="A481" s="487"/>
      <c r="B481" s="445"/>
      <c r="C481" s="489"/>
      <c r="D481" s="262" t="s">
        <v>1388</v>
      </c>
      <c r="E481" s="352" t="s">
        <v>362</v>
      </c>
      <c r="F481" s="263" t="s">
        <v>624</v>
      </c>
      <c r="G481" s="290" t="s">
        <v>701</v>
      </c>
      <c r="H481" s="341" t="s">
        <v>542</v>
      </c>
      <c r="I481" s="335" t="str">
        <f>IF(OR(E481="SE",E481="SA"),VLOOKUP(H481,'Tabla de Peligros y Riesgo'!$C$2:$E$226,2,FALSE),VLOOKUP(H481,'LISTA DE ASPECTOS - IMPACTOS'!$D$3:$F$72,2,FALSE))</f>
        <v>Caída al mismo nivel</v>
      </c>
      <c r="J481" s="336" t="s">
        <v>702</v>
      </c>
      <c r="K481" s="342" t="s">
        <v>680</v>
      </c>
      <c r="L481" s="177">
        <v>4</v>
      </c>
      <c r="M481" s="268">
        <f t="shared" si="36"/>
        <v>18</v>
      </c>
      <c r="N481" s="85"/>
      <c r="O481" s="85"/>
      <c r="P481" s="84"/>
      <c r="Q481" s="287"/>
      <c r="R481" s="177"/>
      <c r="S481" s="177" t="s">
        <v>831</v>
      </c>
      <c r="T481" s="178"/>
      <c r="U481" s="401" t="s">
        <v>1402</v>
      </c>
      <c r="V481" s="87">
        <v>0.15</v>
      </c>
      <c r="W481" s="86">
        <f t="shared" si="37"/>
        <v>18</v>
      </c>
      <c r="X481" s="88">
        <f>IF(M481&gt;=16,MAX(N481:R481),IF(M481&lt;16,MAX(N481:V481)))</f>
        <v>0</v>
      </c>
      <c r="Y481" s="86">
        <f t="shared" si="38"/>
        <v>21</v>
      </c>
      <c r="Z481" s="85"/>
      <c r="AA481" s="267" t="s">
        <v>1381</v>
      </c>
      <c r="AB481" s="175"/>
      <c r="AC481" s="176"/>
      <c r="AD481" s="176"/>
      <c r="AE481" s="101"/>
      <c r="AF481" s="101"/>
      <c r="AG481" s="101"/>
      <c r="AH481" s="101"/>
      <c r="AI481" s="101"/>
      <c r="AJ481" s="101"/>
      <c r="AK481" s="101"/>
      <c r="AL481" s="102"/>
      <c r="AM481" s="101"/>
      <c r="AN481" s="102"/>
      <c r="AO481" s="101"/>
      <c r="AP481" s="102"/>
      <c r="AQ481" s="101"/>
      <c r="AR481" s="102"/>
      <c r="AS481" s="101"/>
      <c r="AT481" s="102"/>
      <c r="AU481" s="101"/>
    </row>
    <row r="482" spans="1:47" ht="58">
      <c r="A482" s="487"/>
      <c r="B482" s="445"/>
      <c r="C482" s="489"/>
      <c r="D482" s="262" t="s">
        <v>1388</v>
      </c>
      <c r="E482" s="352" t="s">
        <v>362</v>
      </c>
      <c r="F482" s="263" t="s">
        <v>624</v>
      </c>
      <c r="G482" s="290" t="s">
        <v>823</v>
      </c>
      <c r="H482" s="341" t="s">
        <v>824</v>
      </c>
      <c r="I482" s="335" t="str">
        <f>IF(OR(E482="SE",E482="SA"),VLOOKUP(H482,'Tabla de Peligros y Riesgo'!$C$2:$E$226,2,FALSE),VLOOKUP(H482,'LISTA DE ASPECTOS - IMPACTOS'!$D$3:$F$72,2,FALSE))</f>
        <v>Aplastamiento</v>
      </c>
      <c r="J482" s="336" t="str">
        <f>IF(OR(E482="SE",E482="SA"),VLOOKUP(H482,'Tabla de Peligros y Riesgo'!$C$2:$E$226,3,FALSE),VLOOKUP(H482,'LISTA DE ASPECTOS - IMPACTOS'!$D$3:$F$72,3,FALSE))</f>
        <v>Contusión/Fractura/Muerte</v>
      </c>
      <c r="K482" s="342" t="s">
        <v>680</v>
      </c>
      <c r="L482" s="177">
        <v>2</v>
      </c>
      <c r="M482" s="268">
        <f t="shared" si="36"/>
        <v>8</v>
      </c>
      <c r="N482" s="85"/>
      <c r="O482" s="85"/>
      <c r="P482" s="84"/>
      <c r="Q482" s="287" t="s">
        <v>825</v>
      </c>
      <c r="R482" s="177" t="s">
        <v>685</v>
      </c>
      <c r="S482" s="177" t="s">
        <v>826</v>
      </c>
      <c r="T482" s="178"/>
      <c r="U482" s="401" t="s">
        <v>1402</v>
      </c>
      <c r="V482" s="87"/>
      <c r="W482" s="86">
        <f t="shared" si="37"/>
        <v>8</v>
      </c>
      <c r="X482" s="88"/>
      <c r="Y482" s="86">
        <f t="shared" si="38"/>
        <v>12</v>
      </c>
      <c r="Z482" s="85"/>
      <c r="AA482" s="267" t="s">
        <v>1381</v>
      </c>
      <c r="AB482" s="175"/>
      <c r="AC482" s="176"/>
      <c r="AD482" s="176"/>
      <c r="AE482" s="101"/>
      <c r="AF482" s="101"/>
      <c r="AG482" s="101"/>
      <c r="AH482" s="101"/>
      <c r="AI482" s="101"/>
      <c r="AJ482" s="101"/>
      <c r="AK482" s="101"/>
      <c r="AL482" s="102"/>
      <c r="AM482" s="101"/>
      <c r="AN482" s="102"/>
      <c r="AO482" s="101"/>
      <c r="AP482" s="102"/>
      <c r="AQ482" s="101"/>
      <c r="AR482" s="102"/>
      <c r="AS482" s="101"/>
      <c r="AT482" s="102"/>
      <c r="AU482" s="101"/>
    </row>
    <row r="483" spans="1:47" ht="116">
      <c r="A483" s="487"/>
      <c r="B483" s="445"/>
      <c r="C483" s="489"/>
      <c r="D483" s="262" t="s">
        <v>1388</v>
      </c>
      <c r="E483" s="352" t="s">
        <v>362</v>
      </c>
      <c r="F483" s="263" t="s">
        <v>624</v>
      </c>
      <c r="G483" s="290" t="s">
        <v>735</v>
      </c>
      <c r="H483" s="341" t="s">
        <v>736</v>
      </c>
      <c r="I483" s="335" t="str">
        <f>IF(OR(E483="SE",E483="SA"),VLOOKUP(H483,'Tabla de Peligros y Riesgo'!$C$2:$E$226,2,FALSE),VLOOKUP(H483,'LISTA DE ASPECTOS - IMPACTOS'!$D$3:$F$72,2,FALSE))</f>
        <v>Cortes</v>
      </c>
      <c r="J483" s="336" t="str">
        <f>IF(OR(E483="SE",E483="SA"),VLOOKUP(H483,'Tabla de Peligros y Riesgo'!$C$2:$E$226,3,FALSE),VLOOKUP(H483,'LISTA DE ASPECTOS - IMPACTOS'!$D$3:$F$72,3,FALSE))</f>
        <v>Herida punzocortante</v>
      </c>
      <c r="K483" s="342" t="s">
        <v>715</v>
      </c>
      <c r="L483" s="177">
        <v>3</v>
      </c>
      <c r="M483" s="268">
        <f t="shared" si="36"/>
        <v>9</v>
      </c>
      <c r="N483" s="85"/>
      <c r="O483" s="85"/>
      <c r="P483" s="84"/>
      <c r="Q483" s="287" t="s">
        <v>737</v>
      </c>
      <c r="R483" s="177" t="s">
        <v>678</v>
      </c>
      <c r="S483" s="177" t="s">
        <v>738</v>
      </c>
      <c r="T483" s="178"/>
      <c r="U483" s="401" t="s">
        <v>1402</v>
      </c>
      <c r="V483" s="87"/>
      <c r="W483" s="86">
        <f t="shared" si="37"/>
        <v>9</v>
      </c>
      <c r="X483" s="88"/>
      <c r="Y483" s="86">
        <f t="shared" si="38"/>
        <v>20</v>
      </c>
      <c r="Z483" s="85"/>
      <c r="AA483" s="267" t="s">
        <v>1381</v>
      </c>
      <c r="AB483" s="175"/>
      <c r="AC483" s="176"/>
      <c r="AD483" s="176"/>
      <c r="AE483" s="101"/>
      <c r="AF483" s="101"/>
      <c r="AG483" s="101"/>
      <c r="AH483" s="101"/>
      <c r="AI483" s="101"/>
      <c r="AJ483" s="101"/>
      <c r="AK483" s="101"/>
      <c r="AL483" s="102"/>
      <c r="AM483" s="101"/>
      <c r="AN483" s="102"/>
      <c r="AO483" s="101"/>
      <c r="AP483" s="102"/>
      <c r="AQ483" s="101"/>
      <c r="AR483" s="102"/>
      <c r="AS483" s="101"/>
      <c r="AT483" s="102"/>
      <c r="AU483" s="101"/>
    </row>
    <row r="484" spans="1:47" ht="188">
      <c r="A484" s="487"/>
      <c r="B484" s="445"/>
      <c r="C484" s="489"/>
      <c r="D484" s="262" t="s">
        <v>1388</v>
      </c>
      <c r="E484" s="352" t="s">
        <v>363</v>
      </c>
      <c r="F484" s="263" t="s">
        <v>624</v>
      </c>
      <c r="G484" s="290" t="s">
        <v>739</v>
      </c>
      <c r="H484" s="341" t="s">
        <v>740</v>
      </c>
      <c r="I484" s="335" t="str">
        <f>IF(OR(E484="SE",E484="SA"),VLOOKUP(H484,'Tabla de Peligros y Riesgo'!$C$2:$E$226,2,FALSE),VLOOKUP(H484,'LISTA DE ASPECTOS - IMPACTOS'!$D$3:$F$72,2,FALSE))</f>
        <v>Alteración de la calidad de suelo/agua</v>
      </c>
      <c r="J484" s="336" t="str">
        <f>IF(OR(E484="SE",E484="SA"),VLOOKUP(H484,'Tabla de Peligros y Riesgo'!$C$2:$E$226,3,FALSE),VLOOKUP(H484,'LISTA DE ASPECTOS - IMPACTOS'!$D$3:$F$72,3,FALSE))</f>
        <v>Potencial incumplimiento de Estándares de Calidad Ambiental (ECA) para aire.
Potencial afectación a la vida y salud humana.</v>
      </c>
      <c r="K484" s="342" t="s">
        <v>715</v>
      </c>
      <c r="L484" s="177">
        <v>4</v>
      </c>
      <c r="M484" s="268">
        <f t="shared" si="36"/>
        <v>14</v>
      </c>
      <c r="N484" s="85"/>
      <c r="O484" s="85"/>
      <c r="P484" s="84"/>
      <c r="Q484" s="287"/>
      <c r="R484" s="177"/>
      <c r="S484" s="177" t="s">
        <v>741</v>
      </c>
      <c r="T484" s="178"/>
      <c r="U484" s="178"/>
      <c r="V484" s="87"/>
      <c r="W484" s="86">
        <f t="shared" si="37"/>
        <v>14</v>
      </c>
      <c r="X484" s="88"/>
      <c r="Y484" s="86">
        <f t="shared" si="38"/>
        <v>18</v>
      </c>
      <c r="Z484" s="85"/>
      <c r="AA484" s="267" t="s">
        <v>1381</v>
      </c>
      <c r="AB484" s="175"/>
      <c r="AC484" s="176"/>
      <c r="AD484" s="176"/>
      <c r="AE484" s="272"/>
      <c r="AF484" s="272"/>
      <c r="AG484" s="272"/>
      <c r="AH484" s="272"/>
      <c r="AI484" s="272"/>
      <c r="AJ484" s="272"/>
      <c r="AK484" s="272"/>
      <c r="AL484" s="273"/>
      <c r="AM484" s="272"/>
      <c r="AN484" s="273"/>
      <c r="AO484" s="272"/>
      <c r="AP484" s="273"/>
      <c r="AQ484" s="272"/>
      <c r="AR484" s="273"/>
      <c r="AS484" s="272"/>
      <c r="AT484" s="102"/>
      <c r="AU484" s="101"/>
    </row>
    <row r="485" spans="1:47" ht="62.15" customHeight="1">
      <c r="A485" s="487"/>
      <c r="B485" s="445"/>
      <c r="C485" s="489"/>
      <c r="D485" s="262" t="s">
        <v>1388</v>
      </c>
      <c r="E485" s="352" t="s">
        <v>363</v>
      </c>
      <c r="F485" s="263" t="s">
        <v>624</v>
      </c>
      <c r="G485" s="290" t="s">
        <v>732</v>
      </c>
      <c r="H485" s="341" t="s">
        <v>729</v>
      </c>
      <c r="I485" s="335" t="str">
        <f>IF(OR(E485="SE",E485="SA"),VLOOKUP(H485,'Tabla de Peligros y Riesgo'!$C$2:$E$226,2,FALSE),VLOOKUP(H485,'LISTA DE ASPECTOS - IMPACTOS'!$D$3:$F$72,2,FALSE))</f>
        <v>Alteración de la calidad de suelo/agua</v>
      </c>
      <c r="J485" s="336" t="str">
        <f>IF(OR(E485="SE",E485="SA"),VLOOKUP(H485,'Tabla de Peligros y Riesgo'!$C$2:$E$226,3,FALSE),VLOOKUP(H485,'LISTA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85" s="342" t="s">
        <v>690</v>
      </c>
      <c r="L485" s="177">
        <v>4</v>
      </c>
      <c r="M485" s="268">
        <f t="shared" si="36"/>
        <v>10</v>
      </c>
      <c r="N485" s="85"/>
      <c r="O485" s="85"/>
      <c r="P485" s="84"/>
      <c r="Q485" s="177"/>
      <c r="R485" s="177"/>
      <c r="S485" s="177" t="s">
        <v>733</v>
      </c>
      <c r="T485" s="178"/>
      <c r="U485" s="178"/>
      <c r="V485" s="87"/>
      <c r="W485" s="86">
        <f t="shared" si="37"/>
        <v>10</v>
      </c>
      <c r="X485" s="88">
        <f>IF(M485&gt;=16,MAX(N485:R485),IF(M485&lt;16,MAX(N485:V485)))</f>
        <v>0</v>
      </c>
      <c r="Y485" s="86">
        <f t="shared" si="38"/>
        <v>18</v>
      </c>
      <c r="Z485" s="85"/>
      <c r="AA485" s="267" t="s">
        <v>1381</v>
      </c>
      <c r="AB485" s="175"/>
      <c r="AC485" s="176"/>
      <c r="AD485" s="176"/>
      <c r="AE485" s="272"/>
      <c r="AF485" s="272"/>
      <c r="AG485" s="272"/>
      <c r="AH485" s="272"/>
      <c r="AI485" s="272"/>
      <c r="AJ485" s="272"/>
      <c r="AK485" s="272"/>
      <c r="AL485" s="273"/>
      <c r="AM485" s="272"/>
      <c r="AN485" s="273"/>
      <c r="AO485" s="272"/>
      <c r="AP485" s="273"/>
      <c r="AQ485" s="272"/>
      <c r="AR485" s="273"/>
      <c r="AS485" s="272"/>
      <c r="AT485" s="102"/>
      <c r="AU485" s="101"/>
    </row>
    <row r="486" spans="1:47" ht="329">
      <c r="A486" s="487"/>
      <c r="B486" s="445"/>
      <c r="C486" s="489"/>
      <c r="D486" s="262" t="s">
        <v>1388</v>
      </c>
      <c r="E486" s="352" t="s">
        <v>363</v>
      </c>
      <c r="F486" s="263" t="s">
        <v>624</v>
      </c>
      <c r="G486" s="290" t="s">
        <v>728</v>
      </c>
      <c r="H486" s="341" t="s">
        <v>729</v>
      </c>
      <c r="I486" s="335" t="str">
        <f>IF(OR(E486="SE",E486="SA"),VLOOKUP(H486,'Tabla de Peligros y Riesgo'!$C$2:$E$226,2,FALSE),VLOOKUP(H486,'LISTA DE ASPECTOS - IMPACTOS'!$D$3:$F$72,2,FALSE))</f>
        <v>Alteración de la calidad de suelo/agua</v>
      </c>
      <c r="J486" s="336" t="str">
        <f>IF(OR(E486="SE",E486="SA"),VLOOKUP(H486,'Tabla de Peligros y Riesgo'!$C$2:$E$226,3,FALSE),VLOOKUP(H486,'LISTA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86" s="342" t="s">
        <v>680</v>
      </c>
      <c r="L486" s="177">
        <v>3</v>
      </c>
      <c r="M486" s="268">
        <f t="shared" si="36"/>
        <v>13</v>
      </c>
      <c r="N486" s="177"/>
      <c r="O486" s="177"/>
      <c r="P486" s="84"/>
      <c r="Q486" s="177" t="s">
        <v>730</v>
      </c>
      <c r="R486" s="177" t="s">
        <v>685</v>
      </c>
      <c r="S486" s="177" t="s">
        <v>731</v>
      </c>
      <c r="T486" s="178"/>
      <c r="U486" s="178"/>
      <c r="V486" s="87">
        <v>0.15</v>
      </c>
      <c r="W486" s="86">
        <f t="shared" si="37"/>
        <v>13</v>
      </c>
      <c r="X486" s="88">
        <f>IF(M486&gt;=16,MAX(N486:R486),IF(M486&lt;16,MAX(N486:V486)))</f>
        <v>0.15</v>
      </c>
      <c r="Y486" s="86">
        <f t="shared" si="38"/>
        <v>17</v>
      </c>
      <c r="Z486" s="85"/>
      <c r="AA486" s="267" t="s">
        <v>1381</v>
      </c>
      <c r="AB486" s="175"/>
      <c r="AC486" s="176"/>
      <c r="AD486" s="176"/>
      <c r="AE486" s="272"/>
      <c r="AF486" s="272"/>
      <c r="AG486" s="272"/>
      <c r="AH486" s="272"/>
      <c r="AI486" s="272"/>
      <c r="AJ486" s="272"/>
      <c r="AK486" s="272"/>
      <c r="AL486" s="273"/>
      <c r="AM486" s="272"/>
      <c r="AN486" s="273"/>
      <c r="AO486" s="272"/>
      <c r="AP486" s="273"/>
      <c r="AQ486" s="272"/>
      <c r="AR486" s="273"/>
      <c r="AS486" s="272"/>
      <c r="AT486" s="102"/>
      <c r="AU486" s="101"/>
    </row>
    <row r="487" spans="1:47" ht="188">
      <c r="A487" s="487"/>
      <c r="B487" s="445"/>
      <c r="C487" s="489"/>
      <c r="D487" s="262" t="s">
        <v>1388</v>
      </c>
      <c r="E487" s="352" t="s">
        <v>363</v>
      </c>
      <c r="F487" s="263" t="s">
        <v>624</v>
      </c>
      <c r="G487" s="290" t="s">
        <v>739</v>
      </c>
      <c r="H487" s="341" t="s">
        <v>775</v>
      </c>
      <c r="I487" s="335" t="str">
        <f>IF(OR(E487="SE",E487="SA"),VLOOKUP(H487,'Tabla de Peligros y Riesgo'!$C$2:$E$226,2,FALSE),VLOOKUP(H487,'LISTA DE ASPECTOS - IMPACTOS'!$D$3:$F$72,2,FALSE))</f>
        <v>Alteración de la calidad de suelo/agua</v>
      </c>
      <c r="J487" s="336" t="str">
        <f>IF(OR(E487="SE",E487="SA"),VLOOKUP(H487,'Tabla de Peligros y Riesgo'!$C$2:$E$226,3,FALSE),VLOOKUP(H487,'LISTA DE ASPECTOS - IMPACTOS'!$D$3:$F$72,3,FALSE))</f>
        <v>Potencial incumplimiento de Estándares de Calidad Ambiental (ECA) para aire.
Potencial afectación a la vida y salud humana.</v>
      </c>
      <c r="K487" s="342" t="s">
        <v>715</v>
      </c>
      <c r="L487" s="177">
        <v>4</v>
      </c>
      <c r="M487" s="268">
        <f t="shared" si="36"/>
        <v>14</v>
      </c>
      <c r="N487" s="85"/>
      <c r="O487" s="85"/>
      <c r="P487" s="84"/>
      <c r="Q487" s="287"/>
      <c r="R487" s="177"/>
      <c r="S487" s="177" t="s">
        <v>741</v>
      </c>
      <c r="T487" s="178"/>
      <c r="U487" s="178"/>
      <c r="V487" s="87"/>
      <c r="W487" s="86">
        <f t="shared" si="37"/>
        <v>14</v>
      </c>
      <c r="X487" s="88">
        <f>IF(M487&gt;=16,MAX(N487:R487),IF(M487&lt;16,MAX(N487:V487)))</f>
        <v>0</v>
      </c>
      <c r="Y487" s="86">
        <f t="shared" si="38"/>
        <v>18</v>
      </c>
      <c r="Z487" s="85"/>
      <c r="AA487" s="267" t="s">
        <v>1381</v>
      </c>
      <c r="AB487" s="175"/>
      <c r="AC487" s="176"/>
      <c r="AD487" s="176"/>
      <c r="AE487" s="101"/>
      <c r="AF487" s="101"/>
      <c r="AG487" s="101"/>
      <c r="AH487" s="101"/>
      <c r="AI487" s="101"/>
      <c r="AJ487" s="101"/>
      <c r="AK487" s="101"/>
      <c r="AL487" s="102"/>
      <c r="AM487" s="101"/>
      <c r="AN487" s="102"/>
      <c r="AO487" s="101"/>
      <c r="AP487" s="102"/>
      <c r="AQ487" s="101"/>
      <c r="AR487" s="102"/>
      <c r="AS487" s="101"/>
      <c r="AT487" s="102"/>
      <c r="AU487" s="101"/>
    </row>
    <row r="488" spans="1:47" ht="117.5">
      <c r="A488" s="487"/>
      <c r="B488" s="445"/>
      <c r="C488" s="493"/>
      <c r="D488" s="262" t="s">
        <v>1388</v>
      </c>
      <c r="E488" s="352" t="s">
        <v>362</v>
      </c>
      <c r="F488" s="263" t="s">
        <v>624</v>
      </c>
      <c r="G488" s="290" t="s">
        <v>704</v>
      </c>
      <c r="H488" s="341" t="s">
        <v>707</v>
      </c>
      <c r="I488" s="335" t="str">
        <f>IF(OR(E488="SE",E488="SA"),VLOOKUP(H488,'Tabla de Peligros y Riesgo'!$C$2:$E$226,2,FALSE),VLOOKUP(H488,'LISTA DE ASPECTOS - IMPACTOS'!$D$3:$F$72,2,FALSE))</f>
        <v>Atrapamiento</v>
      </c>
      <c r="J488" s="336" t="s">
        <v>705</v>
      </c>
      <c r="K488" s="342" t="s">
        <v>680</v>
      </c>
      <c r="L488" s="177">
        <v>3</v>
      </c>
      <c r="M488" s="268">
        <f t="shared" si="36"/>
        <v>13</v>
      </c>
      <c r="N488" s="177"/>
      <c r="O488" s="177"/>
      <c r="P488" s="84"/>
      <c r="Q488" s="287"/>
      <c r="R488" s="177"/>
      <c r="S488" s="177" t="s">
        <v>714</v>
      </c>
      <c r="T488" s="178"/>
      <c r="U488" s="401" t="s">
        <v>1402</v>
      </c>
      <c r="V488" s="87"/>
      <c r="W488" s="86">
        <f t="shared" si="37"/>
        <v>13</v>
      </c>
      <c r="X488" s="88"/>
      <c r="Y488" s="86">
        <f t="shared" si="38"/>
        <v>17</v>
      </c>
      <c r="Z488" s="85"/>
      <c r="AA488" s="267" t="s">
        <v>1381</v>
      </c>
      <c r="AB488" s="175"/>
      <c r="AC488" s="176"/>
      <c r="AD488" s="176"/>
      <c r="AE488" s="101"/>
      <c r="AF488" s="101"/>
      <c r="AG488" s="101"/>
      <c r="AH488" s="101"/>
      <c r="AI488" s="101"/>
      <c r="AJ488" s="101"/>
      <c r="AK488" s="101"/>
      <c r="AL488" s="102"/>
      <c r="AM488" s="101"/>
      <c r="AN488" s="102"/>
      <c r="AO488" s="101"/>
      <c r="AP488" s="102"/>
      <c r="AQ488" s="101"/>
      <c r="AR488" s="102"/>
      <c r="AS488" s="101"/>
      <c r="AT488" s="102"/>
      <c r="AU488" s="101"/>
    </row>
    <row r="489" spans="1:47" ht="70.5">
      <c r="A489" s="487"/>
      <c r="B489" s="445"/>
      <c r="C489" s="488" t="s">
        <v>146</v>
      </c>
      <c r="D489" s="262" t="s">
        <v>1388</v>
      </c>
      <c r="E489" s="352" t="s">
        <v>361</v>
      </c>
      <c r="F489" s="263" t="s">
        <v>624</v>
      </c>
      <c r="G489" s="290" t="s">
        <v>441</v>
      </c>
      <c r="H489" s="341" t="s">
        <v>519</v>
      </c>
      <c r="I489" s="335" t="str">
        <f>IF(OR(E489="SE",E489="SA"),VLOOKUP(H489,'Tabla de Peligros y Riesgo'!$C$2:$E$226,2,FALSE),VLOOKUP(H489,'LISTA DE ASPECTOS - IMPACTOS'!$D$3:$F$72,2,FALSE))</f>
        <v>Riesgos Disergonómico</v>
      </c>
      <c r="J489" s="336" t="str">
        <f>IF(OR(E489="SE",E489="SA"),VLOOKUP(H489,'Tabla de Peligros y Riesgo'!$C$2:$E$226,3,FALSE),VLOOKUP(H489,'LISTA DE ASPECTOS - IMPACTOS'!$D$3:$F$72,3,FALSE))</f>
        <v>Lumbalgia/Dorsalgia/ Hiperlordosis/ Tendinitis de Hombro</v>
      </c>
      <c r="K489" s="342" t="s">
        <v>715</v>
      </c>
      <c r="L489" s="177">
        <v>4</v>
      </c>
      <c r="M489" s="268">
        <f t="shared" si="36"/>
        <v>14</v>
      </c>
      <c r="N489" s="177"/>
      <c r="O489" s="177"/>
      <c r="P489" s="84"/>
      <c r="Q489" s="287"/>
      <c r="R489" s="177"/>
      <c r="S489" s="177" t="s">
        <v>716</v>
      </c>
      <c r="T489" s="178"/>
      <c r="U489" s="401" t="s">
        <v>1402</v>
      </c>
      <c r="V489" s="87"/>
      <c r="W489" s="86">
        <f t="shared" si="37"/>
        <v>14</v>
      </c>
      <c r="X489" s="88">
        <f>IF(M489&gt;=16,MAX(N489:R489),IF(M489&lt;16,MAX(N489:V489)))</f>
        <v>0</v>
      </c>
      <c r="Y489" s="86">
        <f t="shared" si="38"/>
        <v>18</v>
      </c>
      <c r="Z489" s="85"/>
      <c r="AA489" s="267" t="s">
        <v>1381</v>
      </c>
      <c r="AB489" s="175"/>
      <c r="AC489" s="176"/>
      <c r="AD489" s="176"/>
      <c r="AE489" s="101"/>
      <c r="AF489" s="101"/>
      <c r="AG489" s="101"/>
      <c r="AH489" s="101"/>
      <c r="AI489" s="101"/>
      <c r="AJ489" s="101"/>
      <c r="AK489" s="101"/>
      <c r="AL489" s="102"/>
      <c r="AM489" s="101"/>
      <c r="AN489" s="102"/>
      <c r="AO489" s="101"/>
      <c r="AP489" s="102"/>
      <c r="AQ489" s="101"/>
      <c r="AR489" s="102"/>
      <c r="AS489" s="101"/>
      <c r="AT489" s="102"/>
      <c r="AU489" s="101"/>
    </row>
    <row r="490" spans="1:47" ht="58">
      <c r="A490" s="487"/>
      <c r="B490" s="445"/>
      <c r="C490" s="489"/>
      <c r="D490" s="262" t="s">
        <v>1388</v>
      </c>
      <c r="E490" s="352" t="s">
        <v>362</v>
      </c>
      <c r="F490" s="263" t="s">
        <v>624</v>
      </c>
      <c r="G490" s="290" t="s">
        <v>823</v>
      </c>
      <c r="H490" s="341" t="s">
        <v>824</v>
      </c>
      <c r="I490" s="335" t="str">
        <f>IF(OR(E490="SE",E490="SA"),VLOOKUP(H490,'Tabla de Peligros y Riesgo'!$C$2:$E$226,2,FALSE),VLOOKUP(H490,'LISTA DE ASPECTOS - IMPACTOS'!$D$3:$F$72,2,FALSE))</f>
        <v>Aplastamiento</v>
      </c>
      <c r="J490" s="336" t="str">
        <f>IF(OR(E490="SE",E490="SA"),VLOOKUP(H490,'Tabla de Peligros y Riesgo'!$C$2:$E$226,3,FALSE),VLOOKUP(H490,'LISTA DE ASPECTOS - IMPACTOS'!$D$3:$F$72,3,FALSE))</f>
        <v>Contusión/Fractura/Muerte</v>
      </c>
      <c r="K490" s="342" t="s">
        <v>680</v>
      </c>
      <c r="L490" s="177">
        <v>2</v>
      </c>
      <c r="M490" s="268">
        <f t="shared" si="36"/>
        <v>8</v>
      </c>
      <c r="N490" s="85"/>
      <c r="O490" s="85"/>
      <c r="P490" s="84"/>
      <c r="Q490" s="287" t="s">
        <v>825</v>
      </c>
      <c r="R490" s="177" t="s">
        <v>685</v>
      </c>
      <c r="S490" s="177" t="s">
        <v>826</v>
      </c>
      <c r="T490" s="178"/>
      <c r="U490" s="401" t="s">
        <v>1402</v>
      </c>
      <c r="V490" s="87"/>
      <c r="W490" s="86">
        <f t="shared" si="37"/>
        <v>8</v>
      </c>
      <c r="X490" s="88"/>
      <c r="Y490" s="86">
        <f t="shared" si="38"/>
        <v>12</v>
      </c>
      <c r="Z490" s="85"/>
      <c r="AA490" s="267" t="s">
        <v>1381</v>
      </c>
      <c r="AB490" s="175"/>
      <c r="AC490" s="176"/>
      <c r="AD490" s="176"/>
      <c r="AE490" s="101"/>
      <c r="AF490" s="101"/>
      <c r="AG490" s="101"/>
      <c r="AH490" s="101"/>
      <c r="AI490" s="101"/>
      <c r="AJ490" s="101"/>
      <c r="AK490" s="101"/>
      <c r="AL490" s="102"/>
      <c r="AM490" s="101"/>
      <c r="AN490" s="102"/>
      <c r="AO490" s="101"/>
      <c r="AP490" s="102"/>
      <c r="AQ490" s="101"/>
      <c r="AR490" s="102"/>
      <c r="AS490" s="101"/>
      <c r="AT490" s="102"/>
      <c r="AU490" s="101"/>
    </row>
    <row r="491" spans="1:47" ht="117.5">
      <c r="A491" s="487"/>
      <c r="B491" s="445"/>
      <c r="C491" s="489"/>
      <c r="D491" s="262" t="s">
        <v>1388</v>
      </c>
      <c r="E491" s="352" t="s">
        <v>362</v>
      </c>
      <c r="F491" s="263" t="s">
        <v>624</v>
      </c>
      <c r="G491" s="290" t="s">
        <v>704</v>
      </c>
      <c r="H491" s="341" t="s">
        <v>707</v>
      </c>
      <c r="I491" s="335" t="str">
        <f>IF(OR(E491="SE",E491="SA"),VLOOKUP(H491,'Tabla de Peligros y Riesgo'!$C$2:$E$226,2,FALSE),VLOOKUP(H491,'LISTA DE ASPECTOS - IMPACTOS'!$D$3:$F$72,2,FALSE))</f>
        <v>Atrapamiento</v>
      </c>
      <c r="J491" s="336" t="s">
        <v>705</v>
      </c>
      <c r="K491" s="342" t="s">
        <v>680</v>
      </c>
      <c r="L491" s="177">
        <v>3</v>
      </c>
      <c r="M491" s="268">
        <f t="shared" si="36"/>
        <v>13</v>
      </c>
      <c r="N491" s="85"/>
      <c r="O491" s="85"/>
      <c r="P491" s="84"/>
      <c r="Q491" s="287"/>
      <c r="R491" s="177"/>
      <c r="S491" s="177" t="s">
        <v>832</v>
      </c>
      <c r="T491" s="178"/>
      <c r="U491" s="401" t="s">
        <v>1402</v>
      </c>
      <c r="V491" s="87"/>
      <c r="W491" s="86">
        <f t="shared" si="37"/>
        <v>13</v>
      </c>
      <c r="X491" s="88"/>
      <c r="Y491" s="86">
        <f t="shared" si="38"/>
        <v>17</v>
      </c>
      <c r="Z491" s="85"/>
      <c r="AA491" s="267" t="s">
        <v>1381</v>
      </c>
      <c r="AB491" s="175"/>
      <c r="AC491" s="176"/>
      <c r="AD491" s="176"/>
      <c r="AE491" s="101"/>
      <c r="AF491" s="101"/>
      <c r="AG491" s="101"/>
      <c r="AH491" s="101"/>
      <c r="AI491" s="101"/>
      <c r="AJ491" s="101"/>
      <c r="AK491" s="101"/>
      <c r="AL491" s="102"/>
      <c r="AM491" s="101"/>
      <c r="AN491" s="102"/>
      <c r="AO491" s="101"/>
      <c r="AP491" s="102"/>
      <c r="AQ491" s="101"/>
      <c r="AR491" s="102"/>
      <c r="AS491" s="101"/>
      <c r="AT491" s="102"/>
      <c r="AU491" s="101"/>
    </row>
    <row r="492" spans="1:47" ht="70.5">
      <c r="A492" s="487"/>
      <c r="B492" s="445"/>
      <c r="C492" s="489"/>
      <c r="D492" s="262" t="s">
        <v>1388</v>
      </c>
      <c r="E492" s="352" t="s">
        <v>362</v>
      </c>
      <c r="F492" s="263" t="s">
        <v>624</v>
      </c>
      <c r="G492" s="290" t="s">
        <v>701</v>
      </c>
      <c r="H492" s="341" t="s">
        <v>542</v>
      </c>
      <c r="I492" s="335" t="str">
        <f>IF(OR(E492="SE",E492="SA"),VLOOKUP(H492,'Tabla de Peligros y Riesgo'!$C$2:$E$226,2,FALSE),VLOOKUP(H492,'LISTA DE ASPECTOS - IMPACTOS'!$D$3:$F$72,2,FALSE))</f>
        <v>Caída al mismo nivel</v>
      </c>
      <c r="J492" s="336" t="s">
        <v>702</v>
      </c>
      <c r="K492" s="342" t="s">
        <v>680</v>
      </c>
      <c r="L492" s="177">
        <v>4</v>
      </c>
      <c r="M492" s="268">
        <f t="shared" si="36"/>
        <v>18</v>
      </c>
      <c r="N492" s="85"/>
      <c r="O492" s="85"/>
      <c r="P492" s="84"/>
      <c r="Q492" s="287"/>
      <c r="R492" s="177"/>
      <c r="S492" s="177" t="s">
        <v>831</v>
      </c>
      <c r="T492" s="178"/>
      <c r="U492" s="401" t="s">
        <v>1402</v>
      </c>
      <c r="V492" s="87"/>
      <c r="W492" s="86">
        <f t="shared" si="37"/>
        <v>18</v>
      </c>
      <c r="X492" s="88"/>
      <c r="Y492" s="86">
        <f t="shared" si="38"/>
        <v>21</v>
      </c>
      <c r="Z492" s="85"/>
      <c r="AA492" s="267" t="s">
        <v>1381</v>
      </c>
      <c r="AB492" s="175"/>
      <c r="AC492" s="176"/>
      <c r="AD492" s="176"/>
      <c r="AE492" s="101"/>
      <c r="AF492" s="101"/>
      <c r="AG492" s="101"/>
      <c r="AH492" s="101"/>
      <c r="AI492" s="101"/>
      <c r="AJ492" s="101"/>
      <c r="AK492" s="101"/>
      <c r="AL492" s="102"/>
      <c r="AM492" s="101"/>
      <c r="AN492" s="102"/>
      <c r="AO492" s="101"/>
      <c r="AP492" s="102"/>
      <c r="AQ492" s="101"/>
      <c r="AR492" s="102"/>
      <c r="AS492" s="101"/>
      <c r="AT492" s="102"/>
      <c r="AU492" s="101"/>
    </row>
    <row r="493" spans="1:47" ht="70.5">
      <c r="A493" s="487"/>
      <c r="B493" s="445"/>
      <c r="C493" s="488" t="s">
        <v>147</v>
      </c>
      <c r="D493" s="262" t="s">
        <v>1388</v>
      </c>
      <c r="E493" s="352" t="s">
        <v>361</v>
      </c>
      <c r="F493" s="263" t="s">
        <v>624</v>
      </c>
      <c r="G493" s="290" t="s">
        <v>441</v>
      </c>
      <c r="H493" s="341" t="s">
        <v>519</v>
      </c>
      <c r="I493" s="335" t="str">
        <f>IF(OR(E493="SE",E493="SA"),VLOOKUP(H493,'Tabla de Peligros y Riesgo'!$C$2:$E$226,2,FALSE),VLOOKUP(H493,'LISTA DE ASPECTOS - IMPACTOS'!$D$3:$F$72,2,FALSE))</f>
        <v>Riesgos Disergonómico</v>
      </c>
      <c r="J493" s="336" t="str">
        <f>IF(OR(E493="SE",E493="SA"),VLOOKUP(H493,'Tabla de Peligros y Riesgo'!$C$2:$E$226,3,FALSE),VLOOKUP(H493,'LISTA DE ASPECTOS - IMPACTOS'!$D$3:$F$72,3,FALSE))</f>
        <v>Lumbalgia/Dorsalgia/ Hiperlordosis/ Tendinitis de Hombro</v>
      </c>
      <c r="K493" s="342" t="s">
        <v>715</v>
      </c>
      <c r="L493" s="177">
        <v>4</v>
      </c>
      <c r="M493" s="268">
        <f t="shared" si="36"/>
        <v>14</v>
      </c>
      <c r="N493" s="177"/>
      <c r="O493" s="177"/>
      <c r="P493" s="84"/>
      <c r="Q493" s="287"/>
      <c r="R493" s="177"/>
      <c r="S493" s="177" t="s">
        <v>716</v>
      </c>
      <c r="T493" s="178"/>
      <c r="U493" s="401" t="s">
        <v>1402</v>
      </c>
      <c r="V493" s="87"/>
      <c r="W493" s="86">
        <f t="shared" si="37"/>
        <v>14</v>
      </c>
      <c r="X493" s="88"/>
      <c r="Y493" s="86">
        <f t="shared" si="38"/>
        <v>18</v>
      </c>
      <c r="Z493" s="85"/>
      <c r="AA493" s="267" t="s">
        <v>1381</v>
      </c>
      <c r="AB493" s="175"/>
      <c r="AC493" s="176"/>
      <c r="AD493" s="176"/>
      <c r="AE493" s="101"/>
      <c r="AF493" s="101"/>
      <c r="AG493" s="101"/>
      <c r="AH493" s="101"/>
      <c r="AI493" s="101"/>
      <c r="AJ493" s="101"/>
      <c r="AK493" s="101"/>
      <c r="AL493" s="102"/>
      <c r="AM493" s="101"/>
      <c r="AN493" s="102"/>
      <c r="AO493" s="101"/>
      <c r="AP493" s="102"/>
      <c r="AQ493" s="101"/>
      <c r="AR493" s="102"/>
      <c r="AS493" s="101"/>
      <c r="AT493" s="102"/>
      <c r="AU493" s="101"/>
    </row>
    <row r="494" spans="1:47" ht="70.5">
      <c r="A494" s="487"/>
      <c r="B494" s="445"/>
      <c r="C494" s="489"/>
      <c r="D494" s="262" t="s">
        <v>1388</v>
      </c>
      <c r="E494" s="352" t="s">
        <v>362</v>
      </c>
      <c r="F494" s="263" t="s">
        <v>624</v>
      </c>
      <c r="G494" s="290" t="s">
        <v>701</v>
      </c>
      <c r="H494" s="341" t="s">
        <v>542</v>
      </c>
      <c r="I494" s="335" t="str">
        <f>IF(OR(E494="SE",E494="SA"),VLOOKUP(H494,'Tabla de Peligros y Riesgo'!$C$2:$E$226,2,FALSE),VLOOKUP(H494,'LISTA DE ASPECTOS - IMPACTOS'!$D$3:$F$72,2,FALSE))</f>
        <v>Caída al mismo nivel</v>
      </c>
      <c r="J494" s="336" t="s">
        <v>702</v>
      </c>
      <c r="K494" s="342" t="s">
        <v>680</v>
      </c>
      <c r="L494" s="177">
        <v>4</v>
      </c>
      <c r="M494" s="268">
        <f t="shared" si="36"/>
        <v>18</v>
      </c>
      <c r="N494" s="85"/>
      <c r="O494" s="85"/>
      <c r="P494" s="84"/>
      <c r="Q494" s="287"/>
      <c r="R494" s="177"/>
      <c r="S494" s="177" t="s">
        <v>831</v>
      </c>
      <c r="T494" s="178"/>
      <c r="U494" s="401" t="s">
        <v>1402</v>
      </c>
      <c r="V494" s="87"/>
      <c r="W494" s="86">
        <f t="shared" si="37"/>
        <v>18</v>
      </c>
      <c r="X494" s="88"/>
      <c r="Y494" s="86">
        <f t="shared" si="38"/>
        <v>21</v>
      </c>
      <c r="Z494" s="85"/>
      <c r="AA494" s="267" t="s">
        <v>1381</v>
      </c>
      <c r="AB494" s="175"/>
      <c r="AC494" s="176"/>
      <c r="AD494" s="176"/>
      <c r="AE494" s="101"/>
      <c r="AF494" s="101"/>
      <c r="AG494" s="101"/>
      <c r="AH494" s="101"/>
      <c r="AI494" s="101"/>
      <c r="AJ494" s="101"/>
      <c r="AK494" s="101"/>
      <c r="AL494" s="102"/>
      <c r="AM494" s="101"/>
      <c r="AN494" s="102"/>
      <c r="AO494" s="101"/>
      <c r="AP494" s="102"/>
      <c r="AQ494" s="101"/>
      <c r="AR494" s="102"/>
      <c r="AS494" s="101"/>
      <c r="AT494" s="102"/>
      <c r="AU494" s="101"/>
    </row>
    <row r="495" spans="1:47" ht="58">
      <c r="A495" s="487"/>
      <c r="B495" s="445"/>
      <c r="C495" s="489"/>
      <c r="D495" s="262" t="s">
        <v>1388</v>
      </c>
      <c r="E495" s="352" t="s">
        <v>362</v>
      </c>
      <c r="F495" s="263" t="s">
        <v>624</v>
      </c>
      <c r="G495" s="290" t="s">
        <v>823</v>
      </c>
      <c r="H495" s="341" t="s">
        <v>824</v>
      </c>
      <c r="I495" s="335" t="str">
        <f>IF(OR(E495="SE",E495="SA"),VLOOKUP(H495,'Tabla de Peligros y Riesgo'!$C$2:$E$226,2,FALSE),VLOOKUP(H495,'LISTA DE ASPECTOS - IMPACTOS'!$D$3:$F$72,2,FALSE))</f>
        <v>Aplastamiento</v>
      </c>
      <c r="J495" s="336" t="str">
        <f>IF(OR(E495="SE",E495="SA"),VLOOKUP(H495,'Tabla de Peligros y Riesgo'!$C$2:$E$226,3,FALSE),VLOOKUP(H495,'LISTA DE ASPECTOS - IMPACTOS'!$D$3:$F$72,3,FALSE))</f>
        <v>Contusión/Fractura/Muerte</v>
      </c>
      <c r="K495" s="342" t="s">
        <v>680</v>
      </c>
      <c r="L495" s="177">
        <v>2</v>
      </c>
      <c r="M495" s="268">
        <f t="shared" si="36"/>
        <v>8</v>
      </c>
      <c r="N495" s="85"/>
      <c r="O495" s="85"/>
      <c r="P495" s="84"/>
      <c r="Q495" s="287" t="s">
        <v>825</v>
      </c>
      <c r="R495" s="177" t="s">
        <v>685</v>
      </c>
      <c r="S495" s="177" t="s">
        <v>826</v>
      </c>
      <c r="T495" s="178"/>
      <c r="U495" s="401" t="s">
        <v>1402</v>
      </c>
      <c r="V495" s="87"/>
      <c r="W495" s="86">
        <f t="shared" si="37"/>
        <v>8</v>
      </c>
      <c r="X495" s="88"/>
      <c r="Y495" s="86">
        <f t="shared" si="38"/>
        <v>12</v>
      </c>
      <c r="Z495" s="85"/>
      <c r="AA495" s="267" t="s">
        <v>1381</v>
      </c>
      <c r="AB495" s="175"/>
      <c r="AC495" s="176"/>
      <c r="AD495" s="176"/>
      <c r="AE495" s="101"/>
      <c r="AF495" s="101"/>
      <c r="AG495" s="101"/>
      <c r="AH495" s="101"/>
      <c r="AI495" s="101"/>
      <c r="AJ495" s="101"/>
      <c r="AK495" s="101"/>
      <c r="AL495" s="102"/>
      <c r="AM495" s="101"/>
      <c r="AN495" s="102"/>
      <c r="AO495" s="101"/>
      <c r="AP495" s="102"/>
      <c r="AQ495" s="101"/>
      <c r="AR495" s="102"/>
      <c r="AS495" s="101"/>
      <c r="AT495" s="102"/>
      <c r="AU495" s="101"/>
    </row>
    <row r="496" spans="1:47" ht="188">
      <c r="A496" s="487"/>
      <c r="B496" s="445"/>
      <c r="C496" s="489"/>
      <c r="D496" s="262" t="s">
        <v>1388</v>
      </c>
      <c r="E496" s="352" t="s">
        <v>363</v>
      </c>
      <c r="F496" s="263" t="s">
        <v>624</v>
      </c>
      <c r="G496" s="290" t="s">
        <v>739</v>
      </c>
      <c r="H496" s="341" t="s">
        <v>740</v>
      </c>
      <c r="I496" s="335" t="str">
        <f>IF(OR(E496="SE",E496="SA"),VLOOKUP(H496,'Tabla de Peligros y Riesgo'!$C$2:$E$226,2,FALSE),VLOOKUP(H496,'LISTA DE ASPECTOS - IMPACTOS'!$D$3:$F$72,2,FALSE))</f>
        <v>Alteración de la calidad de suelo/agua</v>
      </c>
      <c r="J496" s="336" t="str">
        <f>IF(OR(E496="SE",E496="SA"),VLOOKUP(H496,'Tabla de Peligros y Riesgo'!$C$2:$E$226,3,FALSE),VLOOKUP(H496,'LISTA DE ASPECTOS - IMPACTOS'!$D$3:$F$72,3,FALSE))</f>
        <v>Potencial incumplimiento de Estándares de Calidad Ambiental (ECA) para aire.
Potencial afectación a la vida y salud humana.</v>
      </c>
      <c r="K496" s="342" t="s">
        <v>715</v>
      </c>
      <c r="L496" s="177">
        <v>4</v>
      </c>
      <c r="M496" s="268">
        <f t="shared" si="36"/>
        <v>14</v>
      </c>
      <c r="N496" s="85"/>
      <c r="O496" s="85"/>
      <c r="P496" s="84"/>
      <c r="Q496" s="287"/>
      <c r="R496" s="177"/>
      <c r="S496" s="177" t="s">
        <v>741</v>
      </c>
      <c r="T496" s="178"/>
      <c r="U496" s="178"/>
      <c r="V496" s="87"/>
      <c r="W496" s="86">
        <f t="shared" si="37"/>
        <v>14</v>
      </c>
      <c r="X496" s="88"/>
      <c r="Y496" s="86">
        <f t="shared" si="38"/>
        <v>18</v>
      </c>
      <c r="Z496" s="85"/>
      <c r="AA496" s="267" t="s">
        <v>1381</v>
      </c>
      <c r="AB496" s="175"/>
      <c r="AC496" s="176"/>
      <c r="AD496" s="176"/>
      <c r="AE496" s="272"/>
      <c r="AF496" s="272"/>
      <c r="AG496" s="272"/>
      <c r="AH496" s="272"/>
      <c r="AI496" s="272"/>
      <c r="AJ496" s="272"/>
      <c r="AK496" s="272"/>
      <c r="AL496" s="273"/>
      <c r="AM496" s="272"/>
      <c r="AN496" s="273"/>
      <c r="AO496" s="272"/>
      <c r="AP496" s="273"/>
      <c r="AQ496" s="272"/>
      <c r="AR496" s="273"/>
      <c r="AS496" s="272"/>
      <c r="AT496" s="102"/>
      <c r="AU496" s="101"/>
    </row>
    <row r="497" spans="1:47" ht="62.15" customHeight="1">
      <c r="A497" s="487"/>
      <c r="B497" s="445"/>
      <c r="C497" s="489"/>
      <c r="D497" s="262" t="s">
        <v>1388</v>
      </c>
      <c r="E497" s="352" t="s">
        <v>363</v>
      </c>
      <c r="F497" s="263" t="s">
        <v>624</v>
      </c>
      <c r="G497" s="290" t="s">
        <v>732</v>
      </c>
      <c r="H497" s="341" t="s">
        <v>729</v>
      </c>
      <c r="I497" s="335" t="str">
        <f>IF(OR(E497="SE",E497="SA"),VLOOKUP(H497,'Tabla de Peligros y Riesgo'!$C$2:$E$226,2,FALSE),VLOOKUP(H497,'LISTA DE ASPECTOS - IMPACTOS'!$D$3:$F$72,2,FALSE))</f>
        <v>Alteración de la calidad de suelo/agua</v>
      </c>
      <c r="J497" s="336" t="str">
        <f>IF(OR(E497="SE",E497="SA"),VLOOKUP(H497,'Tabla de Peligros y Riesgo'!$C$2:$E$226,3,FALSE),VLOOKUP(H497,'LISTA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97" s="342" t="s">
        <v>690</v>
      </c>
      <c r="L497" s="177">
        <v>4</v>
      </c>
      <c r="M497" s="268">
        <f t="shared" si="36"/>
        <v>10</v>
      </c>
      <c r="N497" s="85"/>
      <c r="O497" s="85"/>
      <c r="P497" s="84"/>
      <c r="Q497" s="177"/>
      <c r="R497" s="177"/>
      <c r="S497" s="177" t="s">
        <v>733</v>
      </c>
      <c r="T497" s="178"/>
      <c r="U497" s="178"/>
      <c r="V497" s="87"/>
      <c r="W497" s="86">
        <f t="shared" si="37"/>
        <v>10</v>
      </c>
      <c r="X497" s="88">
        <f>IF(M497&gt;=16,MAX(N497:R497),IF(M497&lt;16,MAX(N497:V497)))</f>
        <v>0</v>
      </c>
      <c r="Y497" s="86">
        <f t="shared" si="38"/>
        <v>18</v>
      </c>
      <c r="Z497" s="85"/>
      <c r="AA497" s="267" t="s">
        <v>1381</v>
      </c>
      <c r="AB497" s="175"/>
      <c r="AC497" s="176"/>
      <c r="AD497" s="176"/>
      <c r="AE497" s="272"/>
      <c r="AF497" s="272"/>
      <c r="AG497" s="272"/>
      <c r="AH497" s="272"/>
      <c r="AI497" s="272"/>
      <c r="AJ497" s="272"/>
      <c r="AK497" s="272"/>
      <c r="AL497" s="273"/>
      <c r="AM497" s="272"/>
      <c r="AN497" s="273"/>
      <c r="AO497" s="272"/>
      <c r="AP497" s="273"/>
      <c r="AQ497" s="272"/>
      <c r="AR497" s="273"/>
      <c r="AS497" s="272"/>
      <c r="AT497" s="102"/>
      <c r="AU497" s="101"/>
    </row>
    <row r="498" spans="1:47" ht="329">
      <c r="A498" s="487"/>
      <c r="B498" s="445"/>
      <c r="C498" s="489"/>
      <c r="D498" s="262" t="s">
        <v>1388</v>
      </c>
      <c r="E498" s="352" t="s">
        <v>363</v>
      </c>
      <c r="F498" s="263" t="s">
        <v>624</v>
      </c>
      <c r="G498" s="290" t="s">
        <v>728</v>
      </c>
      <c r="H498" s="341" t="s">
        <v>729</v>
      </c>
      <c r="I498" s="335" t="str">
        <f>IF(OR(E498="SE",E498="SA"),VLOOKUP(H498,'Tabla de Peligros y Riesgo'!$C$2:$E$226,2,FALSE),VLOOKUP(H498,'LISTA DE ASPECTOS - IMPACTOS'!$D$3:$F$72,2,FALSE))</f>
        <v>Alteración de la calidad de suelo/agua</v>
      </c>
      <c r="J498" s="336" t="str">
        <f>IF(OR(E498="SE",E498="SA"),VLOOKUP(H498,'Tabla de Peligros y Riesgo'!$C$2:$E$226,3,FALSE),VLOOKUP(H498,'LISTA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498" s="342" t="s">
        <v>680</v>
      </c>
      <c r="L498" s="177">
        <v>3</v>
      </c>
      <c r="M498" s="268">
        <f t="shared" si="36"/>
        <v>13</v>
      </c>
      <c r="N498" s="177"/>
      <c r="O498" s="177"/>
      <c r="P498" s="84"/>
      <c r="Q498" s="177" t="s">
        <v>730</v>
      </c>
      <c r="R498" s="177" t="s">
        <v>685</v>
      </c>
      <c r="S498" s="177" t="s">
        <v>731</v>
      </c>
      <c r="T498" s="178"/>
      <c r="U498" s="178"/>
      <c r="V498" s="87">
        <v>0.15</v>
      </c>
      <c r="W498" s="86">
        <f t="shared" si="37"/>
        <v>13</v>
      </c>
      <c r="X498" s="88">
        <f>IF(M498&gt;=16,MAX(N498:R498),IF(M498&lt;16,MAX(N498:V498)))</f>
        <v>0.15</v>
      </c>
      <c r="Y498" s="86">
        <f t="shared" si="38"/>
        <v>17</v>
      </c>
      <c r="Z498" s="85"/>
      <c r="AA498" s="267" t="s">
        <v>1381</v>
      </c>
      <c r="AB498" s="175"/>
      <c r="AC498" s="176"/>
      <c r="AD498" s="176"/>
      <c r="AE498" s="272"/>
      <c r="AF498" s="272"/>
      <c r="AG498" s="272"/>
      <c r="AH498" s="272"/>
      <c r="AI498" s="272"/>
      <c r="AJ498" s="272"/>
      <c r="AK498" s="272"/>
      <c r="AL498" s="273"/>
      <c r="AM498" s="272"/>
      <c r="AN498" s="273"/>
      <c r="AO498" s="272"/>
      <c r="AP498" s="273"/>
      <c r="AQ498" s="272"/>
      <c r="AR498" s="273"/>
      <c r="AS498" s="272"/>
      <c r="AT498" s="102"/>
      <c r="AU498" s="101"/>
    </row>
    <row r="499" spans="1:47" ht="116">
      <c r="A499" s="487"/>
      <c r="B499" s="445"/>
      <c r="C499" s="489"/>
      <c r="D499" s="262" t="s">
        <v>1388</v>
      </c>
      <c r="E499" s="352" t="s">
        <v>362</v>
      </c>
      <c r="F499" s="263" t="s">
        <v>624</v>
      </c>
      <c r="G499" s="290" t="s">
        <v>735</v>
      </c>
      <c r="H499" s="341" t="s">
        <v>736</v>
      </c>
      <c r="I499" s="335" t="str">
        <f>IF(OR(E499="SE",E499="SA"),VLOOKUP(H499,'Tabla de Peligros y Riesgo'!$C$2:$E$226,2,FALSE),VLOOKUP(H499,'LISTA DE ASPECTOS - IMPACTOS'!$D$3:$F$72,2,FALSE))</f>
        <v>Cortes</v>
      </c>
      <c r="J499" s="336" t="str">
        <f>IF(OR(E499="SE",E499="SA"),VLOOKUP(H499,'Tabla de Peligros y Riesgo'!$C$2:$E$226,3,FALSE),VLOOKUP(H499,'LISTA DE ASPECTOS - IMPACTOS'!$D$3:$F$72,3,FALSE))</f>
        <v>Herida punzocortante</v>
      </c>
      <c r="K499" s="342" t="s">
        <v>715</v>
      </c>
      <c r="L499" s="177">
        <v>3</v>
      </c>
      <c r="M499" s="268">
        <f t="shared" si="36"/>
        <v>9</v>
      </c>
      <c r="N499" s="85"/>
      <c r="O499" s="85"/>
      <c r="P499" s="84"/>
      <c r="Q499" s="287" t="s">
        <v>737</v>
      </c>
      <c r="R499" s="177" t="s">
        <v>678</v>
      </c>
      <c r="S499" s="177" t="s">
        <v>738</v>
      </c>
      <c r="T499" s="178"/>
      <c r="U499" s="401" t="s">
        <v>1402</v>
      </c>
      <c r="V499" s="87"/>
      <c r="W499" s="86">
        <f t="shared" si="37"/>
        <v>9</v>
      </c>
      <c r="X499" s="88"/>
      <c r="Y499" s="86">
        <f t="shared" si="38"/>
        <v>20</v>
      </c>
      <c r="Z499" s="85"/>
      <c r="AA499" s="267" t="s">
        <v>1381</v>
      </c>
      <c r="AB499" s="175"/>
      <c r="AC499" s="176"/>
      <c r="AD499" s="176"/>
      <c r="AE499" s="101"/>
      <c r="AF499" s="101"/>
      <c r="AG499" s="101"/>
      <c r="AH499" s="101"/>
      <c r="AI499" s="101"/>
      <c r="AJ499" s="101"/>
      <c r="AK499" s="101"/>
      <c r="AL499" s="102"/>
      <c r="AM499" s="101"/>
      <c r="AN499" s="102"/>
      <c r="AO499" s="101"/>
      <c r="AP499" s="102"/>
      <c r="AQ499" s="101"/>
      <c r="AR499" s="102"/>
      <c r="AS499" s="101"/>
      <c r="AT499" s="102"/>
      <c r="AU499" s="101"/>
    </row>
    <row r="500" spans="1:47" ht="117.5">
      <c r="A500" s="487"/>
      <c r="B500" s="445"/>
      <c r="C500" s="493"/>
      <c r="D500" s="262" t="s">
        <v>1388</v>
      </c>
      <c r="E500" s="352" t="s">
        <v>362</v>
      </c>
      <c r="F500" s="263" t="s">
        <v>624</v>
      </c>
      <c r="G500" s="290" t="s">
        <v>704</v>
      </c>
      <c r="H500" s="341" t="s">
        <v>707</v>
      </c>
      <c r="I500" s="335" t="str">
        <f>IF(OR(E500="SE",E500="SA"),VLOOKUP(H500,'Tabla de Peligros y Riesgo'!$C$2:$E$226,2,FALSE),VLOOKUP(H500,'LISTA DE ASPECTOS - IMPACTOS'!$D$3:$F$72,2,FALSE))</f>
        <v>Atrapamiento</v>
      </c>
      <c r="J500" s="336" t="s">
        <v>705</v>
      </c>
      <c r="K500" s="342" t="s">
        <v>680</v>
      </c>
      <c r="L500" s="177">
        <v>3</v>
      </c>
      <c r="M500" s="268">
        <f t="shared" si="36"/>
        <v>13</v>
      </c>
      <c r="N500" s="177"/>
      <c r="O500" s="177"/>
      <c r="P500" s="84"/>
      <c r="Q500" s="287"/>
      <c r="R500" s="177"/>
      <c r="S500" s="177" t="s">
        <v>714</v>
      </c>
      <c r="T500" s="178"/>
      <c r="U500" s="401" t="s">
        <v>1402</v>
      </c>
      <c r="V500" s="87"/>
      <c r="W500" s="86">
        <f t="shared" si="37"/>
        <v>13</v>
      </c>
      <c r="X500" s="88"/>
      <c r="Y500" s="86">
        <f t="shared" si="38"/>
        <v>17</v>
      </c>
      <c r="Z500" s="85"/>
      <c r="AA500" s="267" t="s">
        <v>1381</v>
      </c>
      <c r="AB500" s="175"/>
      <c r="AC500" s="176"/>
      <c r="AD500" s="176"/>
      <c r="AE500" s="101"/>
      <c r="AF500" s="101"/>
      <c r="AG500" s="101"/>
      <c r="AH500" s="101"/>
      <c r="AI500" s="101"/>
      <c r="AJ500" s="101"/>
      <c r="AK500" s="101"/>
      <c r="AL500" s="102"/>
      <c r="AM500" s="101"/>
      <c r="AN500" s="102"/>
      <c r="AO500" s="101"/>
      <c r="AP500" s="102"/>
      <c r="AQ500" s="101"/>
      <c r="AR500" s="102"/>
      <c r="AS500" s="101"/>
      <c r="AT500" s="102"/>
      <c r="AU500" s="101"/>
    </row>
    <row r="501" spans="1:47" ht="117.5">
      <c r="A501" s="487"/>
      <c r="B501" s="445"/>
      <c r="C501" s="277" t="s">
        <v>25</v>
      </c>
      <c r="D501" s="262" t="s">
        <v>1388</v>
      </c>
      <c r="E501" s="352" t="s">
        <v>362</v>
      </c>
      <c r="F501" s="263" t="s">
        <v>624</v>
      </c>
      <c r="G501" s="290" t="s">
        <v>704</v>
      </c>
      <c r="H501" s="341" t="s">
        <v>707</v>
      </c>
      <c r="I501" s="335" t="str">
        <f>IF(OR(E501="SE",E501="SA"),VLOOKUP(H501,'Tabla de Peligros y Riesgo'!$C$2:$E$226,2,FALSE),VLOOKUP(H501,'LISTA DE ASPECTOS - IMPACTOS'!$D$3:$F$72,2,FALSE))</f>
        <v>Atrapamiento</v>
      </c>
      <c r="J501" s="336" t="s">
        <v>705</v>
      </c>
      <c r="K501" s="342" t="s">
        <v>680</v>
      </c>
      <c r="L501" s="177">
        <v>3</v>
      </c>
      <c r="M501" s="268">
        <f t="shared" si="36"/>
        <v>13</v>
      </c>
      <c r="N501" s="85"/>
      <c r="O501" s="85"/>
      <c r="P501" s="84"/>
      <c r="Q501" s="287"/>
      <c r="R501" s="177"/>
      <c r="S501" s="177" t="s">
        <v>832</v>
      </c>
      <c r="T501" s="178"/>
      <c r="U501" s="401" t="s">
        <v>1402</v>
      </c>
      <c r="V501" s="87"/>
      <c r="W501" s="86">
        <f t="shared" si="37"/>
        <v>13</v>
      </c>
      <c r="X501" s="88">
        <f>IF(M501&gt;=16,MAX(N501:R501),IF(M501&lt;16,MAX(N501:V501)))</f>
        <v>0</v>
      </c>
      <c r="Y501" s="86">
        <f t="shared" si="38"/>
        <v>17</v>
      </c>
      <c r="Z501" s="85"/>
      <c r="AA501" s="267" t="s">
        <v>1381</v>
      </c>
      <c r="AB501" s="175"/>
      <c r="AC501" s="176"/>
      <c r="AD501" s="176"/>
      <c r="AE501" s="101"/>
      <c r="AF501" s="101"/>
      <c r="AG501" s="101"/>
      <c r="AH501" s="101"/>
      <c r="AI501" s="101"/>
      <c r="AJ501" s="101"/>
      <c r="AK501" s="101"/>
      <c r="AL501" s="102"/>
      <c r="AM501" s="101"/>
      <c r="AN501" s="102"/>
      <c r="AO501" s="101"/>
      <c r="AP501" s="102"/>
      <c r="AQ501" s="101"/>
      <c r="AR501" s="102"/>
      <c r="AS501" s="101"/>
      <c r="AT501" s="102"/>
      <c r="AU501" s="101"/>
    </row>
    <row r="502" spans="1:47" ht="141">
      <c r="A502" s="487"/>
      <c r="B502" s="445"/>
      <c r="C502" s="488" t="s">
        <v>113</v>
      </c>
      <c r="D502" s="262" t="s">
        <v>1388</v>
      </c>
      <c r="E502" s="352" t="s">
        <v>361</v>
      </c>
      <c r="F502" s="263" t="s">
        <v>624</v>
      </c>
      <c r="G502" s="290" t="s">
        <v>711</v>
      </c>
      <c r="H502" s="341" t="s">
        <v>513</v>
      </c>
      <c r="I502" s="335" t="str">
        <f>IF(OR(E502="SE",E502="SA"),VLOOKUP(H502,'Tabla de Peligros y Riesgo'!$C$2:$E$226,2,FALSE),VLOOKUP(H502,'LISTA DE ASPECTOS - IMPACTOS'!$D$3:$F$72,2,FALSE))</f>
        <v xml:space="preserve">Exposición a vibraciones </v>
      </c>
      <c r="J502" s="336" t="str">
        <f>IF(OR(E502="SE",E502="SA"),VLOOKUP(H502,'Tabla de Peligros y Riesgo'!$C$2:$E$226,3,FALSE),VLOOKUP(H502,'LISTA DE ASPECTOS - IMPACTOS'!$D$3:$F$72,3,FALSE))</f>
        <v>Trastornos (vasculares, hueso, articulaciones y neurológicos)</v>
      </c>
      <c r="K502" s="342" t="s">
        <v>680</v>
      </c>
      <c r="L502" s="177">
        <v>3</v>
      </c>
      <c r="M502" s="268">
        <f t="shared" si="36"/>
        <v>13</v>
      </c>
      <c r="N502" s="85"/>
      <c r="O502" s="85"/>
      <c r="P502" s="84"/>
      <c r="Q502" s="287"/>
      <c r="R502" s="177"/>
      <c r="S502" s="177" t="s">
        <v>712</v>
      </c>
      <c r="T502" s="178"/>
      <c r="U502" s="401" t="s">
        <v>1402</v>
      </c>
      <c r="V502" s="87"/>
      <c r="W502" s="86">
        <f t="shared" si="37"/>
        <v>13</v>
      </c>
      <c r="X502" s="88"/>
      <c r="Y502" s="86">
        <f t="shared" si="38"/>
        <v>17</v>
      </c>
      <c r="Z502" s="85"/>
      <c r="AA502" s="267" t="s">
        <v>1381</v>
      </c>
      <c r="AB502" s="175"/>
      <c r="AC502" s="176"/>
      <c r="AD502" s="176"/>
      <c r="AE502" s="101"/>
      <c r="AF502" s="101"/>
      <c r="AG502" s="101"/>
      <c r="AH502" s="101"/>
      <c r="AI502" s="101"/>
      <c r="AJ502" s="101"/>
      <c r="AK502" s="101"/>
      <c r="AL502" s="102"/>
      <c r="AM502" s="101"/>
      <c r="AN502" s="102"/>
      <c r="AO502" s="101"/>
      <c r="AP502" s="102"/>
      <c r="AQ502" s="101"/>
      <c r="AR502" s="102"/>
      <c r="AS502" s="101"/>
      <c r="AT502" s="102"/>
      <c r="AU502" s="101"/>
    </row>
    <row r="503" spans="1:47" ht="141">
      <c r="A503" s="487"/>
      <c r="B503" s="445"/>
      <c r="C503" s="489"/>
      <c r="D503" s="262" t="s">
        <v>1388</v>
      </c>
      <c r="E503" s="352" t="s">
        <v>361</v>
      </c>
      <c r="F503" s="263" t="s">
        <v>624</v>
      </c>
      <c r="G503" s="290" t="s">
        <v>717</v>
      </c>
      <c r="H503" s="341" t="s">
        <v>718</v>
      </c>
      <c r="I503" s="335" t="str">
        <f>IF(OR(E503="SE",E503="SA"),VLOOKUP(H503,'Tabla de Peligros y Riesgo'!$C$2:$E$226,2,FALSE),VLOOKUP(H503,'LISTA DE ASPECTOS - IMPACTOS'!$D$3:$F$72,2,FALSE))</f>
        <v>Perdida de la audición</v>
      </c>
      <c r="J503" s="336" t="str">
        <f>IF(OR(E503="SE",E503="SA"),VLOOKUP(H503,'Tabla de Peligros y Riesgo'!$C$2:$E$226,3,FALSE),VLOOKUP(H503,'LISTA DE ASPECTOS - IMPACTOS'!$D$3:$F$72,3,FALSE))</f>
        <v>Hipoacusia</v>
      </c>
      <c r="K503" s="342" t="s">
        <v>680</v>
      </c>
      <c r="L503" s="177">
        <v>3</v>
      </c>
      <c r="M503" s="268">
        <f t="shared" si="36"/>
        <v>13</v>
      </c>
      <c r="N503" s="85"/>
      <c r="O503" s="85"/>
      <c r="P503" s="84"/>
      <c r="Q503" s="287" t="s">
        <v>719</v>
      </c>
      <c r="R503" s="177" t="s">
        <v>678</v>
      </c>
      <c r="S503" s="177" t="s">
        <v>720</v>
      </c>
      <c r="T503" s="178"/>
      <c r="U503" s="178" t="s">
        <v>822</v>
      </c>
      <c r="V503" s="87"/>
      <c r="W503" s="86">
        <f t="shared" si="37"/>
        <v>13</v>
      </c>
      <c r="X503" s="88"/>
      <c r="Y503" s="86">
        <f t="shared" si="38"/>
        <v>20</v>
      </c>
      <c r="Z503" s="85"/>
      <c r="AA503" s="267" t="s">
        <v>1381</v>
      </c>
      <c r="AB503" s="175"/>
      <c r="AC503" s="176"/>
      <c r="AD503" s="176"/>
      <c r="AE503" s="101"/>
      <c r="AF503" s="101"/>
      <c r="AG503" s="101"/>
      <c r="AH503" s="101"/>
      <c r="AI503" s="101"/>
      <c r="AJ503" s="101"/>
      <c r="AK503" s="101"/>
      <c r="AL503" s="102"/>
      <c r="AM503" s="101"/>
      <c r="AN503" s="102"/>
      <c r="AO503" s="101"/>
      <c r="AP503" s="102"/>
      <c r="AQ503" s="101"/>
      <c r="AR503" s="102"/>
      <c r="AS503" s="101"/>
      <c r="AT503" s="102"/>
      <c r="AU503" s="101"/>
    </row>
    <row r="504" spans="1:47" ht="117.5">
      <c r="A504" s="487"/>
      <c r="B504" s="445"/>
      <c r="C504" s="489"/>
      <c r="D504" s="262" t="s">
        <v>1388</v>
      </c>
      <c r="E504" s="352" t="s">
        <v>362</v>
      </c>
      <c r="F504" s="263" t="s">
        <v>624</v>
      </c>
      <c r="G504" s="290" t="s">
        <v>704</v>
      </c>
      <c r="H504" s="341" t="s">
        <v>707</v>
      </c>
      <c r="I504" s="335" t="str">
        <f>IF(OR(E504="SE",E504="SA"),VLOOKUP(H504,'Tabla de Peligros y Riesgo'!$C$2:$E$226,2,FALSE),VLOOKUP(H504,'LISTA DE ASPECTOS - IMPACTOS'!$D$3:$F$72,2,FALSE))</f>
        <v>Atrapamiento</v>
      </c>
      <c r="J504" s="336" t="s">
        <v>705</v>
      </c>
      <c r="K504" s="342" t="s">
        <v>680</v>
      </c>
      <c r="L504" s="177">
        <v>3</v>
      </c>
      <c r="M504" s="268">
        <f t="shared" si="36"/>
        <v>13</v>
      </c>
      <c r="N504" s="85"/>
      <c r="O504" s="85"/>
      <c r="P504" s="84"/>
      <c r="Q504" s="287"/>
      <c r="R504" s="177"/>
      <c r="S504" s="177" t="s">
        <v>832</v>
      </c>
      <c r="T504" s="178"/>
      <c r="U504" s="401" t="s">
        <v>1402</v>
      </c>
      <c r="V504" s="87">
        <v>0.15</v>
      </c>
      <c r="W504" s="86">
        <f t="shared" si="37"/>
        <v>13</v>
      </c>
      <c r="X504" s="88">
        <f>IF(M504&gt;=16,MAX(N504:R504),IF(M504&lt;16,MAX(N504:V504)))</f>
        <v>0.15</v>
      </c>
      <c r="Y504" s="86">
        <f t="shared" si="38"/>
        <v>17</v>
      </c>
      <c r="Z504" s="85"/>
      <c r="AA504" s="267" t="s">
        <v>1381</v>
      </c>
      <c r="AB504" s="175"/>
      <c r="AC504" s="176"/>
      <c r="AD504" s="176"/>
      <c r="AE504" s="101"/>
      <c r="AF504" s="101"/>
      <c r="AG504" s="101"/>
      <c r="AH504" s="101"/>
      <c r="AI504" s="101"/>
      <c r="AJ504" s="101"/>
      <c r="AK504" s="101"/>
      <c r="AL504" s="102"/>
      <c r="AM504" s="101"/>
      <c r="AN504" s="102"/>
      <c r="AO504" s="101"/>
      <c r="AP504" s="102"/>
      <c r="AQ504" s="101"/>
      <c r="AR504" s="102"/>
      <c r="AS504" s="101"/>
      <c r="AT504" s="102"/>
      <c r="AU504" s="101"/>
    </row>
    <row r="505" spans="1:47" ht="329">
      <c r="A505" s="487"/>
      <c r="B505" s="445"/>
      <c r="C505" s="489"/>
      <c r="D505" s="262" t="s">
        <v>1388</v>
      </c>
      <c r="E505" s="352" t="s">
        <v>363</v>
      </c>
      <c r="F505" s="263" t="s">
        <v>624</v>
      </c>
      <c r="G505" s="290" t="s">
        <v>732</v>
      </c>
      <c r="H505" s="341" t="s">
        <v>729</v>
      </c>
      <c r="I505" s="335" t="str">
        <f>IF(OR(E505="SE",E505="SA"),VLOOKUP(H505,'Tabla de Peligros y Riesgo'!$C$2:$E$226,2,FALSE),VLOOKUP(H505,'LISTA DE ASPECTOS - IMPACTOS'!$D$3:$F$72,2,FALSE))</f>
        <v>Alteración de la calidad de suelo/agua</v>
      </c>
      <c r="J505" s="336" t="str">
        <f>IF(OR(E505="SE",E505="SA"),VLOOKUP(H505,'Tabla de Peligros y Riesgo'!$C$2:$E$226,3,FALSE),VLOOKUP(H505,'LISTA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05" s="342" t="s">
        <v>690</v>
      </c>
      <c r="L505" s="177">
        <v>4</v>
      </c>
      <c r="M505" s="268">
        <f t="shared" si="36"/>
        <v>10</v>
      </c>
      <c r="N505" s="85"/>
      <c r="O505" s="85"/>
      <c r="P505" s="84"/>
      <c r="Q505" s="177"/>
      <c r="R505" s="177"/>
      <c r="S505" s="177" t="s">
        <v>733</v>
      </c>
      <c r="T505" s="178"/>
      <c r="U505" s="178"/>
      <c r="V505" s="87"/>
      <c r="W505" s="86">
        <f t="shared" si="37"/>
        <v>10</v>
      </c>
      <c r="X505" s="88"/>
      <c r="Y505" s="86">
        <f t="shared" si="38"/>
        <v>18</v>
      </c>
      <c r="Z505" s="85"/>
      <c r="AA505" s="267" t="s">
        <v>1381</v>
      </c>
      <c r="AB505" s="175"/>
      <c r="AC505" s="176"/>
      <c r="AD505" s="176"/>
      <c r="AE505" s="272"/>
      <c r="AF505" s="272"/>
      <c r="AG505" s="272"/>
      <c r="AH505" s="272"/>
      <c r="AI505" s="272"/>
      <c r="AJ505" s="272"/>
      <c r="AK505" s="272"/>
      <c r="AL505" s="273"/>
      <c r="AM505" s="272"/>
      <c r="AN505" s="273"/>
      <c r="AO505" s="272"/>
      <c r="AP505" s="273"/>
      <c r="AQ505" s="272"/>
      <c r="AR505" s="273"/>
      <c r="AS505" s="272"/>
      <c r="AT505" s="102"/>
      <c r="AU505" s="101"/>
    </row>
    <row r="506" spans="1:47" ht="141">
      <c r="A506" s="487"/>
      <c r="B506" s="445"/>
      <c r="C506" s="489"/>
      <c r="D506" s="262" t="s">
        <v>1388</v>
      </c>
      <c r="E506" s="352" t="s">
        <v>363</v>
      </c>
      <c r="F506" s="263" t="s">
        <v>624</v>
      </c>
      <c r="G506" s="290" t="s">
        <v>809</v>
      </c>
      <c r="H506" s="341" t="s">
        <v>417</v>
      </c>
      <c r="I506" s="335" t="str">
        <f>IF(OR(E506="SE",E506="SA"),VLOOKUP(H506,'Tabla de Peligros y Riesgo'!$C$2:$E$226,2,FALSE),VLOOKUP(H506,'LISTA DE ASPECTOS - IMPACTOS'!$D$3:$F$72,2,FALSE))</f>
        <v>Contaminación sonora</v>
      </c>
      <c r="J506" s="336" t="str">
        <f>IF(OR(E506="SE",E506="SA"),VLOOKUP(H506,'Tabla de Peligros y Riesgo'!$C$2:$E$226,3,FALSE),VLOOKUP(H506,'LISTA DE ASPECTOS - IMPACTOS'!$D$3:$F$72,3,FALSE))</f>
        <v>Afectación a la fauna terrestre.
Potencial afectación a la calidad ambiental del recurso agua.</v>
      </c>
      <c r="K506" s="342" t="s">
        <v>715</v>
      </c>
      <c r="L506" s="177">
        <v>5</v>
      </c>
      <c r="M506" s="268">
        <f t="shared" si="36"/>
        <v>19</v>
      </c>
      <c r="N506" s="85"/>
      <c r="O506" s="85"/>
      <c r="P506" s="84"/>
      <c r="Q506" s="177"/>
      <c r="R506" s="177"/>
      <c r="S506" s="177" t="s">
        <v>810</v>
      </c>
      <c r="T506" s="178"/>
      <c r="U506" s="178"/>
      <c r="V506" s="87"/>
      <c r="W506" s="86">
        <f t="shared" si="37"/>
        <v>19</v>
      </c>
      <c r="X506" s="88"/>
      <c r="Y506" s="86">
        <f t="shared" si="38"/>
        <v>22</v>
      </c>
      <c r="Z506" s="85"/>
      <c r="AA506" s="267" t="s">
        <v>1381</v>
      </c>
      <c r="AB506" s="175"/>
      <c r="AC506" s="176"/>
      <c r="AD506" s="176"/>
      <c r="AE506" s="272"/>
      <c r="AF506" s="272"/>
      <c r="AG506" s="272"/>
      <c r="AH506" s="272"/>
      <c r="AI506" s="272"/>
      <c r="AJ506" s="272"/>
      <c r="AK506" s="272"/>
      <c r="AL506" s="273"/>
      <c r="AM506" s="272"/>
      <c r="AN506" s="273"/>
      <c r="AO506" s="272"/>
      <c r="AP506" s="273"/>
      <c r="AQ506" s="272"/>
      <c r="AR506" s="273"/>
      <c r="AS506" s="272"/>
      <c r="AT506" s="102"/>
      <c r="AU506" s="101"/>
    </row>
    <row r="507" spans="1:47" ht="329">
      <c r="A507" s="487"/>
      <c r="B507" s="445"/>
      <c r="C507" s="489"/>
      <c r="D507" s="262" t="s">
        <v>1388</v>
      </c>
      <c r="E507" s="352" t="s">
        <v>363</v>
      </c>
      <c r="F507" s="263" t="s">
        <v>624</v>
      </c>
      <c r="G507" s="290" t="s">
        <v>728</v>
      </c>
      <c r="H507" s="341" t="s">
        <v>729</v>
      </c>
      <c r="I507" s="335" t="str">
        <f>IF(OR(E507="SE",E507="SA"),VLOOKUP(H507,'Tabla de Peligros y Riesgo'!$C$2:$E$226,2,FALSE),VLOOKUP(H507,'LISTA DE ASPECTOS - IMPACTOS'!$D$3:$F$72,2,FALSE))</f>
        <v>Alteración de la calidad de suelo/agua</v>
      </c>
      <c r="J507" s="336" t="str">
        <f>IF(OR(E507="SE",E507="SA"),VLOOKUP(H507,'Tabla de Peligros y Riesgo'!$C$2:$E$226,3,FALSE),VLOOKUP(H507,'LISTA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07" s="342" t="s">
        <v>680</v>
      </c>
      <c r="L507" s="177">
        <v>3</v>
      </c>
      <c r="M507" s="268">
        <f t="shared" si="36"/>
        <v>13</v>
      </c>
      <c r="N507" s="177"/>
      <c r="O507" s="177"/>
      <c r="P507" s="84"/>
      <c r="Q507" s="177" t="s">
        <v>730</v>
      </c>
      <c r="R507" s="177" t="s">
        <v>685</v>
      </c>
      <c r="S507" s="177" t="s">
        <v>731</v>
      </c>
      <c r="T507" s="178"/>
      <c r="U507" s="178"/>
      <c r="V507" s="87"/>
      <c r="W507" s="86">
        <f t="shared" si="37"/>
        <v>13</v>
      </c>
      <c r="X507" s="88"/>
      <c r="Y507" s="86">
        <f t="shared" si="38"/>
        <v>17</v>
      </c>
      <c r="Z507" s="85"/>
      <c r="AA507" s="267" t="s">
        <v>1381</v>
      </c>
      <c r="AB507" s="175"/>
      <c r="AC507" s="176"/>
      <c r="AD507" s="176"/>
      <c r="AE507" s="272"/>
      <c r="AF507" s="272"/>
      <c r="AG507" s="272"/>
      <c r="AH507" s="272"/>
      <c r="AI507" s="272"/>
      <c r="AJ507" s="272"/>
      <c r="AK507" s="272"/>
      <c r="AL507" s="273"/>
      <c r="AM507" s="272"/>
      <c r="AN507" s="273"/>
      <c r="AO507" s="272"/>
      <c r="AP507" s="273"/>
      <c r="AQ507" s="272"/>
      <c r="AR507" s="273"/>
      <c r="AS507" s="272"/>
      <c r="AT507" s="102"/>
      <c r="AU507" s="101"/>
    </row>
    <row r="508" spans="1:47" ht="117.5">
      <c r="A508" s="487"/>
      <c r="B508" s="445"/>
      <c r="C508" s="493"/>
      <c r="D508" s="262" t="s">
        <v>1388</v>
      </c>
      <c r="E508" s="352" t="s">
        <v>363</v>
      </c>
      <c r="F508" s="263" t="s">
        <v>624</v>
      </c>
      <c r="G508" s="290" t="s">
        <v>725</v>
      </c>
      <c r="H508" s="341" t="s">
        <v>726</v>
      </c>
      <c r="I508" s="335" t="str">
        <f>IF(OR(E508="SE",E508="SA"),VLOOKUP(H508,'Tabla de Peligros y Riesgo'!$C$2:$E$226,2,FALSE),VLOOKUP(H508,'LISTA DE ASPECTOS - IMPACTOS'!$D$3:$F$72,2,FALSE))</f>
        <v>Alteración de la calidad de aire</v>
      </c>
      <c r="J508" s="336" t="str">
        <f>IF(OR(E508="SE",E508="SA"),VLOOKUP(H508,'Tabla de Peligros y Riesgo'!$C$2:$E$226,3,FALSE),VLOOKUP(H508,'LISTA DE ASPECTOS - IMPACTOS'!$D$3:$F$72,3,FALSE))</f>
        <v>Potencial afectación a la calidad ambiental del aire</v>
      </c>
      <c r="K508" s="342" t="s">
        <v>715</v>
      </c>
      <c r="L508" s="177">
        <v>4</v>
      </c>
      <c r="M508" s="268">
        <f t="shared" si="36"/>
        <v>14</v>
      </c>
      <c r="N508" s="85"/>
      <c r="O508" s="85"/>
      <c r="P508" s="84"/>
      <c r="Q508" s="287"/>
      <c r="R508" s="177"/>
      <c r="S508" s="177" t="s">
        <v>727</v>
      </c>
      <c r="T508" s="178"/>
      <c r="U508" s="178"/>
      <c r="V508" s="87"/>
      <c r="W508" s="86">
        <f t="shared" si="37"/>
        <v>14</v>
      </c>
      <c r="X508" s="88"/>
      <c r="Y508" s="86">
        <f t="shared" si="38"/>
        <v>18</v>
      </c>
      <c r="Z508" s="85"/>
      <c r="AA508" s="267" t="s">
        <v>1381</v>
      </c>
      <c r="AB508" s="175"/>
      <c r="AC508" s="176"/>
      <c r="AD508" s="176"/>
      <c r="AE508" s="272"/>
      <c r="AF508" s="272"/>
      <c r="AG508" s="272"/>
      <c r="AH508" s="272"/>
      <c r="AI508" s="272"/>
      <c r="AJ508" s="272"/>
      <c r="AK508" s="272"/>
      <c r="AL508" s="273"/>
      <c r="AM508" s="272"/>
      <c r="AN508" s="273"/>
      <c r="AO508" s="272"/>
      <c r="AP508" s="273"/>
      <c r="AQ508" s="272"/>
      <c r="AR508" s="273"/>
      <c r="AS508" s="272"/>
      <c r="AT508" s="102"/>
      <c r="AU508" s="101"/>
    </row>
    <row r="509" spans="1:47" ht="70.5">
      <c r="A509" s="487"/>
      <c r="B509" s="445"/>
      <c r="C509" s="488" t="s">
        <v>28</v>
      </c>
      <c r="D509" s="262" t="s">
        <v>1388</v>
      </c>
      <c r="E509" s="352" t="s">
        <v>362</v>
      </c>
      <c r="F509" s="263" t="s">
        <v>624</v>
      </c>
      <c r="G509" s="290" t="s">
        <v>701</v>
      </c>
      <c r="H509" s="341" t="s">
        <v>476</v>
      </c>
      <c r="I509" s="335" t="str">
        <f>IF(OR(E509="SE",E509="SA"),VLOOKUP(H509,'Tabla de Peligros y Riesgo'!$C$2:$E$226,2,FALSE),VLOOKUP(H509,'LISTA DE ASPECTOS - IMPACTOS'!$D$3:$F$72,2,FALSE))</f>
        <v>Caída al mismo nivel</v>
      </c>
      <c r="J509" s="336" t="s">
        <v>702</v>
      </c>
      <c r="K509" s="342" t="s">
        <v>680</v>
      </c>
      <c r="L509" s="177">
        <v>4</v>
      </c>
      <c r="M509" s="268">
        <f t="shared" si="36"/>
        <v>18</v>
      </c>
      <c r="N509" s="85"/>
      <c r="O509" s="85"/>
      <c r="P509" s="84"/>
      <c r="Q509" s="287"/>
      <c r="R509" s="177"/>
      <c r="S509" s="177" t="s">
        <v>831</v>
      </c>
      <c r="T509" s="178"/>
      <c r="U509" s="401" t="s">
        <v>1402</v>
      </c>
      <c r="V509" s="87"/>
      <c r="W509" s="86">
        <f t="shared" si="37"/>
        <v>18</v>
      </c>
      <c r="X509" s="88"/>
      <c r="Y509" s="86">
        <f t="shared" si="38"/>
        <v>21</v>
      </c>
      <c r="Z509" s="85"/>
      <c r="AA509" s="267" t="s">
        <v>1381</v>
      </c>
      <c r="AB509" s="175"/>
      <c r="AC509" s="176"/>
      <c r="AD509" s="176"/>
      <c r="AE509" s="101"/>
      <c r="AF509" s="101"/>
      <c r="AG509" s="101"/>
      <c r="AH509" s="101"/>
      <c r="AI509" s="101"/>
      <c r="AJ509" s="101"/>
      <c r="AK509" s="101"/>
      <c r="AL509" s="102"/>
      <c r="AM509" s="101"/>
      <c r="AN509" s="102"/>
      <c r="AO509" s="101"/>
      <c r="AP509" s="102"/>
      <c r="AQ509" s="101"/>
      <c r="AR509" s="102"/>
      <c r="AS509" s="101"/>
      <c r="AT509" s="102"/>
      <c r="AU509" s="101"/>
    </row>
    <row r="510" spans="1:47" ht="101.5">
      <c r="A510" s="487"/>
      <c r="B510" s="445"/>
      <c r="C510" s="489"/>
      <c r="D510" s="262" t="s">
        <v>1388</v>
      </c>
      <c r="E510" s="352" t="s">
        <v>362</v>
      </c>
      <c r="F510" s="263" t="s">
        <v>624</v>
      </c>
      <c r="G510" s="290" t="s">
        <v>704</v>
      </c>
      <c r="H510" s="341" t="s">
        <v>507</v>
      </c>
      <c r="I510" s="335" t="str">
        <f>IF(OR(E510="SE",E510="SA"),VLOOKUP(H510,'Tabla de Peligros y Riesgo'!$C$2:$E$226,2,FALSE),VLOOKUP(H510,'LISTA DE ASPECTOS - IMPACTOS'!$D$3:$F$72,2,FALSE))</f>
        <v xml:space="preserve">Golpes </v>
      </c>
      <c r="J510" s="336" t="s">
        <v>705</v>
      </c>
      <c r="K510" s="342" t="s">
        <v>680</v>
      </c>
      <c r="L510" s="177">
        <v>3</v>
      </c>
      <c r="M510" s="268">
        <f t="shared" si="36"/>
        <v>13</v>
      </c>
      <c r="N510" s="177"/>
      <c r="O510" s="177"/>
      <c r="P510" s="84"/>
      <c r="Q510" s="287"/>
      <c r="R510" s="177"/>
      <c r="S510" s="177" t="s">
        <v>714</v>
      </c>
      <c r="T510" s="178"/>
      <c r="U510" s="401" t="s">
        <v>1402</v>
      </c>
      <c r="V510" s="87"/>
      <c r="W510" s="86">
        <f t="shared" si="37"/>
        <v>13</v>
      </c>
      <c r="X510" s="88"/>
      <c r="Y510" s="86">
        <f t="shared" si="38"/>
        <v>17</v>
      </c>
      <c r="Z510" s="85"/>
      <c r="AA510" s="267" t="s">
        <v>1381</v>
      </c>
      <c r="AB510" s="175"/>
      <c r="AC510" s="176"/>
      <c r="AD510" s="176"/>
      <c r="AE510" s="101"/>
      <c r="AF510" s="101"/>
      <c r="AG510" s="101"/>
      <c r="AH510" s="101"/>
      <c r="AI510" s="101"/>
      <c r="AJ510" s="101"/>
      <c r="AK510" s="101"/>
      <c r="AL510" s="102"/>
      <c r="AM510" s="101"/>
      <c r="AN510" s="102"/>
      <c r="AO510" s="101"/>
      <c r="AP510" s="102"/>
      <c r="AQ510" s="101"/>
      <c r="AR510" s="102"/>
      <c r="AS510" s="101"/>
      <c r="AT510" s="102"/>
      <c r="AU510" s="101"/>
    </row>
    <row r="511" spans="1:47" ht="188">
      <c r="A511" s="487"/>
      <c r="B511" s="447"/>
      <c r="C511" s="493"/>
      <c r="D511" s="262" t="s">
        <v>1388</v>
      </c>
      <c r="E511" s="352" t="s">
        <v>363</v>
      </c>
      <c r="F511" s="263" t="s">
        <v>624</v>
      </c>
      <c r="G511" s="290" t="s">
        <v>739</v>
      </c>
      <c r="H511" s="341" t="s">
        <v>740</v>
      </c>
      <c r="I511" s="335" t="str">
        <f>IF(OR(E511="SE",E511="SA"),VLOOKUP(H511,'Tabla de Peligros y Riesgo'!$C$2:$E$226,2,FALSE),VLOOKUP(H511,'LISTA DE ASPECTOS - IMPACTOS'!$D$3:$F$72,2,FALSE))</f>
        <v>Alteración de la calidad de suelo/agua</v>
      </c>
      <c r="J511" s="336" t="str">
        <f>IF(OR(E511="SE",E511="SA"),VLOOKUP(H511,'Tabla de Peligros y Riesgo'!$C$2:$E$226,3,FALSE),VLOOKUP(H511,'LISTA DE ASPECTOS - IMPACTOS'!$D$3:$F$72,3,FALSE))</f>
        <v>Potencial incumplimiento de Estándares de Calidad Ambiental (ECA) para aire.
Potencial afectación a la vida y salud humana.</v>
      </c>
      <c r="K511" s="342" t="s">
        <v>715</v>
      </c>
      <c r="L511" s="177">
        <v>4</v>
      </c>
      <c r="M511" s="268">
        <f t="shared" ref="M511:M554" si="39">IF(CONCATENATE(L511,K511)="1A",1,IF(CONCATENATE(L511,K511)="1B",2,IF(CONCATENATE(L511,K511)="2A",3,IF(CONCATENATE(L511,K511)="1C",4,IF(CONCATENATE(L511,K511)="2B",5,IF(CONCATENATE(L511,K511)="3A",6,IF(CONCATENATE(L511,K511)="1D",7,IF(CONCATENATE(L511,K511)="2C",8,IF(CONCATENATE(L511,K511)="3B",9,IF(CONCATENATE(L511,K511)="4A",10,IF(CONCATENATE(L511,K511)="1E",11,IF(CONCATENATE(L511,K511)="2D",12,IF(CONCATENATE(L511,K511)="3C",13,IF(CONCATENATE(L511,K511)="4B",14,IF(CONCATENATE(L511,K511)="5A",15,IF(CONCATENATE(L511,K511)="2E",16,IF(CONCATENATE(L511,K511)="3D",17,IF(CONCATENATE(L511,K511)="4C",18,IF(CONCATENATE(L511,K511)="5B",19,IF(CONCATENATE(L511,K511)="3E",20,IF(CONCATENATE(L511,K511)="4D",21,IF(CONCATENATE(L511,K511)="5C",22,IF(CONCATENATE(L511,K511)="4E",23,IF(CONCATENATE(L511,K511)="5D",24,IF(CONCATENATE(L511,K511)="5E",25,"")))))))))))))))))))))))))</f>
        <v>14</v>
      </c>
      <c r="N511" s="85"/>
      <c r="O511" s="85"/>
      <c r="P511" s="291"/>
      <c r="Q511" s="287"/>
      <c r="R511" s="177"/>
      <c r="S511" s="177" t="s">
        <v>741</v>
      </c>
      <c r="T511" s="178">
        <v>0.35</v>
      </c>
      <c r="U511" s="178"/>
      <c r="V511" s="87"/>
      <c r="W511" s="86">
        <f t="shared" ref="W511:W554" si="40">M511</f>
        <v>14</v>
      </c>
      <c r="X511" s="88"/>
      <c r="Y511" s="86">
        <f t="shared" ref="Y511:Y554" si="41">_xlfn.IFS(AND(W511=1,N511&lt;&gt;0),25,AND(W511=1,O511&lt;&gt;0),21,AND(W511=1,R511="ALTO"),16,AND(W511=1,R511="BAJO"),11,AND(W511=1,S511&lt;&gt;0),2,AND(W511=2,N511&lt;&gt;0),25,AND(W511=2,O511&lt;&gt;0),21,AND(W511=2,R511="ALTO"),16,AND(W511=2,R511="BAJO"),11,AND(W511=2,S511&lt;&gt;0),4,AND(W511=3,N511&lt;&gt;0),25,AND(W511=3,O511&lt;&gt;0),21,AND(W511=3,R511="ALTO"),16,AND(W511=3,R511="BAJO"),12,AND(W511=3,S511&lt;&gt;0),5,AND(W511=4,N511&lt;&gt;0),25,AND(W511=4,O511&lt;&gt;0),13,AND(W511=4,R511="ALTO"),16,AND(W511=4,R511="BAJO"),14,AND(W511=4,S511&lt;&gt;0),7,AND(W511=5,N511&lt;&gt;0),25,AND(W511=5,O511&lt;&gt;0),21,AND(W511=5,R511="ALTO"),16,AND(W511=5,R511="BAJO"),12,AND(W511=5,S511&lt;&gt;0),8,AND(W511=6,N511&lt;&gt;0),25,AND(W511=6,O511&lt;&gt;0),21,AND(W511=6,R511="ALTO"),20,AND(W511=6,R511="BAJO"),17,AND(W511=6,S511&lt;&gt;0),6,AND(W511=7,N511&lt;&gt;0),25,AND(W511=7,O511&lt;&gt;0),23,AND(W511=7,R511="ALTO"),16,AND(W511=7,R511="BAJO"),11,AND(W511=7,S511&lt;&gt;0),7,AND(W511=8,N511&lt;&gt;0),25,AND(W511=8,O511&lt;&gt;0),21,AND(W511=8,R511="ALTO"),16,AND(W511=8,R511="BAJO"),12,AND(W511=8,S511&lt;&gt;0),8,AND(W511=9,N511&lt;&gt;0),25,AND(W511=9,O511&lt;&gt;0),21,AND(W511=9,R511="ALTO"),20,AND(W511=9,R511="BAJO"),17,AND(W511=9,S511&lt;&gt;0),13,AND(W511=10,N511&lt;&gt;0),25,AND(W511=10,O511&lt;&gt;0),22,AND(W511=10,R511="ALTO"),21,AND(W511=10,R511="BAJO"),18,AND(W511=10,S511&lt;&gt;0),18,AND(W511=11,N511&lt;&gt;0),25,AND(W511=11,O511&lt;&gt;0),23,AND(W511=11,R511="ALTO"),20,AND(W511=11,R511="BAJO"),16,AND(W511=11,S511&lt;&gt;0),11,AND(W511=12,N511&lt;&gt;0),25,AND(W511=12,O511&lt;&gt;0),23,AND(W511=12,R511="ALTO"),20,AND(W511=12,R511="BAJO"),16,AND(W511=12,S511&lt;&gt;0),12,AND(W511=13,N511&lt;&gt;0),25,AND(W511=13,O511&lt;&gt;0),21,AND(W511=13,R511="ALTO"),20,AND(W511=13,R511="BAJO"),17,AND(W511=13,S511&lt;&gt;0),17,AND(W511=14,N511&lt;&gt;0),25,AND(W511=14,O511&lt;&gt;0),24,AND(W511=14,R511="ALTO"),23,AND(W511=14,R511="BAJO"),21,AND(W511=14,S511&lt;&gt;0),18,AND(W511=15,N511&lt;&gt;0),25,AND(W511=15,O511&lt;&gt;0),24,AND(W511=15,R511="ALTO"),22,AND(W511=15,R511="BAJO"),19,AND(W511=15,S511&lt;&gt;0),19,AND(W511=16,N511&lt;&gt;0),25,AND(W511=16,O511&lt;&gt;0),23,AND(W511=16,R511="ALTO"),23,AND(W511=16,R511="BAJO"),23,AND(W511=16,S511&lt;&gt;0),20,AND(W511=17,N511&lt;&gt;0),25,AND(W511=17,O511&lt;&gt;0),24,AND(W511=17,R511="ALTO"),23,AND(W511=17,R511="BAJO"),21,AND(W511=17,S511&lt;&gt;0),20,AND(W511=18,N511&lt;&gt;0),25,AND(W511=18,O511&lt;&gt;0),24,AND(W511=18,R511="ALTO"),23,AND(W511=18,R511="BAJO"),22,AND(W511=18,S511&lt;&gt;0),21,AND(W511=19,N511&lt;&gt;0),25,AND(W511=19,O511&lt;&gt;0),25,AND(W511=19,R511="ALTO"),24,AND(W511=19,R511="BAJO"),22,AND(W511=19,S511&lt;&gt;0),22,AND(W511&lt;&gt;0,U511&lt;&gt;0),W511,TRUE,"FALSO")</f>
        <v>18</v>
      </c>
      <c r="Z511" s="85"/>
      <c r="AA511" s="267" t="s">
        <v>1381</v>
      </c>
      <c r="AB511" s="536"/>
      <c r="AC511" s="537"/>
      <c r="AD511" s="537"/>
      <c r="AE511" s="272"/>
      <c r="AF511" s="272"/>
      <c r="AG511" s="272"/>
      <c r="AH511" s="272"/>
      <c r="AI511" s="272"/>
      <c r="AJ511" s="272"/>
      <c r="AK511" s="272"/>
      <c r="AL511" s="273"/>
      <c r="AM511" s="272"/>
      <c r="AN511" s="273"/>
      <c r="AO511" s="272"/>
      <c r="AP511" s="273"/>
      <c r="AQ511" s="272"/>
      <c r="AR511" s="273"/>
      <c r="AS511" s="272"/>
      <c r="AT511" s="102"/>
      <c r="AU511" s="101"/>
    </row>
    <row r="512" spans="1:47" ht="101.5">
      <c r="A512" s="487"/>
      <c r="B512" s="444" t="s">
        <v>149</v>
      </c>
      <c r="C512" s="488" t="s">
        <v>18</v>
      </c>
      <c r="D512" s="262" t="s">
        <v>1388</v>
      </c>
      <c r="E512" s="352" t="s">
        <v>362</v>
      </c>
      <c r="F512" s="263" t="s">
        <v>624</v>
      </c>
      <c r="G512" s="290" t="s">
        <v>679</v>
      </c>
      <c r="H512" s="335" t="s">
        <v>470</v>
      </c>
      <c r="I512" s="335" t="str">
        <f>IF(OR(E512="SE",E512="SA"),VLOOKUP(H512,'Tabla de Peligros y Riesgo'!$C$2:$E$226,2,FALSE),VLOOKUP(H512,'LISTA DE ASPECTOS - IMPACTOS'!$D$3:$F$72,2,FALSE))</f>
        <v>Riesgo Psicosocial</v>
      </c>
      <c r="J512" s="336" t="str">
        <f>IF(OR(E512="SE",E512="SA"),VLOOKUP(H512,'Tabla de Peligros y Riesgo'!$C$2:$E$226,3,FALSE),VLOOKUP(H512,'LISTA DE ASPECTOS - IMPACTOS'!$D$3:$F$72,3,FALSE))</f>
        <v>Estrés / Depresión</v>
      </c>
      <c r="K512" s="337" t="s">
        <v>680</v>
      </c>
      <c r="L512" s="277">
        <v>4</v>
      </c>
      <c r="M512" s="268">
        <f t="shared" si="39"/>
        <v>18</v>
      </c>
      <c r="N512" s="85"/>
      <c r="O512" s="85"/>
      <c r="P512" s="292"/>
      <c r="Q512" s="359"/>
      <c r="R512" s="177"/>
      <c r="S512" s="177" t="s">
        <v>820</v>
      </c>
      <c r="T512" s="293"/>
      <c r="U512" s="401" t="s">
        <v>1402</v>
      </c>
      <c r="V512" s="278"/>
      <c r="W512" s="86">
        <f t="shared" si="40"/>
        <v>18</v>
      </c>
      <c r="X512" s="88"/>
      <c r="Y512" s="86">
        <f t="shared" si="41"/>
        <v>21</v>
      </c>
      <c r="Z512" s="85"/>
      <c r="AA512" s="267" t="s">
        <v>1381</v>
      </c>
      <c r="AB512" s="176"/>
      <c r="AC512" s="176"/>
      <c r="AD512" s="176"/>
      <c r="AE512" s="101"/>
      <c r="AF512" s="101"/>
      <c r="AG512" s="101"/>
      <c r="AH512" s="101"/>
      <c r="AI512" s="101"/>
      <c r="AJ512" s="101"/>
      <c r="AK512" s="101"/>
      <c r="AL512" s="102"/>
      <c r="AM512" s="101"/>
      <c r="AN512" s="102"/>
      <c r="AO512" s="101"/>
      <c r="AP512" s="102"/>
      <c r="AQ512" s="101"/>
      <c r="AR512" s="102"/>
      <c r="AS512" s="101"/>
      <c r="AT512" s="102"/>
      <c r="AU512" s="101"/>
    </row>
    <row r="513" spans="1:52" ht="72.5">
      <c r="A513" s="487"/>
      <c r="B513" s="445"/>
      <c r="C513" s="489"/>
      <c r="D513" s="262" t="s">
        <v>1388</v>
      </c>
      <c r="E513" s="352" t="s">
        <v>363</v>
      </c>
      <c r="F513" s="263" t="s">
        <v>624</v>
      </c>
      <c r="G513" s="290" t="s">
        <v>686</v>
      </c>
      <c r="H513" s="335" t="s">
        <v>687</v>
      </c>
      <c r="I513" s="350" t="s">
        <v>688</v>
      </c>
      <c r="J513" s="351" t="s">
        <v>689</v>
      </c>
      <c r="K513" s="337" t="s">
        <v>690</v>
      </c>
      <c r="L513" s="277">
        <v>5</v>
      </c>
      <c r="M513" s="268">
        <f t="shared" si="39"/>
        <v>15</v>
      </c>
      <c r="N513" s="269"/>
      <c r="O513" s="274"/>
      <c r="P513" s="275"/>
      <c r="Q513" s="359"/>
      <c r="R513" s="177"/>
      <c r="S513" s="177" t="s">
        <v>691</v>
      </c>
      <c r="T513" s="293"/>
      <c r="U513" s="178"/>
      <c r="V513" s="278"/>
      <c r="W513" s="86">
        <f t="shared" si="40"/>
        <v>15</v>
      </c>
      <c r="X513" s="88"/>
      <c r="Y513" s="86">
        <f t="shared" si="41"/>
        <v>19</v>
      </c>
      <c r="Z513" s="85"/>
      <c r="AA513" s="267" t="s">
        <v>1381</v>
      </c>
      <c r="AB513" s="176"/>
      <c r="AC513" s="176"/>
      <c r="AD513" s="176"/>
      <c r="AE513" s="101"/>
      <c r="AF513" s="101"/>
      <c r="AG513" s="101"/>
      <c r="AH513" s="101"/>
      <c r="AI513" s="101"/>
      <c r="AJ513" s="101"/>
      <c r="AK513" s="101"/>
      <c r="AL513" s="102"/>
      <c r="AM513" s="101"/>
      <c r="AN513" s="102"/>
      <c r="AO513" s="101"/>
      <c r="AP513" s="102"/>
      <c r="AQ513" s="101"/>
      <c r="AR513" s="102"/>
      <c r="AS513" s="101"/>
      <c r="AT513" s="102"/>
      <c r="AU513" s="101"/>
    </row>
    <row r="514" spans="1:52" ht="72.5">
      <c r="A514" s="487"/>
      <c r="B514" s="445"/>
      <c r="C514" s="493"/>
      <c r="D514" s="262" t="s">
        <v>1388</v>
      </c>
      <c r="E514" s="352" t="s">
        <v>362</v>
      </c>
      <c r="F514" s="263" t="s">
        <v>624</v>
      </c>
      <c r="G514" s="290" t="s">
        <v>692</v>
      </c>
      <c r="H514" s="335" t="s">
        <v>521</v>
      </c>
      <c r="I514" s="335" t="str">
        <f>IF(OR(E514="SE",E514="SA"),VLOOKUP(H514,'Tabla de Peligros y Riesgo'!$C$2:$E$226,2,FALSE),VLOOKUP(H514,'LISTA DE ASPECTOS - IMPACTOS'!$D$3:$F$72,2,FALSE))</f>
        <v>Riesgo Psicosocial</v>
      </c>
      <c r="J514" s="336" t="str">
        <f>IF(OR(E514="SE",E514="SA"),VLOOKUP(H514,'Tabla de Peligros y Riesgo'!$C$2:$E$226,3,FALSE),VLOOKUP(H514,'LISTA DE ASPECTOS - IMPACTOS'!$D$3:$F$72,3,FALSE))</f>
        <v>Estrés / Depresión</v>
      </c>
      <c r="K514" s="337" t="s">
        <v>680</v>
      </c>
      <c r="L514" s="277">
        <v>4</v>
      </c>
      <c r="M514" s="268">
        <f t="shared" si="39"/>
        <v>18</v>
      </c>
      <c r="N514" s="269"/>
      <c r="O514" s="274"/>
      <c r="P514" s="275"/>
      <c r="Q514" s="276"/>
      <c r="R514" s="177"/>
      <c r="S514" s="177" t="s">
        <v>742</v>
      </c>
      <c r="T514" s="293"/>
      <c r="U514" s="401" t="s">
        <v>1402</v>
      </c>
      <c r="V514" s="278"/>
      <c r="W514" s="86">
        <f t="shared" si="40"/>
        <v>18</v>
      </c>
      <c r="X514" s="195"/>
      <c r="Y514" s="86">
        <f t="shared" si="41"/>
        <v>21</v>
      </c>
      <c r="Z514" s="279"/>
      <c r="AA514" s="267" t="s">
        <v>1381</v>
      </c>
      <c r="AB514" s="176"/>
      <c r="AC514" s="176"/>
      <c r="AD514" s="176"/>
      <c r="AE514" s="101"/>
      <c r="AF514" s="101"/>
      <c r="AG514" s="101"/>
      <c r="AH514" s="101"/>
      <c r="AI514" s="101"/>
      <c r="AJ514" s="101"/>
      <c r="AK514" s="101"/>
      <c r="AL514" s="102"/>
      <c r="AM514" s="101"/>
      <c r="AN514" s="102"/>
      <c r="AO514" s="101"/>
      <c r="AP514" s="102"/>
      <c r="AQ514" s="101"/>
      <c r="AR514" s="102"/>
      <c r="AS514" s="101"/>
      <c r="AT514" s="102"/>
      <c r="AU514" s="101"/>
    </row>
    <row r="515" spans="1:52" s="100" customFormat="1" ht="211.5">
      <c r="A515" s="487"/>
      <c r="B515" s="445"/>
      <c r="C515" s="339" t="s">
        <v>142</v>
      </c>
      <c r="D515" s="262" t="s">
        <v>1388</v>
      </c>
      <c r="E515" s="352" t="s">
        <v>361</v>
      </c>
      <c r="F515" s="263" t="s">
        <v>624</v>
      </c>
      <c r="G515" s="290" t="s">
        <v>694</v>
      </c>
      <c r="H515" s="335" t="s">
        <v>695</v>
      </c>
      <c r="I515" s="335" t="str">
        <f>IF(OR(E515="SE",E515="SA"),VLOOKUP(H515,'Tabla de Peligros y Riesgo'!$C$2:$E$226,2,FALSE),VLOOKUP(H515,'LISTA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515" s="336" t="s">
        <v>696</v>
      </c>
      <c r="K515" s="342" t="s">
        <v>680</v>
      </c>
      <c r="L515" s="177">
        <v>4</v>
      </c>
      <c r="M515" s="268">
        <f t="shared" si="39"/>
        <v>18</v>
      </c>
      <c r="N515" s="280"/>
      <c r="O515" s="280"/>
      <c r="P515" s="282"/>
      <c r="Q515" s="283" t="s">
        <v>697</v>
      </c>
      <c r="R515" s="177" t="s">
        <v>678</v>
      </c>
      <c r="S515" s="177" t="s">
        <v>698</v>
      </c>
      <c r="T515" s="293"/>
      <c r="U515" s="178" t="s">
        <v>1401</v>
      </c>
      <c r="V515" s="304"/>
      <c r="W515" s="86">
        <f t="shared" si="40"/>
        <v>18</v>
      </c>
      <c r="X515" s="88">
        <f>IF(M515&gt;=16,MAX(N515:R515),IF(M515&lt;16,MAX(N515:T515)))</f>
        <v>0</v>
      </c>
      <c r="Y515" s="86">
        <f t="shared" si="41"/>
        <v>23</v>
      </c>
      <c r="Z515" s="85"/>
      <c r="AA515" s="267" t="s">
        <v>1381</v>
      </c>
      <c r="AD515" s="99"/>
      <c r="AE515" s="101"/>
      <c r="AF515" s="101"/>
      <c r="AG515" s="101"/>
      <c r="AH515" s="101"/>
      <c r="AI515" s="101"/>
      <c r="AJ515" s="101"/>
      <c r="AK515" s="101"/>
      <c r="AL515" s="102"/>
      <c r="AM515" s="101"/>
      <c r="AN515" s="102"/>
      <c r="AO515" s="101"/>
      <c r="AP515" s="102"/>
      <c r="AQ515" s="101"/>
      <c r="AR515" s="102"/>
      <c r="AS515" s="101"/>
      <c r="AT515" s="102"/>
      <c r="AU515" s="101"/>
      <c r="AV515" s="90"/>
      <c r="AW515" s="90"/>
      <c r="AX515" s="90"/>
      <c r="AY515" s="90"/>
      <c r="AZ515" s="90"/>
    </row>
    <row r="516" spans="1:52" ht="70.5">
      <c r="A516" s="487"/>
      <c r="B516" s="445"/>
      <c r="C516" s="488" t="s">
        <v>22</v>
      </c>
      <c r="D516" s="262" t="s">
        <v>1388</v>
      </c>
      <c r="E516" s="352" t="s">
        <v>361</v>
      </c>
      <c r="F516" s="263" t="s">
        <v>624</v>
      </c>
      <c r="G516" s="290" t="s">
        <v>721</v>
      </c>
      <c r="H516" s="341" t="s">
        <v>749</v>
      </c>
      <c r="I516" s="335" t="str">
        <f>IF(OR(E516="SE",E516="SA"),VLOOKUP(H516,'Tabla de Peligros y Riesgo'!$C$2:$E$226,2,FALSE),VLOOKUP(H516,'LISTA DE ASPECTOS - IMPACTOS'!$D$3:$F$72,2,FALSE))</f>
        <v>Inhalación de gases Toxicos</v>
      </c>
      <c r="J516" s="336" t="str">
        <f>IF(OR(E516="SE",E516="SA"),VLOOKUP(H516,'Tabla de Peligros y Riesgo'!$C$2:$E$226,3,FALSE),VLOOKUP(H516,'LISTA DE ASPECTOS - IMPACTOS'!$D$3:$F$72,3,FALSE))</f>
        <v>Intoxicación</v>
      </c>
      <c r="K516" s="342" t="s">
        <v>715</v>
      </c>
      <c r="L516" s="177">
        <v>3</v>
      </c>
      <c r="M516" s="268">
        <f t="shared" si="39"/>
        <v>9</v>
      </c>
      <c r="N516" s="85"/>
      <c r="O516" s="85"/>
      <c r="P516" s="84"/>
      <c r="Q516" s="287" t="s">
        <v>750</v>
      </c>
      <c r="R516" s="177" t="s">
        <v>685</v>
      </c>
      <c r="S516" s="177" t="s">
        <v>751</v>
      </c>
      <c r="T516" s="293"/>
      <c r="U516" s="401" t="s">
        <v>1402</v>
      </c>
      <c r="V516" s="87"/>
      <c r="W516" s="86">
        <f t="shared" si="40"/>
        <v>9</v>
      </c>
      <c r="X516" s="88"/>
      <c r="Y516" s="86">
        <f t="shared" si="41"/>
        <v>17</v>
      </c>
      <c r="Z516" s="85"/>
      <c r="AA516" s="267" t="s">
        <v>1381</v>
      </c>
      <c r="AB516" s="175"/>
      <c r="AC516" s="176"/>
      <c r="AD516" s="176"/>
      <c r="AE516" s="101"/>
      <c r="AF516" s="101"/>
      <c r="AG516" s="101"/>
      <c r="AH516" s="101"/>
      <c r="AI516" s="101"/>
      <c r="AJ516" s="101"/>
      <c r="AK516" s="101"/>
      <c r="AL516" s="102"/>
      <c r="AM516" s="101"/>
      <c r="AN516" s="102"/>
      <c r="AO516" s="101"/>
      <c r="AP516" s="102"/>
      <c r="AQ516" s="101"/>
      <c r="AR516" s="102"/>
      <c r="AS516" s="101"/>
      <c r="AT516" s="102"/>
      <c r="AU516" s="101"/>
    </row>
    <row r="517" spans="1:52" ht="56">
      <c r="A517" s="487"/>
      <c r="B517" s="445"/>
      <c r="C517" s="489"/>
      <c r="D517" s="262" t="s">
        <v>1388</v>
      </c>
      <c r="E517" s="352" t="s">
        <v>362</v>
      </c>
      <c r="F517" s="263" t="s">
        <v>624</v>
      </c>
      <c r="G517" s="290" t="s">
        <v>752</v>
      </c>
      <c r="H517" s="341" t="s">
        <v>452</v>
      </c>
      <c r="I517" s="335" t="str">
        <f>IF(OR(E517="SE",E517="SA"),VLOOKUP(H517,'Tabla de Peligros y Riesgo'!$C$2:$E$226,2,FALSE),VLOOKUP(H517,'LISTA DE ASPECTOS - IMPACTOS'!$D$3:$F$72,2,FALSE))</f>
        <v>Caída de roca</v>
      </c>
      <c r="J517" s="336" t="str">
        <f>IF(OR(E517="SE",E517="SA"),VLOOKUP(H517,'Tabla de Peligros y Riesgo'!$C$2:$E$226,3,FALSE),VLOOKUP(H517,'LISTA DE ASPECTOS - IMPACTOS'!$D$3:$F$72,3,FALSE))</f>
        <v>Contusión/Fractura/Muerte</v>
      </c>
      <c r="K517" s="342" t="s">
        <v>715</v>
      </c>
      <c r="L517" s="177">
        <v>2</v>
      </c>
      <c r="M517" s="268">
        <f t="shared" si="39"/>
        <v>5</v>
      </c>
      <c r="N517" s="85"/>
      <c r="O517" s="85"/>
      <c r="P517" s="292"/>
      <c r="Q517" s="287" t="s">
        <v>753</v>
      </c>
      <c r="R517" s="177" t="s">
        <v>685</v>
      </c>
      <c r="S517" s="177" t="s">
        <v>754</v>
      </c>
      <c r="T517" s="293"/>
      <c r="U517" s="401" t="s">
        <v>1402</v>
      </c>
      <c r="V517" s="278"/>
      <c r="W517" s="86">
        <f t="shared" si="40"/>
        <v>5</v>
      </c>
      <c r="X517" s="88"/>
      <c r="Y517" s="86">
        <f t="shared" si="41"/>
        <v>12</v>
      </c>
      <c r="Z517" s="85"/>
      <c r="AA517" s="267" t="s">
        <v>1381</v>
      </c>
      <c r="AB517" s="176"/>
      <c r="AC517" s="176"/>
      <c r="AD517" s="176"/>
      <c r="AE517" s="101"/>
      <c r="AF517" s="101"/>
      <c r="AG517" s="101"/>
      <c r="AH517" s="101"/>
      <c r="AI517" s="101"/>
      <c r="AJ517" s="101"/>
      <c r="AK517" s="101"/>
      <c r="AL517" s="102"/>
      <c r="AM517" s="101"/>
      <c r="AN517" s="102"/>
      <c r="AO517" s="101"/>
      <c r="AP517" s="102"/>
      <c r="AQ517" s="101"/>
      <c r="AR517" s="102"/>
      <c r="AS517" s="101"/>
      <c r="AT517" s="102"/>
      <c r="AU517" s="101"/>
    </row>
    <row r="518" spans="1:52" s="100" customFormat="1" ht="58.5">
      <c r="A518" s="487"/>
      <c r="B518" s="445"/>
      <c r="C518" s="489"/>
      <c r="D518" s="262" t="s">
        <v>1388</v>
      </c>
      <c r="E518" s="352" t="s">
        <v>362</v>
      </c>
      <c r="F518" s="263" t="s">
        <v>624</v>
      </c>
      <c r="G518" s="290" t="s">
        <v>701</v>
      </c>
      <c r="H518" s="341" t="s">
        <v>524</v>
      </c>
      <c r="I518" s="335" t="str">
        <f>IF(OR(E518="SE",E518="SA"),VLOOKUP(H518,'Tabla de Peligros y Riesgo'!$C$2:$E$226,2,FALSE),VLOOKUP(H518,'LISTA DE ASPECTOS - IMPACTOS'!$D$3:$F$72,2,FALSE))</f>
        <v>Caída al mismo nivel</v>
      </c>
      <c r="J518" s="336" t="s">
        <v>702</v>
      </c>
      <c r="K518" s="342" t="s">
        <v>680</v>
      </c>
      <c r="L518" s="177">
        <v>4</v>
      </c>
      <c r="M518" s="268">
        <f t="shared" si="39"/>
        <v>18</v>
      </c>
      <c r="N518" s="280"/>
      <c r="O518" s="280"/>
      <c r="P518" s="282"/>
      <c r="Q518" s="287"/>
      <c r="R518" s="177"/>
      <c r="S518" s="177" t="s">
        <v>831</v>
      </c>
      <c r="T518" s="293"/>
      <c r="U518" s="401" t="s">
        <v>1402</v>
      </c>
      <c r="V518" s="304"/>
      <c r="W518" s="86">
        <f t="shared" si="40"/>
        <v>18</v>
      </c>
      <c r="X518" s="88"/>
      <c r="Y518" s="86">
        <f t="shared" si="41"/>
        <v>21</v>
      </c>
      <c r="Z518" s="85"/>
      <c r="AA518" s="267" t="s">
        <v>1381</v>
      </c>
      <c r="AD518" s="99"/>
      <c r="AE518" s="101"/>
      <c r="AF518" s="101"/>
      <c r="AG518" s="101"/>
      <c r="AH518" s="101"/>
      <c r="AI518" s="101"/>
      <c r="AJ518" s="101"/>
      <c r="AK518" s="101"/>
      <c r="AL518" s="102"/>
      <c r="AM518" s="101"/>
      <c r="AN518" s="102"/>
      <c r="AO518" s="101"/>
      <c r="AP518" s="102"/>
      <c r="AQ518" s="101"/>
      <c r="AR518" s="102"/>
      <c r="AS518" s="101"/>
      <c r="AT518" s="102"/>
      <c r="AU518" s="101"/>
      <c r="AV518" s="90"/>
      <c r="AW518" s="90"/>
      <c r="AX518" s="90"/>
      <c r="AY518" s="90"/>
      <c r="AZ518" s="90"/>
    </row>
    <row r="519" spans="1:52" ht="70.5">
      <c r="A519" s="487"/>
      <c r="B519" s="445"/>
      <c r="C519" s="488" t="s">
        <v>143</v>
      </c>
      <c r="D519" s="262" t="s">
        <v>1388</v>
      </c>
      <c r="E519" s="352" t="s">
        <v>362</v>
      </c>
      <c r="F519" s="263" t="s">
        <v>624</v>
      </c>
      <c r="G519" s="290" t="s">
        <v>701</v>
      </c>
      <c r="H519" s="341" t="s">
        <v>542</v>
      </c>
      <c r="I519" s="335" t="str">
        <f>IF(OR(E519="SE",E519="SA"),VLOOKUP(H519,'Tabla de Peligros y Riesgo'!$C$2:$E$226,2,FALSE),VLOOKUP(H519,'LISTA DE ASPECTOS - IMPACTOS'!$D$3:$F$72,2,FALSE))</f>
        <v>Caída al mismo nivel</v>
      </c>
      <c r="J519" s="336" t="s">
        <v>702</v>
      </c>
      <c r="K519" s="342" t="s">
        <v>680</v>
      </c>
      <c r="L519" s="177">
        <v>4</v>
      </c>
      <c r="M519" s="268">
        <f t="shared" si="39"/>
        <v>18</v>
      </c>
      <c r="N519" s="85"/>
      <c r="O519" s="85"/>
      <c r="P519" s="84"/>
      <c r="Q519" s="287"/>
      <c r="R519" s="177"/>
      <c r="S519" s="177" t="s">
        <v>831</v>
      </c>
      <c r="T519" s="293"/>
      <c r="U519" s="401" t="s">
        <v>1402</v>
      </c>
      <c r="V519" s="87"/>
      <c r="W519" s="86">
        <f t="shared" si="40"/>
        <v>18</v>
      </c>
      <c r="X519" s="88"/>
      <c r="Y519" s="86">
        <f t="shared" si="41"/>
        <v>21</v>
      </c>
      <c r="Z519" s="85"/>
      <c r="AA519" s="267" t="s">
        <v>1381</v>
      </c>
      <c r="AB519" s="175"/>
      <c r="AC519" s="176"/>
      <c r="AD519" s="176"/>
      <c r="AE519" s="101"/>
      <c r="AF519" s="101"/>
      <c r="AG519" s="101"/>
      <c r="AH519" s="101"/>
      <c r="AI519" s="101"/>
      <c r="AJ519" s="101"/>
      <c r="AK519" s="101"/>
      <c r="AL519" s="102"/>
      <c r="AM519" s="101"/>
      <c r="AN519" s="102"/>
      <c r="AO519" s="101"/>
      <c r="AP519" s="102"/>
      <c r="AQ519" s="101"/>
      <c r="AR519" s="102"/>
      <c r="AS519" s="101"/>
      <c r="AT519" s="102"/>
      <c r="AU519" s="101"/>
    </row>
    <row r="520" spans="1:52" ht="117.5">
      <c r="A520" s="487"/>
      <c r="B520" s="445"/>
      <c r="C520" s="493"/>
      <c r="D520" s="262" t="s">
        <v>1388</v>
      </c>
      <c r="E520" s="352" t="s">
        <v>362</v>
      </c>
      <c r="F520" s="263" t="s">
        <v>624</v>
      </c>
      <c r="G520" s="290" t="s">
        <v>704</v>
      </c>
      <c r="H520" s="341" t="s">
        <v>707</v>
      </c>
      <c r="I520" s="335" t="str">
        <f>IF(OR(E520="SE",E520="SA"),VLOOKUP(H520,'Tabla de Peligros y Riesgo'!$C$2:$E$226,2,FALSE),VLOOKUP(H520,'LISTA DE ASPECTOS - IMPACTOS'!$D$3:$F$72,2,FALSE))</f>
        <v>Atrapamiento</v>
      </c>
      <c r="J520" s="336" t="s">
        <v>705</v>
      </c>
      <c r="K520" s="342" t="s">
        <v>680</v>
      </c>
      <c r="L520" s="177">
        <v>3</v>
      </c>
      <c r="M520" s="268">
        <f t="shared" si="39"/>
        <v>13</v>
      </c>
      <c r="N520" s="85"/>
      <c r="O520" s="85"/>
      <c r="P520" s="84"/>
      <c r="Q520" s="287"/>
      <c r="R520" s="177"/>
      <c r="S520" s="177" t="s">
        <v>832</v>
      </c>
      <c r="T520" s="293"/>
      <c r="U520" s="401" t="s">
        <v>1402</v>
      </c>
      <c r="V520" s="87"/>
      <c r="W520" s="86">
        <f t="shared" si="40"/>
        <v>13</v>
      </c>
      <c r="X520" s="88"/>
      <c r="Y520" s="86">
        <f t="shared" si="41"/>
        <v>17</v>
      </c>
      <c r="Z520" s="85"/>
      <c r="AA520" s="267" t="s">
        <v>1381</v>
      </c>
      <c r="AB520" s="175"/>
      <c r="AC520" s="176"/>
      <c r="AD520" s="176"/>
      <c r="AE520" s="101"/>
      <c r="AF520" s="101"/>
      <c r="AG520" s="101"/>
      <c r="AH520" s="101"/>
      <c r="AI520" s="101"/>
      <c r="AJ520" s="101"/>
      <c r="AK520" s="101"/>
      <c r="AL520" s="102"/>
      <c r="AM520" s="101"/>
      <c r="AN520" s="102"/>
      <c r="AO520" s="101"/>
      <c r="AP520" s="102"/>
      <c r="AQ520" s="101"/>
      <c r="AR520" s="102"/>
      <c r="AS520" s="101"/>
      <c r="AT520" s="102"/>
      <c r="AU520" s="101"/>
    </row>
    <row r="521" spans="1:52" ht="101.5">
      <c r="A521" s="487"/>
      <c r="B521" s="445"/>
      <c r="C521" s="339" t="s">
        <v>144</v>
      </c>
      <c r="D521" s="262" t="s">
        <v>1388</v>
      </c>
      <c r="E521" s="352" t="s">
        <v>362</v>
      </c>
      <c r="F521" s="263" t="s">
        <v>624</v>
      </c>
      <c r="G521" s="290" t="s">
        <v>704</v>
      </c>
      <c r="H521" s="341" t="s">
        <v>507</v>
      </c>
      <c r="I521" s="335" t="str">
        <f>IF(OR(E521="SE",E521="SA"),VLOOKUP(H521,'Tabla de Peligros y Riesgo'!$C$2:$E$226,2,FALSE),VLOOKUP(H521,'LISTA DE ASPECTOS - IMPACTOS'!$D$3:$F$72,2,FALSE))</f>
        <v xml:space="preserve">Golpes </v>
      </c>
      <c r="J521" s="336" t="s">
        <v>705</v>
      </c>
      <c r="K521" s="342" t="s">
        <v>680</v>
      </c>
      <c r="L521" s="177">
        <v>3</v>
      </c>
      <c r="M521" s="268">
        <f t="shared" si="39"/>
        <v>13</v>
      </c>
      <c r="N521" s="177"/>
      <c r="O521" s="177"/>
      <c r="P521" s="84"/>
      <c r="Q521" s="287"/>
      <c r="R521" s="177"/>
      <c r="S521" s="177" t="s">
        <v>714</v>
      </c>
      <c r="T521" s="293"/>
      <c r="U521" s="401" t="s">
        <v>1402</v>
      </c>
      <c r="V521" s="87"/>
      <c r="W521" s="86">
        <f t="shared" si="40"/>
        <v>13</v>
      </c>
      <c r="X521" s="88"/>
      <c r="Y521" s="86">
        <f t="shared" si="41"/>
        <v>17</v>
      </c>
      <c r="Z521" s="85"/>
      <c r="AA521" s="267" t="s">
        <v>1381</v>
      </c>
      <c r="AB521" s="175"/>
      <c r="AC521" s="176"/>
      <c r="AD521" s="176"/>
      <c r="AE521" s="101"/>
      <c r="AF521" s="101"/>
      <c r="AG521" s="101"/>
      <c r="AH521" s="101"/>
      <c r="AI521" s="101"/>
      <c r="AJ521" s="101"/>
      <c r="AK521" s="101"/>
      <c r="AL521" s="102"/>
      <c r="AM521" s="101"/>
      <c r="AN521" s="102"/>
      <c r="AO521" s="101"/>
      <c r="AP521" s="102"/>
      <c r="AQ521" s="101"/>
      <c r="AR521" s="102"/>
      <c r="AS521" s="101"/>
      <c r="AT521" s="102"/>
      <c r="AU521" s="101"/>
    </row>
    <row r="522" spans="1:52" ht="70.5">
      <c r="A522" s="487"/>
      <c r="B522" s="445"/>
      <c r="C522" s="488" t="s">
        <v>145</v>
      </c>
      <c r="D522" s="262" t="s">
        <v>1388</v>
      </c>
      <c r="E522" s="352" t="s">
        <v>361</v>
      </c>
      <c r="F522" s="263" t="s">
        <v>624</v>
      </c>
      <c r="G522" s="290" t="s">
        <v>441</v>
      </c>
      <c r="H522" s="341" t="s">
        <v>519</v>
      </c>
      <c r="I522" s="335" t="str">
        <f>IF(OR(E522="SE",E522="SA"),VLOOKUP(H522,'Tabla de Peligros y Riesgo'!$C$2:$E$226,2,FALSE),VLOOKUP(H522,'LISTA DE ASPECTOS - IMPACTOS'!$D$3:$F$72,2,FALSE))</f>
        <v>Riesgos Disergonómico</v>
      </c>
      <c r="J522" s="336" t="str">
        <f>IF(OR(E522="SE",E522="SA"),VLOOKUP(H522,'Tabla de Peligros y Riesgo'!$C$2:$E$226,3,FALSE),VLOOKUP(H522,'LISTA DE ASPECTOS - IMPACTOS'!$D$3:$F$72,3,FALSE))</f>
        <v>Lumbalgia/Dorsalgia/ Hiperlordosis/ Tendinitis de Hombro</v>
      </c>
      <c r="K522" s="342" t="s">
        <v>715</v>
      </c>
      <c r="L522" s="177">
        <v>4</v>
      </c>
      <c r="M522" s="268">
        <f t="shared" si="39"/>
        <v>14</v>
      </c>
      <c r="N522" s="177"/>
      <c r="O522" s="177"/>
      <c r="P522" s="84"/>
      <c r="Q522" s="287"/>
      <c r="R522" s="177"/>
      <c r="S522" s="177" t="s">
        <v>716</v>
      </c>
      <c r="T522" s="293"/>
      <c r="U522" s="401" t="s">
        <v>1402</v>
      </c>
      <c r="V522" s="87"/>
      <c r="W522" s="86">
        <f t="shared" si="40"/>
        <v>14</v>
      </c>
      <c r="X522" s="88"/>
      <c r="Y522" s="86">
        <f t="shared" si="41"/>
        <v>18</v>
      </c>
      <c r="Z522" s="85"/>
      <c r="AA522" s="267" t="s">
        <v>1381</v>
      </c>
      <c r="AB522" s="175"/>
      <c r="AC522" s="176"/>
      <c r="AD522" s="176"/>
      <c r="AE522" s="101"/>
      <c r="AF522" s="101"/>
      <c r="AG522" s="101"/>
      <c r="AH522" s="101"/>
      <c r="AI522" s="101"/>
      <c r="AJ522" s="101"/>
      <c r="AK522" s="101"/>
      <c r="AL522" s="102"/>
      <c r="AM522" s="101"/>
      <c r="AN522" s="102"/>
      <c r="AO522" s="101"/>
      <c r="AP522" s="102"/>
      <c r="AQ522" s="101"/>
      <c r="AR522" s="102"/>
      <c r="AS522" s="101"/>
      <c r="AT522" s="102"/>
      <c r="AU522" s="101"/>
    </row>
    <row r="523" spans="1:52" ht="70.5">
      <c r="A523" s="487"/>
      <c r="B523" s="445"/>
      <c r="C523" s="489"/>
      <c r="D523" s="262" t="s">
        <v>1388</v>
      </c>
      <c r="E523" s="352" t="s">
        <v>362</v>
      </c>
      <c r="F523" s="263" t="s">
        <v>624</v>
      </c>
      <c r="G523" s="290" t="s">
        <v>701</v>
      </c>
      <c r="H523" s="341" t="s">
        <v>542</v>
      </c>
      <c r="I523" s="335" t="str">
        <f>IF(OR(E523="SE",E523="SA"),VLOOKUP(H523,'Tabla de Peligros y Riesgo'!$C$2:$E$226,2,FALSE),VLOOKUP(H523,'LISTA DE ASPECTOS - IMPACTOS'!$D$3:$F$72,2,FALSE))</f>
        <v>Caída al mismo nivel</v>
      </c>
      <c r="J523" s="336" t="s">
        <v>702</v>
      </c>
      <c r="K523" s="342" t="s">
        <v>680</v>
      </c>
      <c r="L523" s="177">
        <v>4</v>
      </c>
      <c r="M523" s="268">
        <f t="shared" si="39"/>
        <v>18</v>
      </c>
      <c r="N523" s="85"/>
      <c r="O523" s="85"/>
      <c r="P523" s="84"/>
      <c r="Q523" s="287"/>
      <c r="R523" s="177"/>
      <c r="S523" s="177" t="s">
        <v>831</v>
      </c>
      <c r="T523" s="293"/>
      <c r="U523" s="401" t="s">
        <v>1402</v>
      </c>
      <c r="V523" s="87">
        <v>0.15</v>
      </c>
      <c r="W523" s="86">
        <f t="shared" si="40"/>
        <v>18</v>
      </c>
      <c r="X523" s="88">
        <f>IF(M523&gt;=16,MAX(N523:R523),IF(M523&lt;16,MAX(N523:V523)))</f>
        <v>0</v>
      </c>
      <c r="Y523" s="86">
        <f t="shared" si="41"/>
        <v>21</v>
      </c>
      <c r="Z523" s="85"/>
      <c r="AA523" s="267" t="s">
        <v>1381</v>
      </c>
      <c r="AB523" s="175"/>
      <c r="AC523" s="176"/>
      <c r="AD523" s="176"/>
      <c r="AE523" s="101"/>
      <c r="AF523" s="101"/>
      <c r="AG523" s="101"/>
      <c r="AH523" s="101"/>
      <c r="AI523" s="101"/>
      <c r="AJ523" s="101"/>
      <c r="AK523" s="101"/>
      <c r="AL523" s="102"/>
      <c r="AM523" s="101"/>
      <c r="AN523" s="102"/>
      <c r="AO523" s="101"/>
      <c r="AP523" s="102"/>
      <c r="AQ523" s="101"/>
      <c r="AR523" s="102"/>
      <c r="AS523" s="101"/>
      <c r="AT523" s="102"/>
      <c r="AU523" s="101"/>
    </row>
    <row r="524" spans="1:52" ht="62.15" customHeight="1">
      <c r="A524" s="487"/>
      <c r="B524" s="445"/>
      <c r="C524" s="489"/>
      <c r="D524" s="262" t="s">
        <v>1388</v>
      </c>
      <c r="E524" s="352" t="s">
        <v>363</v>
      </c>
      <c r="F524" s="263" t="s">
        <v>624</v>
      </c>
      <c r="G524" s="290" t="s">
        <v>732</v>
      </c>
      <c r="H524" s="341" t="s">
        <v>729</v>
      </c>
      <c r="I524" s="335" t="str">
        <f>IF(OR(E524="SE",E524="SA"),VLOOKUP(H524,'Tabla de Peligros y Riesgo'!$C$2:$E$226,2,FALSE),VLOOKUP(H524,'LISTA DE ASPECTOS - IMPACTOS'!$D$3:$F$72,2,FALSE))</f>
        <v>Alteración de la calidad de suelo/agua</v>
      </c>
      <c r="J524" s="336" t="str">
        <f>IF(OR(E524="SE",E524="SA"),VLOOKUP(H524,'Tabla de Peligros y Riesgo'!$C$2:$E$226,3,FALSE),VLOOKUP(H524,'LISTA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24" s="342" t="s">
        <v>690</v>
      </c>
      <c r="L524" s="177">
        <v>4</v>
      </c>
      <c r="M524" s="268">
        <f t="shared" si="39"/>
        <v>10</v>
      </c>
      <c r="N524" s="85"/>
      <c r="O524" s="85"/>
      <c r="P524" s="84"/>
      <c r="Q524" s="177"/>
      <c r="R524" s="177"/>
      <c r="S524" s="177" t="s">
        <v>733</v>
      </c>
      <c r="T524" s="293"/>
      <c r="U524" s="178"/>
      <c r="V524" s="87"/>
      <c r="W524" s="86">
        <f t="shared" si="40"/>
        <v>10</v>
      </c>
      <c r="X524" s="88">
        <f>IF(M524&gt;=16,MAX(N524:R524),IF(M524&lt;16,MAX(N524:V524)))</f>
        <v>0</v>
      </c>
      <c r="Y524" s="86">
        <f t="shared" si="41"/>
        <v>18</v>
      </c>
      <c r="Z524" s="85"/>
      <c r="AA524" s="267" t="s">
        <v>1381</v>
      </c>
      <c r="AB524" s="175"/>
      <c r="AC524" s="176"/>
      <c r="AD524" s="176"/>
      <c r="AE524" s="272"/>
      <c r="AF524" s="272"/>
      <c r="AG524" s="272"/>
      <c r="AH524" s="272"/>
      <c r="AI524" s="272"/>
      <c r="AJ524" s="272"/>
      <c r="AK524" s="272"/>
      <c r="AL524" s="273"/>
      <c r="AM524" s="272"/>
      <c r="AN524" s="273"/>
      <c r="AO524" s="272"/>
      <c r="AP524" s="273"/>
      <c r="AQ524" s="272"/>
      <c r="AR524" s="273"/>
      <c r="AS524" s="272"/>
      <c r="AT524" s="102"/>
      <c r="AU524" s="101"/>
    </row>
    <row r="525" spans="1:52" ht="329">
      <c r="A525" s="487"/>
      <c r="B525" s="445"/>
      <c r="C525" s="489"/>
      <c r="D525" s="262" t="s">
        <v>1388</v>
      </c>
      <c r="E525" s="352" t="s">
        <v>363</v>
      </c>
      <c r="F525" s="263" t="s">
        <v>624</v>
      </c>
      <c r="G525" s="290" t="s">
        <v>728</v>
      </c>
      <c r="H525" s="341" t="s">
        <v>756</v>
      </c>
      <c r="I525" s="335" t="str">
        <f>IF(OR(E525="SE",E525="SA"),VLOOKUP(H525,'Tabla de Peligros y Riesgo'!$C$2:$E$226,2,FALSE),VLOOKUP(H525,'LISTA DE ASPECTOS - IMPACTOS'!$D$3:$F$72,2,FALSE))</f>
        <v>Alteración de la calidad de suelo/agua</v>
      </c>
      <c r="J525" s="336" t="str">
        <f>IF(OR(E525="SE",E525="SA"),VLOOKUP(H525,'Tabla de Peligros y Riesgo'!$C$2:$E$226,3,FALSE),VLOOKUP(H525,'LISTA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25" s="342" t="s">
        <v>680</v>
      </c>
      <c r="L525" s="177">
        <v>3</v>
      </c>
      <c r="M525" s="268">
        <f t="shared" si="39"/>
        <v>13</v>
      </c>
      <c r="N525" s="177"/>
      <c r="O525" s="177"/>
      <c r="P525" s="84"/>
      <c r="Q525" s="177" t="s">
        <v>730</v>
      </c>
      <c r="R525" s="177" t="s">
        <v>685</v>
      </c>
      <c r="S525" s="177" t="s">
        <v>757</v>
      </c>
      <c r="T525" s="293">
        <v>0.35</v>
      </c>
      <c r="U525" s="178"/>
      <c r="V525" s="87">
        <v>0.15</v>
      </c>
      <c r="W525" s="86">
        <f t="shared" si="40"/>
        <v>13</v>
      </c>
      <c r="X525" s="88">
        <f>IF(M525&gt;=16,MAX(N525:R525),IF(M525&lt;16,MAX(N525:V525)))</f>
        <v>0.35</v>
      </c>
      <c r="Y525" s="86">
        <f t="shared" si="41"/>
        <v>17</v>
      </c>
      <c r="Z525" s="85"/>
      <c r="AA525" s="267" t="s">
        <v>1381</v>
      </c>
      <c r="AB525" s="175"/>
      <c r="AC525" s="176"/>
      <c r="AD525" s="176"/>
      <c r="AE525" s="101"/>
      <c r="AF525" s="101"/>
      <c r="AG525" s="101"/>
      <c r="AH525" s="101"/>
      <c r="AI525" s="101"/>
      <c r="AJ525" s="101"/>
      <c r="AK525" s="101"/>
      <c r="AL525" s="102"/>
      <c r="AM525" s="101"/>
      <c r="AN525" s="102"/>
      <c r="AO525" s="101"/>
      <c r="AP525" s="102"/>
      <c r="AQ525" s="101"/>
      <c r="AR525" s="102"/>
      <c r="AS525" s="101"/>
      <c r="AT525" s="102"/>
      <c r="AU525" s="101"/>
    </row>
    <row r="526" spans="1:52" ht="329">
      <c r="A526" s="487"/>
      <c r="B526" s="445"/>
      <c r="C526" s="489"/>
      <c r="D526" s="262" t="s">
        <v>1388</v>
      </c>
      <c r="E526" s="352" t="s">
        <v>363</v>
      </c>
      <c r="F526" s="263" t="s">
        <v>624</v>
      </c>
      <c r="G526" s="290" t="s">
        <v>728</v>
      </c>
      <c r="H526" s="341" t="s">
        <v>729</v>
      </c>
      <c r="I526" s="335" t="str">
        <f>IF(OR(E526="SE",E526="SA"),VLOOKUP(H526,'Tabla de Peligros y Riesgo'!$C$2:$E$226,2,FALSE),VLOOKUP(H526,'LISTA DE ASPECTOS - IMPACTOS'!$D$3:$F$72,2,FALSE))</f>
        <v>Alteración de la calidad de suelo/agua</v>
      </c>
      <c r="J526" s="336" t="str">
        <f>IF(OR(E526="SE",E526="SA"),VLOOKUP(H526,'Tabla de Peligros y Riesgo'!$C$2:$E$226,3,FALSE),VLOOKUP(H526,'LISTA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26" s="342" t="s">
        <v>680</v>
      </c>
      <c r="L526" s="177">
        <v>3</v>
      </c>
      <c r="M526" s="268">
        <f t="shared" si="39"/>
        <v>13</v>
      </c>
      <c r="N526" s="177"/>
      <c r="O526" s="177"/>
      <c r="P526" s="84"/>
      <c r="Q526" s="177" t="s">
        <v>730</v>
      </c>
      <c r="R526" s="177" t="s">
        <v>685</v>
      </c>
      <c r="S526" s="177" t="s">
        <v>731</v>
      </c>
      <c r="T526" s="293">
        <v>0.35</v>
      </c>
      <c r="U526" s="178"/>
      <c r="V526" s="87"/>
      <c r="W526" s="86">
        <f t="shared" si="40"/>
        <v>13</v>
      </c>
      <c r="X526" s="88"/>
      <c r="Y526" s="86">
        <f t="shared" si="41"/>
        <v>17</v>
      </c>
      <c r="Z526" s="85"/>
      <c r="AA526" s="267" t="s">
        <v>1381</v>
      </c>
      <c r="AB526" s="175"/>
      <c r="AC526" s="176"/>
      <c r="AD526" s="176"/>
      <c r="AE526" s="101"/>
      <c r="AF526" s="101"/>
      <c r="AG526" s="101"/>
      <c r="AH526" s="101"/>
      <c r="AI526" s="101"/>
      <c r="AJ526" s="101"/>
      <c r="AK526" s="101"/>
      <c r="AL526" s="102"/>
      <c r="AM526" s="101"/>
      <c r="AN526" s="102"/>
      <c r="AO526" s="101"/>
      <c r="AP526" s="102"/>
      <c r="AQ526" s="101"/>
      <c r="AR526" s="102"/>
      <c r="AS526" s="101"/>
      <c r="AT526" s="102"/>
      <c r="AU526" s="101"/>
    </row>
    <row r="527" spans="1:52" ht="188">
      <c r="A527" s="487"/>
      <c r="B527" s="445"/>
      <c r="C527" s="489"/>
      <c r="D527" s="262" t="s">
        <v>1388</v>
      </c>
      <c r="E527" s="352" t="s">
        <v>363</v>
      </c>
      <c r="F527" s="263" t="s">
        <v>624</v>
      </c>
      <c r="G527" s="290" t="s">
        <v>739</v>
      </c>
      <c r="H527" s="341" t="s">
        <v>775</v>
      </c>
      <c r="I527" s="335" t="str">
        <f>IF(OR(E527="SE",E527="SA"),VLOOKUP(H527,'Tabla de Peligros y Riesgo'!$C$2:$E$226,2,FALSE),VLOOKUP(H527,'LISTA DE ASPECTOS - IMPACTOS'!$D$3:$F$72,2,FALSE))</f>
        <v>Alteración de la calidad de suelo/agua</v>
      </c>
      <c r="J527" s="336" t="str">
        <f>IF(OR(E527="SE",E527="SA"),VLOOKUP(H527,'Tabla de Peligros y Riesgo'!$C$2:$E$226,3,FALSE),VLOOKUP(H527,'LISTA DE ASPECTOS - IMPACTOS'!$D$3:$F$72,3,FALSE))</f>
        <v>Potencial incumplimiento de Estándares de Calidad Ambiental (ECA) para aire.
Potencial afectación a la vida y salud humana.</v>
      </c>
      <c r="K527" s="342" t="s">
        <v>715</v>
      </c>
      <c r="L527" s="177">
        <v>4</v>
      </c>
      <c r="M527" s="268">
        <f t="shared" si="39"/>
        <v>14</v>
      </c>
      <c r="N527" s="85"/>
      <c r="O527" s="85"/>
      <c r="P527" s="84"/>
      <c r="Q527" s="287"/>
      <c r="R527" s="177"/>
      <c r="S527" s="177" t="s">
        <v>741</v>
      </c>
      <c r="T527" s="293"/>
      <c r="U527" s="178"/>
      <c r="V527" s="87"/>
      <c r="W527" s="86">
        <f t="shared" si="40"/>
        <v>14</v>
      </c>
      <c r="X527" s="88">
        <f>IF(M527&gt;=16,MAX(N527:R527),IF(M527&lt;16,MAX(N527:V527)))</f>
        <v>0</v>
      </c>
      <c r="Y527" s="86">
        <f t="shared" si="41"/>
        <v>18</v>
      </c>
      <c r="Z527" s="85"/>
      <c r="AA527" s="267" t="s">
        <v>1381</v>
      </c>
      <c r="AB527" s="175"/>
      <c r="AC527" s="176"/>
      <c r="AD527" s="176"/>
      <c r="AE527" s="101"/>
      <c r="AF527" s="101"/>
      <c r="AG527" s="101"/>
      <c r="AH527" s="101"/>
      <c r="AI527" s="101"/>
      <c r="AJ527" s="101"/>
      <c r="AK527" s="101"/>
      <c r="AL527" s="102"/>
      <c r="AM527" s="101"/>
      <c r="AN527" s="102"/>
      <c r="AO527" s="101"/>
      <c r="AP527" s="102"/>
      <c r="AQ527" s="101"/>
      <c r="AR527" s="102"/>
      <c r="AS527" s="101"/>
      <c r="AT527" s="102"/>
      <c r="AU527" s="101"/>
    </row>
    <row r="528" spans="1:52" ht="58">
      <c r="A528" s="487"/>
      <c r="B528" s="445"/>
      <c r="C528" s="489"/>
      <c r="D528" s="262" t="s">
        <v>1388</v>
      </c>
      <c r="E528" s="352" t="s">
        <v>362</v>
      </c>
      <c r="F528" s="263" t="s">
        <v>624</v>
      </c>
      <c r="G528" s="290" t="s">
        <v>823</v>
      </c>
      <c r="H528" s="341" t="s">
        <v>824</v>
      </c>
      <c r="I528" s="335" t="str">
        <f>IF(OR(E528="SE",E528="SA"),VLOOKUP(H528,'Tabla de Peligros y Riesgo'!$C$2:$E$226,2,FALSE),VLOOKUP(H528,'LISTA DE ASPECTOS - IMPACTOS'!$D$3:$F$72,2,FALSE))</f>
        <v>Aplastamiento</v>
      </c>
      <c r="J528" s="336" t="str">
        <f>IF(OR(E528="SE",E528="SA"),VLOOKUP(H528,'Tabla de Peligros y Riesgo'!$C$2:$E$226,3,FALSE),VLOOKUP(H528,'LISTA DE ASPECTOS - IMPACTOS'!$D$3:$F$72,3,FALSE))</f>
        <v>Contusión/Fractura/Muerte</v>
      </c>
      <c r="K528" s="342" t="s">
        <v>680</v>
      </c>
      <c r="L528" s="177">
        <v>2</v>
      </c>
      <c r="M528" s="268">
        <f t="shared" si="39"/>
        <v>8</v>
      </c>
      <c r="N528" s="85"/>
      <c r="O528" s="85"/>
      <c r="P528" s="84"/>
      <c r="Q528" s="287" t="s">
        <v>825</v>
      </c>
      <c r="R528" s="177" t="s">
        <v>685</v>
      </c>
      <c r="S528" s="177" t="s">
        <v>826</v>
      </c>
      <c r="T528" s="293"/>
      <c r="U528" s="401" t="s">
        <v>1402</v>
      </c>
      <c r="V528" s="87"/>
      <c r="W528" s="86">
        <f t="shared" si="40"/>
        <v>8</v>
      </c>
      <c r="X528" s="88"/>
      <c r="Y528" s="86">
        <f t="shared" si="41"/>
        <v>12</v>
      </c>
      <c r="Z528" s="85"/>
      <c r="AA528" s="267" t="s">
        <v>1381</v>
      </c>
      <c r="AB528" s="175"/>
      <c r="AC528" s="176"/>
      <c r="AD528" s="176"/>
      <c r="AE528" s="101"/>
      <c r="AF528" s="101"/>
      <c r="AG528" s="101"/>
      <c r="AH528" s="101"/>
      <c r="AI528" s="101"/>
      <c r="AJ528" s="101"/>
      <c r="AK528" s="101"/>
      <c r="AL528" s="102"/>
      <c r="AM528" s="101"/>
      <c r="AN528" s="102"/>
      <c r="AO528" s="101"/>
      <c r="AP528" s="102"/>
      <c r="AQ528" s="101"/>
      <c r="AR528" s="102"/>
      <c r="AS528" s="101"/>
      <c r="AT528" s="102"/>
      <c r="AU528" s="101"/>
    </row>
    <row r="529" spans="1:47" ht="116">
      <c r="A529" s="487"/>
      <c r="B529" s="445"/>
      <c r="C529" s="489"/>
      <c r="D529" s="262" t="s">
        <v>1388</v>
      </c>
      <c r="E529" s="352" t="s">
        <v>362</v>
      </c>
      <c r="F529" s="263" t="s">
        <v>624</v>
      </c>
      <c r="G529" s="290" t="s">
        <v>735</v>
      </c>
      <c r="H529" s="341" t="s">
        <v>736</v>
      </c>
      <c r="I529" s="335" t="str">
        <f>IF(OR(E529="SE",E529="SA"),VLOOKUP(H529,'Tabla de Peligros y Riesgo'!$C$2:$E$226,2,FALSE),VLOOKUP(H529,'LISTA DE ASPECTOS - IMPACTOS'!$D$3:$F$72,2,FALSE))</f>
        <v>Cortes</v>
      </c>
      <c r="J529" s="336" t="str">
        <f>IF(OR(E529="SE",E529="SA"),VLOOKUP(H529,'Tabla de Peligros y Riesgo'!$C$2:$E$226,3,FALSE),VLOOKUP(H529,'LISTA DE ASPECTOS - IMPACTOS'!$D$3:$F$72,3,FALSE))</f>
        <v>Herida punzocortante</v>
      </c>
      <c r="K529" s="342" t="s">
        <v>715</v>
      </c>
      <c r="L529" s="177">
        <v>3</v>
      </c>
      <c r="M529" s="268">
        <f t="shared" si="39"/>
        <v>9</v>
      </c>
      <c r="N529" s="85"/>
      <c r="O529" s="85"/>
      <c r="P529" s="84"/>
      <c r="Q529" s="287" t="s">
        <v>737</v>
      </c>
      <c r="R529" s="177" t="s">
        <v>678</v>
      </c>
      <c r="S529" s="177" t="s">
        <v>738</v>
      </c>
      <c r="T529" s="293"/>
      <c r="U529" s="401" t="s">
        <v>1402</v>
      </c>
      <c r="V529" s="87"/>
      <c r="W529" s="86">
        <f t="shared" si="40"/>
        <v>9</v>
      </c>
      <c r="X529" s="88"/>
      <c r="Y529" s="86">
        <f t="shared" si="41"/>
        <v>20</v>
      </c>
      <c r="Z529" s="85"/>
      <c r="AA529" s="267" t="s">
        <v>1381</v>
      </c>
      <c r="AB529" s="175"/>
      <c r="AC529" s="176"/>
      <c r="AD529" s="176"/>
      <c r="AE529" s="101"/>
      <c r="AF529" s="101"/>
      <c r="AG529" s="101"/>
      <c r="AH529" s="101"/>
      <c r="AI529" s="101"/>
      <c r="AJ529" s="101"/>
      <c r="AK529" s="101"/>
      <c r="AL529" s="102"/>
      <c r="AM529" s="101"/>
      <c r="AN529" s="102"/>
      <c r="AO529" s="101"/>
      <c r="AP529" s="102"/>
      <c r="AQ529" s="101"/>
      <c r="AR529" s="102"/>
      <c r="AS529" s="101"/>
      <c r="AT529" s="102"/>
      <c r="AU529" s="101"/>
    </row>
    <row r="530" spans="1:47" ht="117.5">
      <c r="A530" s="487"/>
      <c r="B530" s="445"/>
      <c r="C530" s="493"/>
      <c r="D530" s="262" t="s">
        <v>1388</v>
      </c>
      <c r="E530" s="352" t="s">
        <v>362</v>
      </c>
      <c r="F530" s="263" t="s">
        <v>624</v>
      </c>
      <c r="G530" s="290" t="s">
        <v>704</v>
      </c>
      <c r="H530" s="341" t="s">
        <v>707</v>
      </c>
      <c r="I530" s="335" t="str">
        <f>IF(OR(E530="SE",E530="SA"),VLOOKUP(H530,'Tabla de Peligros y Riesgo'!$C$2:$E$226,2,FALSE),VLOOKUP(H530,'LISTA DE ASPECTOS - IMPACTOS'!$D$3:$F$72,2,FALSE))</f>
        <v>Atrapamiento</v>
      </c>
      <c r="J530" s="336" t="s">
        <v>705</v>
      </c>
      <c r="K530" s="342" t="s">
        <v>680</v>
      </c>
      <c r="L530" s="177">
        <v>3</v>
      </c>
      <c r="M530" s="268">
        <f t="shared" si="39"/>
        <v>13</v>
      </c>
      <c r="N530" s="177"/>
      <c r="O530" s="177"/>
      <c r="P530" s="84"/>
      <c r="Q530" s="287"/>
      <c r="R530" s="177"/>
      <c r="S530" s="177" t="s">
        <v>714</v>
      </c>
      <c r="T530" s="293"/>
      <c r="U530" s="401" t="s">
        <v>1402</v>
      </c>
      <c r="V530" s="87"/>
      <c r="W530" s="86">
        <f t="shared" si="40"/>
        <v>13</v>
      </c>
      <c r="X530" s="88"/>
      <c r="Y530" s="86">
        <f t="shared" si="41"/>
        <v>17</v>
      </c>
      <c r="Z530" s="85"/>
      <c r="AA530" s="267" t="s">
        <v>1381</v>
      </c>
      <c r="AB530" s="175"/>
      <c r="AC530" s="176"/>
      <c r="AD530" s="176"/>
      <c r="AE530" s="101"/>
      <c r="AF530" s="101"/>
      <c r="AG530" s="101"/>
      <c r="AH530" s="101"/>
      <c r="AI530" s="101"/>
      <c r="AJ530" s="101"/>
      <c r="AK530" s="101"/>
      <c r="AL530" s="102"/>
      <c r="AM530" s="101"/>
      <c r="AN530" s="102"/>
      <c r="AO530" s="101"/>
      <c r="AP530" s="102"/>
      <c r="AQ530" s="101"/>
      <c r="AR530" s="102"/>
      <c r="AS530" s="101"/>
      <c r="AT530" s="102"/>
      <c r="AU530" s="101"/>
    </row>
    <row r="531" spans="1:47" ht="84.75" customHeight="1">
      <c r="A531" s="487"/>
      <c r="B531" s="445"/>
      <c r="C531" s="488" t="s">
        <v>146</v>
      </c>
      <c r="D531" s="262" t="s">
        <v>1388</v>
      </c>
      <c r="E531" s="352" t="s">
        <v>361</v>
      </c>
      <c r="F531" s="263" t="s">
        <v>624</v>
      </c>
      <c r="G531" s="290" t="s">
        <v>441</v>
      </c>
      <c r="H531" s="341" t="s">
        <v>519</v>
      </c>
      <c r="I531" s="335" t="str">
        <f>IF(OR(E531="SE",E531="SA"),VLOOKUP(H531,'Tabla de Peligros y Riesgo'!$C$2:$E$226,2,FALSE),VLOOKUP(H531,'LISTA DE ASPECTOS - IMPACTOS'!$D$3:$F$72,2,FALSE))</f>
        <v>Riesgos Disergonómico</v>
      </c>
      <c r="J531" s="336" t="str">
        <f>IF(OR(E531="SE",E531="SA"),VLOOKUP(H531,'Tabla de Peligros y Riesgo'!$C$2:$E$226,3,FALSE),VLOOKUP(H531,'LISTA DE ASPECTOS - IMPACTOS'!$D$3:$F$72,3,FALSE))</f>
        <v>Lumbalgia/Dorsalgia/ Hiperlordosis/ Tendinitis de Hombro</v>
      </c>
      <c r="K531" s="342" t="s">
        <v>715</v>
      </c>
      <c r="L531" s="177">
        <v>4</v>
      </c>
      <c r="M531" s="268">
        <f t="shared" si="39"/>
        <v>14</v>
      </c>
      <c r="N531" s="177"/>
      <c r="O531" s="177"/>
      <c r="P531" s="84"/>
      <c r="Q531" s="287"/>
      <c r="R531" s="177"/>
      <c r="S531" s="177" t="s">
        <v>716</v>
      </c>
      <c r="T531" s="293"/>
      <c r="U531" s="401" t="s">
        <v>1402</v>
      </c>
      <c r="V531" s="87"/>
      <c r="W531" s="86">
        <f t="shared" si="40"/>
        <v>14</v>
      </c>
      <c r="X531" s="88">
        <f>IF(M531&gt;=16,MAX(N531:R531),IF(M531&lt;16,MAX(N531:V531)))</f>
        <v>0</v>
      </c>
      <c r="Y531" s="86">
        <f t="shared" si="41"/>
        <v>18</v>
      </c>
      <c r="Z531" s="85"/>
      <c r="AA531" s="267" t="s">
        <v>1381</v>
      </c>
      <c r="AB531" s="175"/>
      <c r="AC531" s="176"/>
      <c r="AD531" s="176"/>
      <c r="AE531" s="101"/>
      <c r="AF531" s="101"/>
      <c r="AG531" s="101"/>
      <c r="AH531" s="101"/>
      <c r="AI531" s="101"/>
      <c r="AJ531" s="101"/>
      <c r="AK531" s="101"/>
      <c r="AL531" s="102"/>
      <c r="AM531" s="101"/>
      <c r="AN531" s="102"/>
      <c r="AO531" s="101"/>
      <c r="AP531" s="102"/>
      <c r="AQ531" s="101"/>
      <c r="AR531" s="102"/>
      <c r="AS531" s="101"/>
      <c r="AT531" s="102"/>
      <c r="AU531" s="101"/>
    </row>
    <row r="532" spans="1:47" ht="87" customHeight="1">
      <c r="A532" s="487"/>
      <c r="B532" s="445"/>
      <c r="C532" s="489"/>
      <c r="D532" s="262" t="s">
        <v>1388</v>
      </c>
      <c r="E532" s="352" t="s">
        <v>362</v>
      </c>
      <c r="F532" s="263" t="s">
        <v>624</v>
      </c>
      <c r="G532" s="290" t="s">
        <v>823</v>
      </c>
      <c r="H532" s="341" t="s">
        <v>824</v>
      </c>
      <c r="I532" s="335" t="str">
        <f>IF(OR(E532="SE",E532="SA"),VLOOKUP(H532,'Tabla de Peligros y Riesgo'!$C$2:$E$226,2,FALSE),VLOOKUP(H532,'LISTA DE ASPECTOS - IMPACTOS'!$D$3:$F$72,2,FALSE))</f>
        <v>Aplastamiento</v>
      </c>
      <c r="J532" s="336" t="str">
        <f>IF(OR(E532="SE",E532="SA"),VLOOKUP(H532,'Tabla de Peligros y Riesgo'!$C$2:$E$226,3,FALSE),VLOOKUP(H532,'LISTA DE ASPECTOS - IMPACTOS'!$D$3:$F$72,3,FALSE))</f>
        <v>Contusión/Fractura/Muerte</v>
      </c>
      <c r="K532" s="342" t="s">
        <v>680</v>
      </c>
      <c r="L532" s="177">
        <v>2</v>
      </c>
      <c r="M532" s="268">
        <f t="shared" si="39"/>
        <v>8</v>
      </c>
      <c r="N532" s="85"/>
      <c r="O532" s="85"/>
      <c r="P532" s="84"/>
      <c r="Q532" s="287" t="s">
        <v>825</v>
      </c>
      <c r="R532" s="177" t="s">
        <v>685</v>
      </c>
      <c r="S532" s="177" t="s">
        <v>826</v>
      </c>
      <c r="T532" s="293"/>
      <c r="U532" s="401" t="s">
        <v>1402</v>
      </c>
      <c r="V532" s="87"/>
      <c r="W532" s="86">
        <f t="shared" si="40"/>
        <v>8</v>
      </c>
      <c r="X532" s="88"/>
      <c r="Y532" s="86">
        <f t="shared" si="41"/>
        <v>12</v>
      </c>
      <c r="Z532" s="85"/>
      <c r="AA532" s="267" t="s">
        <v>1381</v>
      </c>
      <c r="AB532" s="175"/>
      <c r="AC532" s="176"/>
      <c r="AD532" s="176"/>
      <c r="AE532" s="101"/>
      <c r="AF532" s="101"/>
      <c r="AG532" s="101"/>
      <c r="AH532" s="101"/>
      <c r="AI532" s="101"/>
      <c r="AJ532" s="101"/>
      <c r="AK532" s="101"/>
      <c r="AL532" s="102"/>
      <c r="AM532" s="101"/>
      <c r="AN532" s="102"/>
      <c r="AO532" s="101"/>
      <c r="AP532" s="102"/>
      <c r="AQ532" s="101"/>
      <c r="AR532" s="102"/>
      <c r="AS532" s="101"/>
      <c r="AT532" s="102"/>
      <c r="AU532" s="101"/>
    </row>
    <row r="533" spans="1:47" ht="117.5">
      <c r="A533" s="487"/>
      <c r="B533" s="445"/>
      <c r="C533" s="489"/>
      <c r="D533" s="262" t="s">
        <v>1388</v>
      </c>
      <c r="E533" s="352" t="s">
        <v>362</v>
      </c>
      <c r="F533" s="263" t="s">
        <v>624</v>
      </c>
      <c r="G533" s="290" t="s">
        <v>704</v>
      </c>
      <c r="H533" s="341" t="s">
        <v>707</v>
      </c>
      <c r="I533" s="335" t="str">
        <f>IF(OR(E533="SE",E533="SA"),VLOOKUP(H533,'Tabla de Peligros y Riesgo'!$C$2:$E$226,2,FALSE),VLOOKUP(H533,'LISTA DE ASPECTOS - IMPACTOS'!$D$3:$F$72,2,FALSE))</f>
        <v>Atrapamiento</v>
      </c>
      <c r="J533" s="336" t="s">
        <v>705</v>
      </c>
      <c r="K533" s="342" t="s">
        <v>680</v>
      </c>
      <c r="L533" s="177">
        <v>3</v>
      </c>
      <c r="M533" s="268">
        <f t="shared" si="39"/>
        <v>13</v>
      </c>
      <c r="N533" s="85"/>
      <c r="O533" s="85"/>
      <c r="P533" s="84"/>
      <c r="Q533" s="287"/>
      <c r="R533" s="177"/>
      <c r="S533" s="177" t="s">
        <v>832</v>
      </c>
      <c r="T533" s="293"/>
      <c r="U533" s="401" t="s">
        <v>1402</v>
      </c>
      <c r="V533" s="87"/>
      <c r="W533" s="86">
        <f t="shared" si="40"/>
        <v>13</v>
      </c>
      <c r="X533" s="88"/>
      <c r="Y533" s="86">
        <f t="shared" si="41"/>
        <v>17</v>
      </c>
      <c r="Z533" s="85"/>
      <c r="AA533" s="267" t="s">
        <v>1381</v>
      </c>
      <c r="AB533" s="175"/>
      <c r="AC533" s="176"/>
      <c r="AD533" s="176"/>
      <c r="AE533" s="101"/>
      <c r="AF533" s="101"/>
      <c r="AG533" s="101"/>
      <c r="AH533" s="101"/>
      <c r="AI533" s="101"/>
      <c r="AJ533" s="101"/>
      <c r="AK533" s="101"/>
      <c r="AL533" s="102"/>
      <c r="AM533" s="101"/>
      <c r="AN533" s="102"/>
      <c r="AO533" s="101"/>
      <c r="AP533" s="102"/>
      <c r="AQ533" s="101"/>
      <c r="AR533" s="102"/>
      <c r="AS533" s="101"/>
      <c r="AT533" s="102"/>
      <c r="AU533" s="101"/>
    </row>
    <row r="534" spans="1:47" ht="93" customHeight="1">
      <c r="A534" s="487"/>
      <c r="B534" s="445"/>
      <c r="C534" s="489"/>
      <c r="D534" s="262" t="s">
        <v>1388</v>
      </c>
      <c r="E534" s="352" t="s">
        <v>362</v>
      </c>
      <c r="F534" s="263" t="s">
        <v>624</v>
      </c>
      <c r="G534" s="290" t="s">
        <v>701</v>
      </c>
      <c r="H534" s="341" t="s">
        <v>542</v>
      </c>
      <c r="I534" s="335" t="str">
        <f>IF(OR(E534="SE",E534="SA"),VLOOKUP(H534,'Tabla de Peligros y Riesgo'!$C$2:$E$226,2,FALSE),VLOOKUP(H534,'LISTA DE ASPECTOS - IMPACTOS'!$D$3:$F$72,2,FALSE))</f>
        <v>Caída al mismo nivel</v>
      </c>
      <c r="J534" s="336" t="s">
        <v>702</v>
      </c>
      <c r="K534" s="342" t="s">
        <v>680</v>
      </c>
      <c r="L534" s="177">
        <v>4</v>
      </c>
      <c r="M534" s="268">
        <f t="shared" si="39"/>
        <v>18</v>
      </c>
      <c r="N534" s="85"/>
      <c r="O534" s="85"/>
      <c r="P534" s="84"/>
      <c r="Q534" s="287"/>
      <c r="R534" s="177"/>
      <c r="S534" s="177" t="s">
        <v>831</v>
      </c>
      <c r="T534" s="293"/>
      <c r="U534" s="401" t="s">
        <v>1402</v>
      </c>
      <c r="V534" s="87"/>
      <c r="W534" s="86">
        <f t="shared" si="40"/>
        <v>18</v>
      </c>
      <c r="X534" s="88"/>
      <c r="Y534" s="86">
        <f t="shared" si="41"/>
        <v>21</v>
      </c>
      <c r="Z534" s="85"/>
      <c r="AA534" s="267" t="s">
        <v>1381</v>
      </c>
      <c r="AB534" s="175"/>
      <c r="AC534" s="176"/>
      <c r="AD534" s="176"/>
      <c r="AE534" s="101"/>
      <c r="AF534" s="101"/>
      <c r="AG534" s="101"/>
      <c r="AH534" s="101"/>
      <c r="AI534" s="101"/>
      <c r="AJ534" s="101"/>
      <c r="AK534" s="101"/>
      <c r="AL534" s="102"/>
      <c r="AM534" s="101"/>
      <c r="AN534" s="102"/>
      <c r="AO534" s="101"/>
      <c r="AP534" s="102"/>
      <c r="AQ534" s="101"/>
      <c r="AR534" s="102"/>
      <c r="AS534" s="101"/>
      <c r="AT534" s="102"/>
      <c r="AU534" s="101"/>
    </row>
    <row r="535" spans="1:47" ht="87.75" customHeight="1">
      <c r="A535" s="487"/>
      <c r="B535" s="445"/>
      <c r="C535" s="488" t="s">
        <v>147</v>
      </c>
      <c r="D535" s="262" t="s">
        <v>1388</v>
      </c>
      <c r="E535" s="352" t="s">
        <v>361</v>
      </c>
      <c r="F535" s="263" t="s">
        <v>624</v>
      </c>
      <c r="G535" s="290" t="s">
        <v>441</v>
      </c>
      <c r="H535" s="341" t="s">
        <v>519</v>
      </c>
      <c r="I535" s="335" t="str">
        <f>IF(OR(E535="SE",E535="SA"),VLOOKUP(H535,'Tabla de Peligros y Riesgo'!$C$2:$E$226,2,FALSE),VLOOKUP(H535,'LISTA DE ASPECTOS - IMPACTOS'!$D$3:$F$72,2,FALSE))</f>
        <v>Riesgos Disergonómico</v>
      </c>
      <c r="J535" s="336" t="str">
        <f>IF(OR(E535="SE",E535="SA"),VLOOKUP(H535,'Tabla de Peligros y Riesgo'!$C$2:$E$226,3,FALSE),VLOOKUP(H535,'LISTA DE ASPECTOS - IMPACTOS'!$D$3:$F$72,3,FALSE))</f>
        <v>Lumbalgia/Dorsalgia/ Hiperlordosis/ Tendinitis de Hombro</v>
      </c>
      <c r="K535" s="342" t="s">
        <v>715</v>
      </c>
      <c r="L535" s="177">
        <v>4</v>
      </c>
      <c r="M535" s="268">
        <f t="shared" si="39"/>
        <v>14</v>
      </c>
      <c r="N535" s="177"/>
      <c r="O535" s="177"/>
      <c r="P535" s="84"/>
      <c r="Q535" s="287"/>
      <c r="R535" s="177"/>
      <c r="S535" s="177" t="s">
        <v>716</v>
      </c>
      <c r="T535" s="293"/>
      <c r="U535" s="401" t="s">
        <v>1402</v>
      </c>
      <c r="V535" s="87"/>
      <c r="W535" s="86">
        <f t="shared" si="40"/>
        <v>14</v>
      </c>
      <c r="X535" s="88"/>
      <c r="Y535" s="86">
        <f t="shared" si="41"/>
        <v>18</v>
      </c>
      <c r="Z535" s="85"/>
      <c r="AA535" s="267" t="s">
        <v>1381</v>
      </c>
      <c r="AB535" s="175"/>
      <c r="AC535" s="176"/>
      <c r="AD535" s="176"/>
      <c r="AE535" s="101"/>
      <c r="AF535" s="101"/>
      <c r="AG535" s="101"/>
      <c r="AH535" s="101"/>
      <c r="AI535" s="101"/>
      <c r="AJ535" s="101"/>
      <c r="AK535" s="101"/>
      <c r="AL535" s="102"/>
      <c r="AM535" s="101"/>
      <c r="AN535" s="102"/>
      <c r="AO535" s="101"/>
      <c r="AP535" s="102"/>
      <c r="AQ535" s="101"/>
      <c r="AR535" s="102"/>
      <c r="AS535" s="101"/>
      <c r="AT535" s="102"/>
      <c r="AU535" s="101"/>
    </row>
    <row r="536" spans="1:47" ht="98.25" customHeight="1">
      <c r="A536" s="487"/>
      <c r="B536" s="445"/>
      <c r="C536" s="489"/>
      <c r="D536" s="262" t="s">
        <v>1388</v>
      </c>
      <c r="E536" s="352" t="s">
        <v>362</v>
      </c>
      <c r="F536" s="263" t="s">
        <v>624</v>
      </c>
      <c r="G536" s="290" t="s">
        <v>701</v>
      </c>
      <c r="H536" s="341" t="s">
        <v>542</v>
      </c>
      <c r="I536" s="335" t="str">
        <f>IF(OR(E536="SE",E536="SA"),VLOOKUP(H536,'Tabla de Peligros y Riesgo'!$C$2:$E$226,2,FALSE),VLOOKUP(H536,'LISTA DE ASPECTOS - IMPACTOS'!$D$3:$F$72,2,FALSE))</f>
        <v>Caída al mismo nivel</v>
      </c>
      <c r="J536" s="336" t="s">
        <v>702</v>
      </c>
      <c r="K536" s="342" t="s">
        <v>680</v>
      </c>
      <c r="L536" s="177">
        <v>4</v>
      </c>
      <c r="M536" s="268">
        <f t="shared" si="39"/>
        <v>18</v>
      </c>
      <c r="N536" s="85"/>
      <c r="O536" s="85"/>
      <c r="P536" s="84"/>
      <c r="Q536" s="287"/>
      <c r="R536" s="177"/>
      <c r="S536" s="177" t="s">
        <v>831</v>
      </c>
      <c r="T536" s="293"/>
      <c r="U536" s="401" t="s">
        <v>1402</v>
      </c>
      <c r="V536" s="87"/>
      <c r="W536" s="86">
        <f t="shared" si="40"/>
        <v>18</v>
      </c>
      <c r="X536" s="88"/>
      <c r="Y536" s="86">
        <f t="shared" si="41"/>
        <v>21</v>
      </c>
      <c r="Z536" s="85"/>
      <c r="AA536" s="267" t="s">
        <v>1381</v>
      </c>
      <c r="AB536" s="175"/>
      <c r="AC536" s="176"/>
      <c r="AD536" s="176"/>
      <c r="AE536" s="101"/>
      <c r="AF536" s="101"/>
      <c r="AG536" s="101"/>
      <c r="AH536" s="101"/>
      <c r="AI536" s="101"/>
      <c r="AJ536" s="101"/>
      <c r="AK536" s="101"/>
      <c r="AL536" s="102"/>
      <c r="AM536" s="101"/>
      <c r="AN536" s="102"/>
      <c r="AO536" s="101"/>
      <c r="AP536" s="102"/>
      <c r="AQ536" s="101"/>
      <c r="AR536" s="102"/>
      <c r="AS536" s="101"/>
      <c r="AT536" s="102"/>
      <c r="AU536" s="101"/>
    </row>
    <row r="537" spans="1:47" ht="188">
      <c r="A537" s="487"/>
      <c r="B537" s="445"/>
      <c r="C537" s="489"/>
      <c r="D537" s="262" t="s">
        <v>1388</v>
      </c>
      <c r="E537" s="352" t="s">
        <v>363</v>
      </c>
      <c r="F537" s="263" t="s">
        <v>624</v>
      </c>
      <c r="G537" s="290" t="s">
        <v>739</v>
      </c>
      <c r="H537" s="341" t="s">
        <v>740</v>
      </c>
      <c r="I537" s="335" t="str">
        <f>IF(OR(E537="SE",E537="SA"),VLOOKUP(H537,'Tabla de Peligros y Riesgo'!$C$2:$E$226,2,FALSE),VLOOKUP(H537,'LISTA DE ASPECTOS - IMPACTOS'!$D$3:$F$72,2,FALSE))</f>
        <v>Alteración de la calidad de suelo/agua</v>
      </c>
      <c r="J537" s="336" t="str">
        <f>IF(OR(E537="SE",E537="SA"),VLOOKUP(H537,'Tabla de Peligros y Riesgo'!$C$2:$E$226,3,FALSE),VLOOKUP(H537,'LISTA DE ASPECTOS - IMPACTOS'!$D$3:$F$72,3,FALSE))</f>
        <v>Potencial incumplimiento de Estándares de Calidad Ambiental (ECA) para aire.
Potencial afectación a la vida y salud humana.</v>
      </c>
      <c r="K537" s="342" t="s">
        <v>715</v>
      </c>
      <c r="L537" s="177">
        <v>4</v>
      </c>
      <c r="M537" s="268">
        <f t="shared" si="39"/>
        <v>14</v>
      </c>
      <c r="N537" s="85"/>
      <c r="O537" s="85"/>
      <c r="P537" s="291"/>
      <c r="Q537" s="287"/>
      <c r="R537" s="177"/>
      <c r="S537" s="177" t="s">
        <v>741</v>
      </c>
      <c r="T537" s="293">
        <v>0.35</v>
      </c>
      <c r="U537" s="178"/>
      <c r="V537" s="87"/>
      <c r="W537" s="86">
        <f t="shared" si="40"/>
        <v>14</v>
      </c>
      <c r="X537" s="88"/>
      <c r="Y537" s="86">
        <f t="shared" si="41"/>
        <v>18</v>
      </c>
      <c r="Z537" s="85"/>
      <c r="AA537" s="267" t="s">
        <v>1381</v>
      </c>
      <c r="AB537" s="536"/>
      <c r="AC537" s="537"/>
      <c r="AD537" s="537"/>
      <c r="AE537" s="272"/>
      <c r="AF537" s="272"/>
      <c r="AG537" s="272"/>
      <c r="AH537" s="272"/>
      <c r="AI537" s="272"/>
      <c r="AJ537" s="272"/>
      <c r="AK537" s="272"/>
      <c r="AL537" s="273"/>
      <c r="AM537" s="272"/>
      <c r="AN537" s="273"/>
      <c r="AO537" s="272"/>
      <c r="AP537" s="273"/>
      <c r="AQ537" s="272"/>
      <c r="AR537" s="273"/>
      <c r="AS537" s="272"/>
      <c r="AT537" s="102"/>
      <c r="AU537" s="101"/>
    </row>
    <row r="538" spans="1:47" ht="329">
      <c r="A538" s="487"/>
      <c r="B538" s="445"/>
      <c r="C538" s="489"/>
      <c r="D538" s="262" t="s">
        <v>1388</v>
      </c>
      <c r="E538" s="352" t="s">
        <v>363</v>
      </c>
      <c r="F538" s="263" t="s">
        <v>624</v>
      </c>
      <c r="G538" s="290" t="s">
        <v>732</v>
      </c>
      <c r="H538" s="341" t="s">
        <v>729</v>
      </c>
      <c r="I538" s="335" t="str">
        <f>IF(OR(E538="SE",E538="SA"),VLOOKUP(H538,'Tabla de Peligros y Riesgo'!$C$2:$E$226,2,FALSE),VLOOKUP(H538,'LISTA DE ASPECTOS - IMPACTOS'!$D$3:$F$72,2,FALSE))</f>
        <v>Alteración de la calidad de suelo/agua</v>
      </c>
      <c r="J538" s="336" t="str">
        <f>IF(OR(E538="SE",E538="SA"),VLOOKUP(H538,'Tabla de Peligros y Riesgo'!$C$2:$E$226,3,FALSE),VLOOKUP(H538,'LISTA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38" s="342" t="s">
        <v>690</v>
      </c>
      <c r="L538" s="177">
        <v>4</v>
      </c>
      <c r="M538" s="268">
        <f t="shared" si="39"/>
        <v>10</v>
      </c>
      <c r="N538" s="85"/>
      <c r="O538" s="85"/>
      <c r="P538" s="84"/>
      <c r="Q538" s="177"/>
      <c r="R538" s="177"/>
      <c r="S538" s="177" t="s">
        <v>733</v>
      </c>
      <c r="T538" s="293"/>
      <c r="U538" s="178"/>
      <c r="V538" s="87"/>
      <c r="W538" s="86">
        <f t="shared" si="40"/>
        <v>10</v>
      </c>
      <c r="X538" s="88"/>
      <c r="Y538" s="86">
        <f t="shared" si="41"/>
        <v>18</v>
      </c>
      <c r="Z538" s="85"/>
      <c r="AA538" s="267" t="s">
        <v>1381</v>
      </c>
      <c r="AB538" s="175"/>
      <c r="AC538" s="176"/>
      <c r="AD538" s="176"/>
      <c r="AE538" s="272"/>
      <c r="AF538" s="272"/>
      <c r="AG538" s="272"/>
      <c r="AH538" s="272"/>
      <c r="AI538" s="272"/>
      <c r="AJ538" s="272"/>
      <c r="AK538" s="272"/>
      <c r="AL538" s="273"/>
      <c r="AM538" s="272"/>
      <c r="AN538" s="273"/>
      <c r="AO538" s="272"/>
      <c r="AP538" s="273"/>
      <c r="AQ538" s="272"/>
      <c r="AR538" s="273"/>
      <c r="AS538" s="272"/>
      <c r="AT538" s="102"/>
      <c r="AU538" s="101"/>
    </row>
    <row r="539" spans="1:47" ht="329">
      <c r="A539" s="487"/>
      <c r="B539" s="445"/>
      <c r="C539" s="489"/>
      <c r="D539" s="262" t="s">
        <v>1388</v>
      </c>
      <c r="E539" s="352" t="s">
        <v>363</v>
      </c>
      <c r="F539" s="263" t="s">
        <v>624</v>
      </c>
      <c r="G539" s="290" t="s">
        <v>728</v>
      </c>
      <c r="H539" s="341" t="s">
        <v>729</v>
      </c>
      <c r="I539" s="335" t="str">
        <f>IF(OR(E539="SE",E539="SA"),VLOOKUP(H539,'Tabla de Peligros y Riesgo'!$C$2:$E$226,2,FALSE),VLOOKUP(H539,'LISTA DE ASPECTOS - IMPACTOS'!$D$3:$F$72,2,FALSE))</f>
        <v>Alteración de la calidad de suelo/agua</v>
      </c>
      <c r="J539" s="336" t="str">
        <f>IF(OR(E539="SE",E539="SA"),VLOOKUP(H539,'Tabla de Peligros y Riesgo'!$C$2:$E$226,3,FALSE),VLOOKUP(H539,'LISTA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39" s="342" t="s">
        <v>680</v>
      </c>
      <c r="L539" s="177">
        <v>3</v>
      </c>
      <c r="M539" s="268">
        <f t="shared" si="39"/>
        <v>13</v>
      </c>
      <c r="N539" s="177"/>
      <c r="O539" s="177"/>
      <c r="P539" s="84"/>
      <c r="Q539" s="177" t="s">
        <v>730</v>
      </c>
      <c r="R539" s="177" t="s">
        <v>685</v>
      </c>
      <c r="S539" s="177" t="s">
        <v>731</v>
      </c>
      <c r="T539" s="293">
        <v>0.35</v>
      </c>
      <c r="U539" s="178"/>
      <c r="V539" s="87"/>
      <c r="W539" s="86">
        <f t="shared" si="40"/>
        <v>13</v>
      </c>
      <c r="X539" s="88"/>
      <c r="Y539" s="86">
        <f t="shared" si="41"/>
        <v>17</v>
      </c>
      <c r="Z539" s="85"/>
      <c r="AA539" s="267" t="s">
        <v>1381</v>
      </c>
      <c r="AB539" s="175"/>
      <c r="AC539" s="176"/>
      <c r="AD539" s="176"/>
      <c r="AE539" s="101"/>
      <c r="AF539" s="101"/>
      <c r="AG539" s="101"/>
      <c r="AH539" s="101"/>
      <c r="AI539" s="101"/>
      <c r="AJ539" s="101"/>
      <c r="AK539" s="101"/>
      <c r="AL539" s="102"/>
      <c r="AM539" s="101"/>
      <c r="AN539" s="102"/>
      <c r="AO539" s="101"/>
      <c r="AP539" s="102"/>
      <c r="AQ539" s="101"/>
      <c r="AR539" s="102"/>
      <c r="AS539" s="101"/>
      <c r="AT539" s="102"/>
      <c r="AU539" s="101"/>
    </row>
    <row r="540" spans="1:47" ht="188">
      <c r="A540" s="487"/>
      <c r="B540" s="445"/>
      <c r="C540" s="489"/>
      <c r="D540" s="262" t="s">
        <v>1388</v>
      </c>
      <c r="E540" s="352" t="s">
        <v>363</v>
      </c>
      <c r="F540" s="263" t="s">
        <v>624</v>
      </c>
      <c r="G540" s="290" t="s">
        <v>739</v>
      </c>
      <c r="H540" s="341" t="s">
        <v>775</v>
      </c>
      <c r="I540" s="335" t="str">
        <f>IF(OR(E540="SE",E540="SA"),VLOOKUP(H540,'Tabla de Peligros y Riesgo'!$C$2:$E$226,2,FALSE),VLOOKUP(H540,'LISTA DE ASPECTOS - IMPACTOS'!$D$3:$F$72,2,FALSE))</f>
        <v>Alteración de la calidad de suelo/agua</v>
      </c>
      <c r="J540" s="336" t="str">
        <f>IF(OR(E540="SE",E540="SA"),VLOOKUP(H540,'Tabla de Peligros y Riesgo'!$C$2:$E$226,3,FALSE),VLOOKUP(H540,'LISTA DE ASPECTOS - IMPACTOS'!$D$3:$F$72,3,FALSE))</f>
        <v>Potencial incumplimiento de Estándares de Calidad Ambiental (ECA) para aire.
Potencial afectación a la vida y salud humana.</v>
      </c>
      <c r="K540" s="342" t="s">
        <v>715</v>
      </c>
      <c r="L540" s="177">
        <v>4</v>
      </c>
      <c r="M540" s="268">
        <f t="shared" si="39"/>
        <v>14</v>
      </c>
      <c r="N540" s="85"/>
      <c r="O540" s="85"/>
      <c r="P540" s="84"/>
      <c r="Q540" s="287"/>
      <c r="R540" s="177"/>
      <c r="S540" s="177" t="s">
        <v>741</v>
      </c>
      <c r="T540" s="293"/>
      <c r="U540" s="178"/>
      <c r="V540" s="87"/>
      <c r="W540" s="86">
        <f t="shared" si="40"/>
        <v>14</v>
      </c>
      <c r="X540" s="88">
        <f>IF(M540&gt;=16,MAX(N540:R540),IF(M540&lt;16,MAX(N540:V540)))</f>
        <v>0</v>
      </c>
      <c r="Y540" s="86">
        <f t="shared" si="41"/>
        <v>18</v>
      </c>
      <c r="Z540" s="85"/>
      <c r="AA540" s="267" t="s">
        <v>1381</v>
      </c>
      <c r="AB540" s="175"/>
      <c r="AC540" s="176"/>
      <c r="AD540" s="176"/>
      <c r="AE540" s="101"/>
      <c r="AF540" s="101"/>
      <c r="AG540" s="101"/>
      <c r="AH540" s="101"/>
      <c r="AI540" s="101"/>
      <c r="AJ540" s="101"/>
      <c r="AK540" s="101"/>
      <c r="AL540" s="102"/>
      <c r="AM540" s="101"/>
      <c r="AN540" s="102"/>
      <c r="AO540" s="101"/>
      <c r="AP540" s="102"/>
      <c r="AQ540" s="101"/>
      <c r="AR540" s="102"/>
      <c r="AS540" s="101"/>
      <c r="AT540" s="102"/>
      <c r="AU540" s="101"/>
    </row>
    <row r="541" spans="1:47" ht="58">
      <c r="A541" s="487"/>
      <c r="B541" s="445"/>
      <c r="C541" s="489"/>
      <c r="D541" s="262" t="s">
        <v>1388</v>
      </c>
      <c r="E541" s="352" t="s">
        <v>362</v>
      </c>
      <c r="F541" s="263" t="s">
        <v>624</v>
      </c>
      <c r="G541" s="290" t="s">
        <v>823</v>
      </c>
      <c r="H541" s="341" t="s">
        <v>824</v>
      </c>
      <c r="I541" s="335" t="str">
        <f>IF(OR(E541="SE",E541="SA"),VLOOKUP(H541,'Tabla de Peligros y Riesgo'!$C$2:$E$226,2,FALSE),VLOOKUP(H541,'LISTA DE ASPECTOS - IMPACTOS'!$D$3:$F$72,2,FALSE))</f>
        <v>Aplastamiento</v>
      </c>
      <c r="J541" s="336" t="str">
        <f>IF(OR(E541="SE",E541="SA"),VLOOKUP(H541,'Tabla de Peligros y Riesgo'!$C$2:$E$226,3,FALSE),VLOOKUP(H541,'LISTA DE ASPECTOS - IMPACTOS'!$D$3:$F$72,3,FALSE))</f>
        <v>Contusión/Fractura/Muerte</v>
      </c>
      <c r="K541" s="342" t="s">
        <v>680</v>
      </c>
      <c r="L541" s="177">
        <v>2</v>
      </c>
      <c r="M541" s="268">
        <f t="shared" si="39"/>
        <v>8</v>
      </c>
      <c r="N541" s="85"/>
      <c r="O541" s="85"/>
      <c r="P541" s="84"/>
      <c r="Q541" s="287" t="s">
        <v>825</v>
      </c>
      <c r="R541" s="177" t="s">
        <v>685</v>
      </c>
      <c r="S541" s="177" t="s">
        <v>826</v>
      </c>
      <c r="T541" s="293"/>
      <c r="U541" s="401" t="s">
        <v>1402</v>
      </c>
      <c r="V541" s="87"/>
      <c r="W541" s="86">
        <f t="shared" si="40"/>
        <v>8</v>
      </c>
      <c r="X541" s="88"/>
      <c r="Y541" s="86">
        <f t="shared" si="41"/>
        <v>12</v>
      </c>
      <c r="Z541" s="85"/>
      <c r="AA541" s="267" t="s">
        <v>1381</v>
      </c>
      <c r="AB541" s="175"/>
      <c r="AC541" s="176"/>
      <c r="AD541" s="176"/>
      <c r="AE541" s="101"/>
      <c r="AF541" s="101"/>
      <c r="AG541" s="101"/>
      <c r="AH541" s="101"/>
      <c r="AI541" s="101"/>
      <c r="AJ541" s="101"/>
      <c r="AK541" s="101"/>
      <c r="AL541" s="102"/>
      <c r="AM541" s="101"/>
      <c r="AN541" s="102"/>
      <c r="AO541" s="101"/>
      <c r="AP541" s="102"/>
      <c r="AQ541" s="101"/>
      <c r="AR541" s="102"/>
      <c r="AS541" s="101"/>
      <c r="AT541" s="102"/>
      <c r="AU541" s="101"/>
    </row>
    <row r="542" spans="1:47" ht="116">
      <c r="A542" s="487"/>
      <c r="B542" s="445"/>
      <c r="C542" s="489"/>
      <c r="D542" s="262" t="s">
        <v>1388</v>
      </c>
      <c r="E542" s="352" t="s">
        <v>362</v>
      </c>
      <c r="F542" s="263" t="s">
        <v>624</v>
      </c>
      <c r="G542" s="290" t="s">
        <v>735</v>
      </c>
      <c r="H542" s="341" t="s">
        <v>736</v>
      </c>
      <c r="I542" s="335" t="str">
        <f>IF(OR(E542="SE",E542="SA"),VLOOKUP(H542,'Tabla de Peligros y Riesgo'!$C$2:$E$226,2,FALSE),VLOOKUP(H542,'LISTA DE ASPECTOS - IMPACTOS'!$D$3:$F$72,2,FALSE))</f>
        <v>Cortes</v>
      </c>
      <c r="J542" s="336" t="str">
        <f>IF(OR(E542="SE",E542="SA"),VLOOKUP(H542,'Tabla de Peligros y Riesgo'!$C$2:$E$226,3,FALSE),VLOOKUP(H542,'LISTA DE ASPECTOS - IMPACTOS'!$D$3:$F$72,3,FALSE))</f>
        <v>Herida punzocortante</v>
      </c>
      <c r="K542" s="342" t="s">
        <v>715</v>
      </c>
      <c r="L542" s="177">
        <v>3</v>
      </c>
      <c r="M542" s="268">
        <f t="shared" si="39"/>
        <v>9</v>
      </c>
      <c r="N542" s="85"/>
      <c r="O542" s="85"/>
      <c r="P542" s="84"/>
      <c r="Q542" s="287" t="s">
        <v>737</v>
      </c>
      <c r="R542" s="177" t="s">
        <v>678</v>
      </c>
      <c r="S542" s="177" t="s">
        <v>738</v>
      </c>
      <c r="T542" s="293"/>
      <c r="U542" s="401" t="s">
        <v>1402</v>
      </c>
      <c r="V542" s="87"/>
      <c r="W542" s="86">
        <f t="shared" si="40"/>
        <v>9</v>
      </c>
      <c r="X542" s="88"/>
      <c r="Y542" s="86">
        <f t="shared" si="41"/>
        <v>20</v>
      </c>
      <c r="Z542" s="85"/>
      <c r="AA542" s="267" t="s">
        <v>1381</v>
      </c>
      <c r="AB542" s="175"/>
      <c r="AC542" s="176"/>
      <c r="AD542" s="176"/>
      <c r="AE542" s="101"/>
      <c r="AF542" s="101"/>
      <c r="AG542" s="101"/>
      <c r="AH542" s="101"/>
      <c r="AI542" s="101"/>
      <c r="AJ542" s="101"/>
      <c r="AK542" s="101"/>
      <c r="AL542" s="102"/>
      <c r="AM542" s="101"/>
      <c r="AN542" s="102"/>
      <c r="AO542" s="101"/>
      <c r="AP542" s="102"/>
      <c r="AQ542" s="101"/>
      <c r="AR542" s="102"/>
      <c r="AS542" s="101"/>
      <c r="AT542" s="102"/>
      <c r="AU542" s="101"/>
    </row>
    <row r="543" spans="1:47" ht="117.5">
      <c r="A543" s="487"/>
      <c r="B543" s="445"/>
      <c r="C543" s="493"/>
      <c r="D543" s="262" t="s">
        <v>1388</v>
      </c>
      <c r="E543" s="352" t="s">
        <v>362</v>
      </c>
      <c r="F543" s="263" t="s">
        <v>624</v>
      </c>
      <c r="G543" s="290" t="s">
        <v>704</v>
      </c>
      <c r="H543" s="341" t="s">
        <v>707</v>
      </c>
      <c r="I543" s="335" t="str">
        <f>IF(OR(E543="SE",E543="SA"),VLOOKUP(H543,'Tabla de Peligros y Riesgo'!$C$2:$E$226,2,FALSE),VLOOKUP(H543,'LISTA DE ASPECTOS - IMPACTOS'!$D$3:$F$72,2,FALSE))</f>
        <v>Atrapamiento</v>
      </c>
      <c r="J543" s="336" t="s">
        <v>705</v>
      </c>
      <c r="K543" s="342" t="s">
        <v>680</v>
      </c>
      <c r="L543" s="177">
        <v>3</v>
      </c>
      <c r="M543" s="268">
        <f t="shared" si="39"/>
        <v>13</v>
      </c>
      <c r="N543" s="177"/>
      <c r="O543" s="177"/>
      <c r="P543" s="84"/>
      <c r="Q543" s="287"/>
      <c r="R543" s="177"/>
      <c r="S543" s="177" t="s">
        <v>714</v>
      </c>
      <c r="T543" s="293"/>
      <c r="U543" s="401" t="s">
        <v>1402</v>
      </c>
      <c r="V543" s="87"/>
      <c r="W543" s="86">
        <f t="shared" si="40"/>
        <v>13</v>
      </c>
      <c r="X543" s="88"/>
      <c r="Y543" s="86">
        <f t="shared" si="41"/>
        <v>17</v>
      </c>
      <c r="Z543" s="85"/>
      <c r="AA543" s="267" t="s">
        <v>1381</v>
      </c>
      <c r="AB543" s="175"/>
      <c r="AC543" s="176"/>
      <c r="AD543" s="176"/>
      <c r="AE543" s="101"/>
      <c r="AF543" s="101"/>
      <c r="AG543" s="101"/>
      <c r="AH543" s="101"/>
      <c r="AI543" s="101"/>
      <c r="AJ543" s="101"/>
      <c r="AK543" s="101"/>
      <c r="AL543" s="102"/>
      <c r="AM543" s="101"/>
      <c r="AN543" s="102"/>
      <c r="AO543" s="101"/>
      <c r="AP543" s="102"/>
      <c r="AQ543" s="101"/>
      <c r="AR543" s="102"/>
      <c r="AS543" s="101"/>
      <c r="AT543" s="102"/>
      <c r="AU543" s="101"/>
    </row>
    <row r="544" spans="1:47" ht="117.5">
      <c r="A544" s="487"/>
      <c r="B544" s="445"/>
      <c r="C544" s="277" t="s">
        <v>25</v>
      </c>
      <c r="D544" s="262" t="s">
        <v>1388</v>
      </c>
      <c r="E544" s="352" t="s">
        <v>362</v>
      </c>
      <c r="F544" s="263" t="s">
        <v>624</v>
      </c>
      <c r="G544" s="290" t="s">
        <v>704</v>
      </c>
      <c r="H544" s="341" t="s">
        <v>707</v>
      </c>
      <c r="I544" s="335" t="str">
        <f>IF(OR(E544="SE",E544="SA"),VLOOKUP(H544,'Tabla de Peligros y Riesgo'!$C$2:$E$226,2,FALSE),VLOOKUP(H544,'LISTA DE ASPECTOS - IMPACTOS'!$D$3:$F$72,2,FALSE))</f>
        <v>Atrapamiento</v>
      </c>
      <c r="J544" s="336" t="s">
        <v>705</v>
      </c>
      <c r="K544" s="342" t="s">
        <v>680</v>
      </c>
      <c r="L544" s="177">
        <v>3</v>
      </c>
      <c r="M544" s="268">
        <f t="shared" si="39"/>
        <v>13</v>
      </c>
      <c r="N544" s="85"/>
      <c r="O544" s="85"/>
      <c r="P544" s="84"/>
      <c r="Q544" s="287"/>
      <c r="R544" s="177"/>
      <c r="S544" s="177" t="s">
        <v>832</v>
      </c>
      <c r="T544" s="293"/>
      <c r="U544" s="401" t="s">
        <v>1402</v>
      </c>
      <c r="V544" s="87"/>
      <c r="W544" s="86">
        <f t="shared" si="40"/>
        <v>13</v>
      </c>
      <c r="X544" s="88">
        <f>IF(M544&gt;=16,MAX(N544:R544),IF(M544&lt;16,MAX(N544:V544)))</f>
        <v>0</v>
      </c>
      <c r="Y544" s="86">
        <f t="shared" si="41"/>
        <v>17</v>
      </c>
      <c r="Z544" s="85"/>
      <c r="AA544" s="267" t="s">
        <v>1381</v>
      </c>
      <c r="AB544" s="175"/>
      <c r="AC544" s="176"/>
      <c r="AD544" s="176"/>
      <c r="AE544" s="101"/>
      <c r="AF544" s="101"/>
      <c r="AG544" s="101"/>
      <c r="AH544" s="101"/>
      <c r="AI544" s="101"/>
      <c r="AJ544" s="101"/>
      <c r="AK544" s="101"/>
      <c r="AL544" s="102"/>
      <c r="AM544" s="101"/>
      <c r="AN544" s="102"/>
      <c r="AO544" s="101"/>
      <c r="AP544" s="102"/>
      <c r="AQ544" s="101"/>
      <c r="AR544" s="102"/>
      <c r="AS544" s="101"/>
      <c r="AT544" s="102"/>
      <c r="AU544" s="101"/>
    </row>
    <row r="545" spans="1:52" ht="141">
      <c r="A545" s="487"/>
      <c r="B545" s="445"/>
      <c r="C545" s="488" t="s">
        <v>113</v>
      </c>
      <c r="D545" s="262" t="s">
        <v>1388</v>
      </c>
      <c r="E545" s="352" t="s">
        <v>361</v>
      </c>
      <c r="F545" s="263" t="s">
        <v>624</v>
      </c>
      <c r="G545" s="290" t="s">
        <v>711</v>
      </c>
      <c r="H545" s="341" t="s">
        <v>513</v>
      </c>
      <c r="I545" s="335" t="str">
        <f>IF(OR(E545="SE",E545="SA"),VLOOKUP(H545,'Tabla de Peligros y Riesgo'!$C$2:$E$226,2,FALSE),VLOOKUP(H545,'LISTA DE ASPECTOS - IMPACTOS'!$D$3:$F$72,2,FALSE))</f>
        <v xml:space="preserve">Exposición a vibraciones </v>
      </c>
      <c r="J545" s="336" t="str">
        <f>IF(OR(E545="SE",E545="SA"),VLOOKUP(H545,'Tabla de Peligros y Riesgo'!$C$2:$E$226,3,FALSE),VLOOKUP(H545,'LISTA DE ASPECTOS - IMPACTOS'!$D$3:$F$72,3,FALSE))</f>
        <v>Trastornos (vasculares, hueso, articulaciones y neurológicos)</v>
      </c>
      <c r="K545" s="342" t="s">
        <v>680</v>
      </c>
      <c r="L545" s="177">
        <v>3</v>
      </c>
      <c r="M545" s="268">
        <f t="shared" si="39"/>
        <v>13</v>
      </c>
      <c r="N545" s="85"/>
      <c r="O545" s="85"/>
      <c r="P545" s="84"/>
      <c r="Q545" s="287"/>
      <c r="R545" s="177"/>
      <c r="S545" s="177" t="s">
        <v>712</v>
      </c>
      <c r="T545" s="293"/>
      <c r="U545" s="401" t="s">
        <v>1402</v>
      </c>
      <c r="V545" s="87"/>
      <c r="W545" s="86">
        <f t="shared" si="40"/>
        <v>13</v>
      </c>
      <c r="X545" s="88"/>
      <c r="Y545" s="86">
        <f t="shared" si="41"/>
        <v>17</v>
      </c>
      <c r="Z545" s="85"/>
      <c r="AA545" s="267" t="s">
        <v>1381</v>
      </c>
      <c r="AB545" s="175"/>
      <c r="AC545" s="176"/>
      <c r="AD545" s="176"/>
      <c r="AE545" s="101"/>
      <c r="AF545" s="101"/>
      <c r="AG545" s="101"/>
      <c r="AH545" s="101"/>
      <c r="AI545" s="101"/>
      <c r="AJ545" s="101"/>
      <c r="AK545" s="101"/>
      <c r="AL545" s="102"/>
      <c r="AM545" s="101"/>
      <c r="AN545" s="102"/>
      <c r="AO545" s="101"/>
      <c r="AP545" s="102"/>
      <c r="AQ545" s="101"/>
      <c r="AR545" s="102"/>
      <c r="AS545" s="101"/>
      <c r="AT545" s="102"/>
      <c r="AU545" s="101"/>
    </row>
    <row r="546" spans="1:52" ht="141">
      <c r="A546" s="487"/>
      <c r="B546" s="445"/>
      <c r="C546" s="489"/>
      <c r="D546" s="262" t="s">
        <v>1388</v>
      </c>
      <c r="E546" s="352" t="s">
        <v>361</v>
      </c>
      <c r="F546" s="263" t="s">
        <v>624</v>
      </c>
      <c r="G546" s="290" t="s">
        <v>717</v>
      </c>
      <c r="H546" s="341" t="s">
        <v>718</v>
      </c>
      <c r="I546" s="335" t="str">
        <f>IF(OR(E546="SE",E546="SA"),VLOOKUP(H546,'Tabla de Peligros y Riesgo'!$C$2:$E$226,2,FALSE),VLOOKUP(H546,'LISTA DE ASPECTOS - IMPACTOS'!$D$3:$F$72,2,FALSE))</f>
        <v>Perdida de la audición</v>
      </c>
      <c r="J546" s="336" t="str">
        <f>IF(OR(E546="SE",E546="SA"),VLOOKUP(H546,'Tabla de Peligros y Riesgo'!$C$2:$E$226,3,FALSE),VLOOKUP(H546,'LISTA DE ASPECTOS - IMPACTOS'!$D$3:$F$72,3,FALSE))</f>
        <v>Hipoacusia</v>
      </c>
      <c r="K546" s="342" t="s">
        <v>680</v>
      </c>
      <c r="L546" s="177">
        <v>3</v>
      </c>
      <c r="M546" s="268">
        <f t="shared" si="39"/>
        <v>13</v>
      </c>
      <c r="N546" s="85"/>
      <c r="O546" s="85"/>
      <c r="P546" s="84"/>
      <c r="Q546" s="287" t="s">
        <v>719</v>
      </c>
      <c r="R546" s="177" t="s">
        <v>678</v>
      </c>
      <c r="S546" s="177" t="s">
        <v>720</v>
      </c>
      <c r="T546" s="293"/>
      <c r="U546" s="178" t="s">
        <v>822</v>
      </c>
      <c r="V546" s="87"/>
      <c r="W546" s="86">
        <f t="shared" si="40"/>
        <v>13</v>
      </c>
      <c r="X546" s="88"/>
      <c r="Y546" s="86">
        <f t="shared" si="41"/>
        <v>20</v>
      </c>
      <c r="Z546" s="85"/>
      <c r="AA546" s="267" t="s">
        <v>1381</v>
      </c>
      <c r="AB546" s="175"/>
      <c r="AC546" s="176"/>
      <c r="AD546" s="176"/>
      <c r="AE546" s="101"/>
      <c r="AF546" s="101"/>
      <c r="AG546" s="101"/>
      <c r="AH546" s="101"/>
      <c r="AI546" s="101"/>
      <c r="AJ546" s="101"/>
      <c r="AK546" s="101"/>
      <c r="AL546" s="102"/>
      <c r="AM546" s="101"/>
      <c r="AN546" s="102"/>
      <c r="AO546" s="101"/>
      <c r="AP546" s="102"/>
      <c r="AQ546" s="101"/>
      <c r="AR546" s="102"/>
      <c r="AS546" s="101"/>
      <c r="AT546" s="102"/>
      <c r="AU546" s="101"/>
    </row>
    <row r="547" spans="1:52" ht="117.5">
      <c r="A547" s="487"/>
      <c r="B547" s="445"/>
      <c r="C547" s="489"/>
      <c r="D547" s="262" t="s">
        <v>1388</v>
      </c>
      <c r="E547" s="352" t="s">
        <v>362</v>
      </c>
      <c r="F547" s="263" t="s">
        <v>624</v>
      </c>
      <c r="G547" s="290" t="s">
        <v>704</v>
      </c>
      <c r="H547" s="341" t="s">
        <v>707</v>
      </c>
      <c r="I547" s="335" t="str">
        <f>IF(OR(E547="SE",E547="SA"),VLOOKUP(H547,'Tabla de Peligros y Riesgo'!$C$2:$E$226,2,FALSE),VLOOKUP(H547,'LISTA DE ASPECTOS - IMPACTOS'!$D$3:$F$72,2,FALSE))</f>
        <v>Atrapamiento</v>
      </c>
      <c r="J547" s="336" t="s">
        <v>705</v>
      </c>
      <c r="K547" s="342" t="s">
        <v>680</v>
      </c>
      <c r="L547" s="177">
        <v>3</v>
      </c>
      <c r="M547" s="268">
        <f t="shared" si="39"/>
        <v>13</v>
      </c>
      <c r="N547" s="85"/>
      <c r="O547" s="85"/>
      <c r="P547" s="84"/>
      <c r="Q547" s="287"/>
      <c r="R547" s="177"/>
      <c r="S547" s="177" t="s">
        <v>832</v>
      </c>
      <c r="T547" s="293"/>
      <c r="U547" s="401" t="s">
        <v>1402</v>
      </c>
      <c r="V547" s="87">
        <v>0.15</v>
      </c>
      <c r="W547" s="86">
        <f t="shared" si="40"/>
        <v>13</v>
      </c>
      <c r="X547" s="88">
        <f>IF(M547&gt;=16,MAX(N547:R547),IF(M547&lt;16,MAX(N547:V547)))</f>
        <v>0.15</v>
      </c>
      <c r="Y547" s="86">
        <f t="shared" si="41"/>
        <v>17</v>
      </c>
      <c r="Z547" s="85"/>
      <c r="AA547" s="267" t="s">
        <v>1381</v>
      </c>
      <c r="AB547" s="175"/>
      <c r="AC547" s="176"/>
      <c r="AD547" s="176"/>
      <c r="AE547" s="101"/>
      <c r="AF547" s="101"/>
      <c r="AG547" s="101"/>
      <c r="AH547" s="101"/>
      <c r="AI547" s="101"/>
      <c r="AJ547" s="101"/>
      <c r="AK547" s="101"/>
      <c r="AL547" s="102"/>
      <c r="AM547" s="101"/>
      <c r="AN547" s="102"/>
      <c r="AO547" s="101"/>
      <c r="AP547" s="102"/>
      <c r="AQ547" s="101"/>
      <c r="AR547" s="102"/>
      <c r="AS547" s="101"/>
      <c r="AT547" s="102"/>
      <c r="AU547" s="101"/>
    </row>
    <row r="548" spans="1:52" ht="329">
      <c r="A548" s="487"/>
      <c r="B548" s="445"/>
      <c r="C548" s="489"/>
      <c r="D548" s="262" t="s">
        <v>1388</v>
      </c>
      <c r="E548" s="352" t="s">
        <v>363</v>
      </c>
      <c r="F548" s="263" t="s">
        <v>624</v>
      </c>
      <c r="G548" s="290" t="s">
        <v>732</v>
      </c>
      <c r="H548" s="341" t="s">
        <v>729</v>
      </c>
      <c r="I548" s="335" t="str">
        <f>IF(OR(E548="SE",E548="SA"),VLOOKUP(H548,'Tabla de Peligros y Riesgo'!$C$2:$E$226,2,FALSE),VLOOKUP(H548,'LISTA DE ASPECTOS - IMPACTOS'!$D$3:$F$72,2,FALSE))</f>
        <v>Alteración de la calidad de suelo/agua</v>
      </c>
      <c r="J548" s="336" t="str">
        <f>IF(OR(E548="SE",E548="SA"),VLOOKUP(H548,'Tabla de Peligros y Riesgo'!$C$2:$E$226,3,FALSE),VLOOKUP(H548,'LISTA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48" s="342" t="s">
        <v>690</v>
      </c>
      <c r="L548" s="177">
        <v>4</v>
      </c>
      <c r="M548" s="268">
        <f t="shared" si="39"/>
        <v>10</v>
      </c>
      <c r="N548" s="85"/>
      <c r="O548" s="85"/>
      <c r="P548" s="84"/>
      <c r="Q548" s="177"/>
      <c r="R548" s="177"/>
      <c r="S548" s="177" t="s">
        <v>733</v>
      </c>
      <c r="T548" s="293"/>
      <c r="U548" s="178"/>
      <c r="V548" s="87"/>
      <c r="W548" s="86">
        <f t="shared" si="40"/>
        <v>10</v>
      </c>
      <c r="X548" s="88"/>
      <c r="Y548" s="86">
        <f t="shared" si="41"/>
        <v>18</v>
      </c>
      <c r="Z548" s="85"/>
      <c r="AA548" s="267" t="s">
        <v>1381</v>
      </c>
      <c r="AB548" s="175"/>
      <c r="AC548" s="176"/>
      <c r="AD548" s="176"/>
      <c r="AE548" s="272"/>
      <c r="AF548" s="272"/>
      <c r="AG548" s="272"/>
      <c r="AH548" s="272"/>
      <c r="AI548" s="272"/>
      <c r="AJ548" s="272"/>
      <c r="AK548" s="272"/>
      <c r="AL548" s="273"/>
      <c r="AM548" s="272"/>
      <c r="AN548" s="273"/>
      <c r="AO548" s="272"/>
      <c r="AP548" s="273"/>
      <c r="AQ548" s="272"/>
      <c r="AR548" s="273"/>
      <c r="AS548" s="272"/>
      <c r="AT548" s="102"/>
      <c r="AU548" s="101"/>
    </row>
    <row r="549" spans="1:52" ht="141">
      <c r="A549" s="487"/>
      <c r="B549" s="445"/>
      <c r="C549" s="489"/>
      <c r="D549" s="262" t="s">
        <v>1388</v>
      </c>
      <c r="E549" s="352" t="s">
        <v>363</v>
      </c>
      <c r="F549" s="263" t="s">
        <v>624</v>
      </c>
      <c r="G549" s="290" t="s">
        <v>809</v>
      </c>
      <c r="H549" s="341" t="s">
        <v>417</v>
      </c>
      <c r="I549" s="335" t="str">
        <f>IF(OR(E549="SE",E549="SA"),VLOOKUP(H549,'Tabla de Peligros y Riesgo'!$C$2:$E$226,2,FALSE),VLOOKUP(H549,'LISTA DE ASPECTOS - IMPACTOS'!$D$3:$F$72,2,FALSE))</f>
        <v>Contaminación sonora</v>
      </c>
      <c r="J549" s="336" t="str">
        <f>IF(OR(E549="SE",E549="SA"),VLOOKUP(H549,'Tabla de Peligros y Riesgo'!$C$2:$E$226,3,FALSE),VLOOKUP(H549,'LISTA DE ASPECTOS - IMPACTOS'!$D$3:$F$72,3,FALSE))</f>
        <v>Afectación a la fauna terrestre.
Potencial afectación a la calidad ambiental del recurso agua.</v>
      </c>
      <c r="K549" s="342" t="s">
        <v>715</v>
      </c>
      <c r="L549" s="177">
        <v>5</v>
      </c>
      <c r="M549" s="268">
        <f t="shared" si="39"/>
        <v>19</v>
      </c>
      <c r="N549" s="85"/>
      <c r="O549" s="85"/>
      <c r="P549" s="84"/>
      <c r="Q549" s="177"/>
      <c r="R549" s="177"/>
      <c r="S549" s="177" t="s">
        <v>810</v>
      </c>
      <c r="T549" s="293"/>
      <c r="U549" s="178"/>
      <c r="V549" s="87"/>
      <c r="W549" s="86">
        <f t="shared" si="40"/>
        <v>19</v>
      </c>
      <c r="X549" s="88"/>
      <c r="Y549" s="86">
        <f t="shared" si="41"/>
        <v>22</v>
      </c>
      <c r="Z549" s="85"/>
      <c r="AA549" s="267" t="s">
        <v>1381</v>
      </c>
      <c r="AB549" s="175"/>
      <c r="AC549" s="176"/>
      <c r="AD549" s="176"/>
      <c r="AE549" s="272"/>
      <c r="AF549" s="272"/>
      <c r="AG549" s="272"/>
      <c r="AH549" s="272"/>
      <c r="AI549" s="272"/>
      <c r="AJ549" s="272"/>
      <c r="AK549" s="272"/>
      <c r="AL549" s="273"/>
      <c r="AM549" s="272"/>
      <c r="AN549" s="273"/>
      <c r="AO549" s="272"/>
      <c r="AP549" s="273"/>
      <c r="AQ549" s="272"/>
      <c r="AR549" s="273"/>
      <c r="AS549" s="272"/>
      <c r="AT549" s="102"/>
      <c r="AU549" s="101"/>
    </row>
    <row r="550" spans="1:52" ht="329">
      <c r="A550" s="487"/>
      <c r="B550" s="445"/>
      <c r="C550" s="489"/>
      <c r="D550" s="262" t="s">
        <v>1388</v>
      </c>
      <c r="E550" s="352" t="s">
        <v>363</v>
      </c>
      <c r="F550" s="263" t="s">
        <v>624</v>
      </c>
      <c r="G550" s="290" t="s">
        <v>728</v>
      </c>
      <c r="H550" s="341" t="s">
        <v>729</v>
      </c>
      <c r="I550" s="335" t="str">
        <f>IF(OR(E550="SE",E550="SA"),VLOOKUP(H550,'Tabla de Peligros y Riesgo'!$C$2:$E$226,2,FALSE),VLOOKUP(H550,'LISTA DE ASPECTOS - IMPACTOS'!$D$3:$F$72,2,FALSE))</f>
        <v>Alteración de la calidad de suelo/agua</v>
      </c>
      <c r="J550" s="336" t="str">
        <f>IF(OR(E550="SE",E550="SA"),VLOOKUP(H550,'Tabla de Peligros y Riesgo'!$C$2:$E$226,3,FALSE),VLOOKUP(H550,'LISTA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50" s="342" t="s">
        <v>680</v>
      </c>
      <c r="L550" s="177">
        <v>3</v>
      </c>
      <c r="M550" s="268">
        <f t="shared" si="39"/>
        <v>13</v>
      </c>
      <c r="N550" s="177"/>
      <c r="O550" s="177"/>
      <c r="P550" s="84"/>
      <c r="Q550" s="177" t="s">
        <v>730</v>
      </c>
      <c r="R550" s="177" t="s">
        <v>685</v>
      </c>
      <c r="S550" s="177" t="s">
        <v>731</v>
      </c>
      <c r="T550" s="293"/>
      <c r="U550" s="178"/>
      <c r="V550" s="87"/>
      <c r="W550" s="86">
        <f t="shared" si="40"/>
        <v>13</v>
      </c>
      <c r="X550" s="88"/>
      <c r="Y550" s="86">
        <f t="shared" si="41"/>
        <v>17</v>
      </c>
      <c r="Z550" s="85"/>
      <c r="AA550" s="267" t="s">
        <v>1381</v>
      </c>
      <c r="AB550" s="175"/>
      <c r="AC550" s="176"/>
      <c r="AD550" s="176"/>
      <c r="AE550" s="272"/>
      <c r="AF550" s="272"/>
      <c r="AG550" s="272"/>
      <c r="AH550" s="272"/>
      <c r="AI550" s="272"/>
      <c r="AJ550" s="272"/>
      <c r="AK550" s="272"/>
      <c r="AL550" s="273"/>
      <c r="AM550" s="272"/>
      <c r="AN550" s="273"/>
      <c r="AO550" s="272"/>
      <c r="AP550" s="273"/>
      <c r="AQ550" s="272"/>
      <c r="AR550" s="273"/>
      <c r="AS550" s="272"/>
      <c r="AT550" s="102"/>
      <c r="AU550" s="101"/>
    </row>
    <row r="551" spans="1:52" ht="117.5">
      <c r="A551" s="487"/>
      <c r="B551" s="445"/>
      <c r="C551" s="493"/>
      <c r="D551" s="262" t="s">
        <v>1388</v>
      </c>
      <c r="E551" s="352" t="s">
        <v>363</v>
      </c>
      <c r="F551" s="263" t="s">
        <v>624</v>
      </c>
      <c r="G551" s="290" t="s">
        <v>725</v>
      </c>
      <c r="H551" s="341" t="s">
        <v>726</v>
      </c>
      <c r="I551" s="335" t="str">
        <f>IF(OR(E551="SE",E551="SA"),VLOOKUP(H551,'Tabla de Peligros y Riesgo'!$C$2:$E$226,2,FALSE),VLOOKUP(H551,'LISTA DE ASPECTOS - IMPACTOS'!$D$3:$F$72,2,FALSE))</f>
        <v>Alteración de la calidad de aire</v>
      </c>
      <c r="J551" s="336" t="str">
        <f>IF(OR(E551="SE",E551="SA"),VLOOKUP(H551,'Tabla de Peligros y Riesgo'!$C$2:$E$226,3,FALSE),VLOOKUP(H551,'LISTA DE ASPECTOS - IMPACTOS'!$D$3:$F$72,3,FALSE))</f>
        <v>Potencial afectación a la calidad ambiental del aire</v>
      </c>
      <c r="K551" s="342" t="s">
        <v>715</v>
      </c>
      <c r="L551" s="177">
        <v>4</v>
      </c>
      <c r="M551" s="268">
        <f t="shared" si="39"/>
        <v>14</v>
      </c>
      <c r="N551" s="85"/>
      <c r="O551" s="85"/>
      <c r="P551" s="84"/>
      <c r="Q551" s="287"/>
      <c r="R551" s="177"/>
      <c r="S551" s="177" t="s">
        <v>727</v>
      </c>
      <c r="T551" s="293"/>
      <c r="U551" s="178"/>
      <c r="V551" s="87"/>
      <c r="W551" s="86">
        <f t="shared" si="40"/>
        <v>14</v>
      </c>
      <c r="X551" s="88"/>
      <c r="Y551" s="86">
        <f t="shared" si="41"/>
        <v>18</v>
      </c>
      <c r="Z551" s="85"/>
      <c r="AA551" s="267" t="s">
        <v>1381</v>
      </c>
      <c r="AB551" s="175"/>
      <c r="AC551" s="176"/>
      <c r="AD551" s="176"/>
      <c r="AE551" s="272"/>
      <c r="AF551" s="272"/>
      <c r="AG551" s="272"/>
      <c r="AH551" s="272"/>
      <c r="AI551" s="272"/>
      <c r="AJ551" s="272"/>
      <c r="AK551" s="272"/>
      <c r="AL551" s="273"/>
      <c r="AM551" s="272"/>
      <c r="AN551" s="273"/>
      <c r="AO551" s="272"/>
      <c r="AP551" s="273"/>
      <c r="AQ551" s="272"/>
      <c r="AR551" s="273"/>
      <c r="AS551" s="272"/>
      <c r="AT551" s="102"/>
      <c r="AU551" s="101"/>
    </row>
    <row r="552" spans="1:52" ht="70.5">
      <c r="A552" s="487"/>
      <c r="B552" s="445"/>
      <c r="C552" s="488" t="s">
        <v>28</v>
      </c>
      <c r="D552" s="262" t="s">
        <v>1388</v>
      </c>
      <c r="E552" s="352" t="s">
        <v>362</v>
      </c>
      <c r="F552" s="263" t="s">
        <v>624</v>
      </c>
      <c r="G552" s="290" t="s">
        <v>701</v>
      </c>
      <c r="H552" s="341" t="s">
        <v>476</v>
      </c>
      <c r="I552" s="335" t="str">
        <f>IF(OR(E552="SE",E552="SA"),VLOOKUP(H552,'Tabla de Peligros y Riesgo'!$C$2:$E$226,2,FALSE),VLOOKUP(H552,'LISTA DE ASPECTOS - IMPACTOS'!$D$3:$F$72,2,FALSE))</f>
        <v>Caída al mismo nivel</v>
      </c>
      <c r="J552" s="336" t="s">
        <v>702</v>
      </c>
      <c r="K552" s="342" t="s">
        <v>680</v>
      </c>
      <c r="L552" s="177">
        <v>4</v>
      </c>
      <c r="M552" s="268">
        <f t="shared" si="39"/>
        <v>18</v>
      </c>
      <c r="N552" s="85"/>
      <c r="O552" s="85"/>
      <c r="P552" s="84"/>
      <c r="Q552" s="287"/>
      <c r="R552" s="177"/>
      <c r="S552" s="177" t="s">
        <v>831</v>
      </c>
      <c r="T552" s="293"/>
      <c r="U552" s="401" t="s">
        <v>1402</v>
      </c>
      <c r="V552" s="87"/>
      <c r="W552" s="86">
        <f t="shared" si="40"/>
        <v>18</v>
      </c>
      <c r="X552" s="88"/>
      <c r="Y552" s="86">
        <f t="shared" si="41"/>
        <v>21</v>
      </c>
      <c r="Z552" s="85"/>
      <c r="AA552" s="267" t="s">
        <v>1381</v>
      </c>
      <c r="AB552" s="175"/>
      <c r="AC552" s="176"/>
      <c r="AD552" s="176"/>
      <c r="AE552" s="101"/>
      <c r="AF552" s="101"/>
      <c r="AG552" s="101"/>
      <c r="AH552" s="101"/>
      <c r="AI552" s="101"/>
      <c r="AJ552" s="101"/>
      <c r="AK552" s="101"/>
      <c r="AL552" s="102"/>
      <c r="AM552" s="101"/>
      <c r="AN552" s="102"/>
      <c r="AO552" s="101"/>
      <c r="AP552" s="102"/>
      <c r="AQ552" s="101"/>
      <c r="AR552" s="102"/>
      <c r="AS552" s="101"/>
      <c r="AT552" s="102"/>
      <c r="AU552" s="101"/>
    </row>
    <row r="553" spans="1:52" ht="101.5">
      <c r="A553" s="487"/>
      <c r="B553" s="445"/>
      <c r="C553" s="489"/>
      <c r="D553" s="262" t="s">
        <v>1388</v>
      </c>
      <c r="E553" s="352" t="s">
        <v>362</v>
      </c>
      <c r="F553" s="263" t="s">
        <v>624</v>
      </c>
      <c r="G553" s="290" t="s">
        <v>704</v>
      </c>
      <c r="H553" s="341" t="s">
        <v>507</v>
      </c>
      <c r="I553" s="335" t="str">
        <f>IF(OR(E553="SE",E553="SA"),VLOOKUP(H553,'Tabla de Peligros y Riesgo'!$C$2:$E$226,2,FALSE),VLOOKUP(H553,'LISTA DE ASPECTOS - IMPACTOS'!$D$3:$F$72,2,FALSE))</f>
        <v xml:space="preserve">Golpes </v>
      </c>
      <c r="J553" s="336" t="s">
        <v>705</v>
      </c>
      <c r="K553" s="342" t="s">
        <v>680</v>
      </c>
      <c r="L553" s="177">
        <v>3</v>
      </c>
      <c r="M553" s="268">
        <f t="shared" si="39"/>
        <v>13</v>
      </c>
      <c r="N553" s="177"/>
      <c r="O553" s="177"/>
      <c r="P553" s="84"/>
      <c r="Q553" s="287"/>
      <c r="R553" s="177"/>
      <c r="S553" s="177" t="s">
        <v>714</v>
      </c>
      <c r="T553" s="293"/>
      <c r="U553" s="401" t="s">
        <v>1402</v>
      </c>
      <c r="V553" s="87"/>
      <c r="W553" s="86">
        <f t="shared" si="40"/>
        <v>13</v>
      </c>
      <c r="X553" s="88"/>
      <c r="Y553" s="86">
        <f t="shared" si="41"/>
        <v>17</v>
      </c>
      <c r="Z553" s="85"/>
      <c r="AA553" s="267" t="s">
        <v>1381</v>
      </c>
      <c r="AB553" s="175"/>
      <c r="AC553" s="176"/>
      <c r="AD553" s="176"/>
      <c r="AE553" s="101"/>
      <c r="AF553" s="101"/>
      <c r="AG553" s="101"/>
      <c r="AH553" s="101"/>
      <c r="AI553" s="101"/>
      <c r="AJ553" s="101"/>
      <c r="AK553" s="101"/>
      <c r="AL553" s="102"/>
      <c r="AM553" s="101"/>
      <c r="AN553" s="102"/>
      <c r="AO553" s="101"/>
      <c r="AP553" s="102"/>
      <c r="AQ553" s="101"/>
      <c r="AR553" s="102"/>
      <c r="AS553" s="101"/>
      <c r="AT553" s="102"/>
      <c r="AU553" s="101"/>
    </row>
    <row r="554" spans="1:52" ht="188">
      <c r="A554" s="487"/>
      <c r="B554" s="447"/>
      <c r="C554" s="493"/>
      <c r="D554" s="262" t="s">
        <v>1388</v>
      </c>
      <c r="E554" s="352" t="s">
        <v>363</v>
      </c>
      <c r="F554" s="263" t="s">
        <v>624</v>
      </c>
      <c r="G554" s="290" t="s">
        <v>739</v>
      </c>
      <c r="H554" s="341" t="s">
        <v>740</v>
      </c>
      <c r="I554" s="335" t="str">
        <f>IF(OR(E554="SE",E554="SA"),VLOOKUP(H554,'Tabla de Peligros y Riesgo'!$C$2:$E$226,2,FALSE),VLOOKUP(H554,'LISTA DE ASPECTOS - IMPACTOS'!$D$3:$F$72,2,FALSE))</f>
        <v>Alteración de la calidad de suelo/agua</v>
      </c>
      <c r="J554" s="336" t="str">
        <f>IF(OR(E554="SE",E554="SA"),VLOOKUP(H554,'Tabla de Peligros y Riesgo'!$C$2:$E$226,3,FALSE),VLOOKUP(H554,'LISTA DE ASPECTOS - IMPACTOS'!$D$3:$F$72,3,FALSE))</f>
        <v>Potencial incumplimiento de Estándares de Calidad Ambiental (ECA) para aire.
Potencial afectación a la vida y salud humana.</v>
      </c>
      <c r="K554" s="342" t="s">
        <v>715</v>
      </c>
      <c r="L554" s="177">
        <v>4</v>
      </c>
      <c r="M554" s="268">
        <f t="shared" si="39"/>
        <v>14</v>
      </c>
      <c r="N554" s="85"/>
      <c r="O554" s="85"/>
      <c r="P554" s="291"/>
      <c r="Q554" s="287"/>
      <c r="R554" s="177"/>
      <c r="S554" s="177" t="s">
        <v>741</v>
      </c>
      <c r="T554" s="293">
        <v>0.35</v>
      </c>
      <c r="U554" s="178"/>
      <c r="V554" s="87"/>
      <c r="W554" s="86">
        <f t="shared" si="40"/>
        <v>14</v>
      </c>
      <c r="X554" s="88"/>
      <c r="Y554" s="86">
        <f t="shared" si="41"/>
        <v>18</v>
      </c>
      <c r="Z554" s="85"/>
      <c r="AA554" s="267" t="s">
        <v>1381</v>
      </c>
      <c r="AB554" s="536"/>
      <c r="AC554" s="537"/>
      <c r="AD554" s="537"/>
      <c r="AE554" s="272"/>
      <c r="AF554" s="272"/>
      <c r="AG554" s="272"/>
      <c r="AH554" s="272"/>
      <c r="AI554" s="272"/>
      <c r="AJ554" s="272"/>
      <c r="AK554" s="272"/>
      <c r="AL554" s="273"/>
      <c r="AM554" s="272"/>
      <c r="AN554" s="273"/>
      <c r="AO554" s="272"/>
      <c r="AP554" s="273"/>
      <c r="AQ554" s="272"/>
      <c r="AR554" s="273"/>
      <c r="AS554" s="272"/>
      <c r="AT554" s="102"/>
      <c r="AU554" s="101"/>
    </row>
    <row r="555" spans="1:52" ht="101.5">
      <c r="A555" s="487"/>
      <c r="B555" s="444" t="s">
        <v>153</v>
      </c>
      <c r="C555" s="488" t="s">
        <v>18</v>
      </c>
      <c r="D555" s="262" t="s">
        <v>1388</v>
      </c>
      <c r="E555" s="352" t="s">
        <v>362</v>
      </c>
      <c r="F555" s="263" t="s">
        <v>624</v>
      </c>
      <c r="G555" s="290" t="s">
        <v>679</v>
      </c>
      <c r="H555" s="335" t="s">
        <v>470</v>
      </c>
      <c r="I555" s="335" t="str">
        <f>IF(OR(E555="SE",E555="SA"),VLOOKUP(H555,'Tabla de Peligros y Riesgo'!$C$2:$E$226,2,FALSE),VLOOKUP(H555,'LISTA DE ASPECTOS - IMPACTOS'!$D$3:$F$72,2,FALSE))</f>
        <v>Riesgo Psicosocial</v>
      </c>
      <c r="J555" s="336" t="str">
        <f>IF(OR(E555="SE",E555="SA"),VLOOKUP(H555,'Tabla de Peligros y Riesgo'!$C$2:$E$226,3,FALSE),VLOOKUP(H555,'LISTA DE ASPECTOS - IMPACTOS'!$D$3:$F$72,3,FALSE))</f>
        <v>Estrés / Depresión</v>
      </c>
      <c r="K555" s="337" t="s">
        <v>680</v>
      </c>
      <c r="L555" s="277">
        <v>4</v>
      </c>
      <c r="M555" s="268">
        <f t="shared" ref="M555:M572" si="42">IF(CONCATENATE(L555,K555)="1A",1,IF(CONCATENATE(L555,K555)="1B",2,IF(CONCATENATE(L555,K555)="2A",3,IF(CONCATENATE(L555,K555)="1C",4,IF(CONCATENATE(L555,K555)="2B",5,IF(CONCATENATE(L555,K555)="3A",6,IF(CONCATENATE(L555,K555)="1D",7,IF(CONCATENATE(L555,K555)="2C",8,IF(CONCATENATE(L555,K555)="3B",9,IF(CONCATENATE(L555,K555)="4A",10,IF(CONCATENATE(L555,K555)="1E",11,IF(CONCATENATE(L555,K555)="2D",12,IF(CONCATENATE(L555,K555)="3C",13,IF(CONCATENATE(L555,K555)="4B",14,IF(CONCATENATE(L555,K555)="5A",15,IF(CONCATENATE(L555,K555)="2E",16,IF(CONCATENATE(L555,K555)="3D",17,IF(CONCATENATE(L555,K555)="4C",18,IF(CONCATENATE(L555,K555)="5B",19,IF(CONCATENATE(L555,K555)="3E",20,IF(CONCATENATE(L555,K555)="4D",21,IF(CONCATENATE(L555,K555)="5C",22,IF(CONCATENATE(L555,K555)="4E",23,IF(CONCATENATE(L555,K555)="5D",24,IF(CONCATENATE(L555,K555)="5E",25,"")))))))))))))))))))))))))</f>
        <v>18</v>
      </c>
      <c r="N555" s="85"/>
      <c r="O555" s="85"/>
      <c r="P555" s="292"/>
      <c r="Q555" s="359"/>
      <c r="R555" s="177"/>
      <c r="S555" s="177" t="s">
        <v>820</v>
      </c>
      <c r="T555" s="293"/>
      <c r="U555" s="401" t="s">
        <v>1402</v>
      </c>
      <c r="V555" s="278"/>
      <c r="W555" s="86">
        <f t="shared" ref="W555:W572" si="43">M555</f>
        <v>18</v>
      </c>
      <c r="X555" s="88"/>
      <c r="Y555" s="86">
        <f t="shared" ref="Y555:Y572" si="44">_xlfn.IFS(AND(W555=1,N555&lt;&gt;0),25,AND(W555=1,O555&lt;&gt;0),21,AND(W555=1,R555="ALTO"),16,AND(W555=1,R555="BAJO"),11,AND(W555=1,S555&lt;&gt;0),2,AND(W555=2,N555&lt;&gt;0),25,AND(W555=2,O555&lt;&gt;0),21,AND(W555=2,R555="ALTO"),16,AND(W555=2,R555="BAJO"),11,AND(W555=2,S555&lt;&gt;0),4,AND(W555=3,N555&lt;&gt;0),25,AND(W555=3,O555&lt;&gt;0),21,AND(W555=3,R555="ALTO"),16,AND(W555=3,R555="BAJO"),12,AND(W555=3,S555&lt;&gt;0),5,AND(W555=4,N555&lt;&gt;0),25,AND(W555=4,O555&lt;&gt;0),13,AND(W555=4,R555="ALTO"),16,AND(W555=4,R555="BAJO"),14,AND(W555=4,S555&lt;&gt;0),7,AND(W555=5,N555&lt;&gt;0),25,AND(W555=5,O555&lt;&gt;0),21,AND(W555=5,R555="ALTO"),16,AND(W555=5,R555="BAJO"),12,AND(W555=5,S555&lt;&gt;0),8,AND(W555=6,N555&lt;&gt;0),25,AND(W555=6,O555&lt;&gt;0),21,AND(W555=6,R555="ALTO"),20,AND(W555=6,R555="BAJO"),17,AND(W555=6,S555&lt;&gt;0),6,AND(W555=7,N555&lt;&gt;0),25,AND(W555=7,O555&lt;&gt;0),23,AND(W555=7,R555="ALTO"),16,AND(W555=7,R555="BAJO"),11,AND(W555=7,S555&lt;&gt;0),7,AND(W555=8,N555&lt;&gt;0),25,AND(W555=8,O555&lt;&gt;0),21,AND(W555=8,R555="ALTO"),16,AND(W555=8,R555="BAJO"),12,AND(W555=8,S555&lt;&gt;0),8,AND(W555=9,N555&lt;&gt;0),25,AND(W555=9,O555&lt;&gt;0),21,AND(W555=9,R555="ALTO"),20,AND(W555=9,R555="BAJO"),17,AND(W555=9,S555&lt;&gt;0),13,AND(W555=10,N555&lt;&gt;0),25,AND(W555=10,O555&lt;&gt;0),22,AND(W555=10,R555="ALTO"),21,AND(W555=10,R555="BAJO"),18,AND(W555=10,S555&lt;&gt;0),18,AND(W555=11,N555&lt;&gt;0),25,AND(W555=11,O555&lt;&gt;0),23,AND(W555=11,R555="ALTO"),20,AND(W555=11,R555="BAJO"),16,AND(W555=11,S555&lt;&gt;0),11,AND(W555=12,N555&lt;&gt;0),25,AND(W555=12,O555&lt;&gt;0),23,AND(W555=12,R555="ALTO"),20,AND(W555=12,R555="BAJO"),16,AND(W555=12,S555&lt;&gt;0),12,AND(W555=13,N555&lt;&gt;0),25,AND(W555=13,O555&lt;&gt;0),21,AND(W555=13,R555="ALTO"),20,AND(W555=13,R555="BAJO"),17,AND(W555=13,S555&lt;&gt;0),17,AND(W555=14,N555&lt;&gt;0),25,AND(W555=14,O555&lt;&gt;0),24,AND(W555=14,R555="ALTO"),23,AND(W555=14,R555="BAJO"),21,AND(W555=14,S555&lt;&gt;0),18,AND(W555=15,N555&lt;&gt;0),25,AND(W555=15,O555&lt;&gt;0),24,AND(W555=15,R555="ALTO"),22,AND(W555=15,R555="BAJO"),19,AND(W555=15,S555&lt;&gt;0),19,AND(W555=16,N555&lt;&gt;0),25,AND(W555=16,O555&lt;&gt;0),23,AND(W555=16,R555="ALTO"),23,AND(W555=16,R555="BAJO"),23,AND(W555=16,S555&lt;&gt;0),20,AND(W555=17,N555&lt;&gt;0),25,AND(W555=17,O555&lt;&gt;0),24,AND(W555=17,R555="ALTO"),23,AND(W555=17,R555="BAJO"),21,AND(W555=17,S555&lt;&gt;0),20,AND(W555=18,N555&lt;&gt;0),25,AND(W555=18,O555&lt;&gt;0),24,AND(W555=18,R555="ALTO"),23,AND(W555=18,R555="BAJO"),22,AND(W555=18,S555&lt;&gt;0),21,AND(W555=19,N555&lt;&gt;0),25,AND(W555=19,O555&lt;&gt;0),25,AND(W555=19,R555="ALTO"),24,AND(W555=19,R555="BAJO"),22,AND(W555=19,S555&lt;&gt;0),22,AND(W555&lt;&gt;0,U555&lt;&gt;0),W555,TRUE,"FALSO")</f>
        <v>21</v>
      </c>
      <c r="Z555" s="85"/>
      <c r="AA555" s="267" t="s">
        <v>1381</v>
      </c>
      <c r="AB555" s="176"/>
      <c r="AC555" s="176"/>
      <c r="AD555" s="176"/>
      <c r="AE555" s="101"/>
      <c r="AF555" s="101"/>
      <c r="AG555" s="101"/>
      <c r="AH555" s="101"/>
      <c r="AI555" s="101"/>
      <c r="AJ555" s="101"/>
      <c r="AK555" s="101"/>
      <c r="AL555" s="102"/>
      <c r="AM555" s="101"/>
      <c r="AN555" s="102"/>
      <c r="AO555" s="101"/>
      <c r="AP555" s="102"/>
      <c r="AQ555" s="101"/>
      <c r="AR555" s="102"/>
      <c r="AS555" s="101"/>
      <c r="AT555" s="102"/>
      <c r="AU555" s="101"/>
    </row>
    <row r="556" spans="1:52" ht="72.5">
      <c r="A556" s="487"/>
      <c r="B556" s="445"/>
      <c r="C556" s="489"/>
      <c r="D556" s="262" t="s">
        <v>1388</v>
      </c>
      <c r="E556" s="352" t="s">
        <v>363</v>
      </c>
      <c r="F556" s="263" t="s">
        <v>624</v>
      </c>
      <c r="G556" s="290" t="s">
        <v>686</v>
      </c>
      <c r="H556" s="335" t="s">
        <v>687</v>
      </c>
      <c r="I556" s="350" t="s">
        <v>688</v>
      </c>
      <c r="J556" s="351" t="s">
        <v>689</v>
      </c>
      <c r="K556" s="337" t="s">
        <v>690</v>
      </c>
      <c r="L556" s="277">
        <v>5</v>
      </c>
      <c r="M556" s="268">
        <f t="shared" si="42"/>
        <v>15</v>
      </c>
      <c r="N556" s="269"/>
      <c r="O556" s="274"/>
      <c r="P556" s="275"/>
      <c r="Q556" s="359"/>
      <c r="R556" s="177"/>
      <c r="S556" s="177" t="s">
        <v>691</v>
      </c>
      <c r="T556" s="293"/>
      <c r="U556" s="178"/>
      <c r="V556" s="278"/>
      <c r="W556" s="86">
        <f t="shared" si="43"/>
        <v>15</v>
      </c>
      <c r="X556" s="88"/>
      <c r="Y556" s="86">
        <f t="shared" si="44"/>
        <v>19</v>
      </c>
      <c r="Z556" s="85"/>
      <c r="AA556" s="267" t="s">
        <v>1381</v>
      </c>
      <c r="AB556" s="176"/>
      <c r="AC556" s="176"/>
      <c r="AD556" s="176"/>
      <c r="AE556" s="101"/>
      <c r="AF556" s="101"/>
      <c r="AG556" s="101"/>
      <c r="AH556" s="101"/>
      <c r="AI556" s="101"/>
      <c r="AJ556" s="101"/>
      <c r="AK556" s="101"/>
      <c r="AL556" s="102"/>
      <c r="AM556" s="101"/>
      <c r="AN556" s="102"/>
      <c r="AO556" s="101"/>
      <c r="AP556" s="102"/>
      <c r="AQ556" s="101"/>
      <c r="AR556" s="102"/>
      <c r="AS556" s="101"/>
      <c r="AT556" s="102"/>
      <c r="AU556" s="101"/>
    </row>
    <row r="557" spans="1:52" ht="72.5">
      <c r="A557" s="487"/>
      <c r="B557" s="445"/>
      <c r="C557" s="493"/>
      <c r="D557" s="262" t="s">
        <v>1388</v>
      </c>
      <c r="E557" s="352" t="s">
        <v>362</v>
      </c>
      <c r="F557" s="263" t="s">
        <v>624</v>
      </c>
      <c r="G557" s="290" t="s">
        <v>692</v>
      </c>
      <c r="H557" s="335" t="s">
        <v>521</v>
      </c>
      <c r="I557" s="335" t="str">
        <f>IF(OR(E557="SE",E557="SA"),VLOOKUP(H557,'Tabla de Peligros y Riesgo'!$C$2:$E$226,2,FALSE),VLOOKUP(H557,'LISTA DE ASPECTOS - IMPACTOS'!$D$3:$F$72,2,FALSE))</f>
        <v>Riesgo Psicosocial</v>
      </c>
      <c r="J557" s="336" t="str">
        <f>IF(OR(E557="SE",E557="SA"),VLOOKUP(H557,'Tabla de Peligros y Riesgo'!$C$2:$E$226,3,FALSE),VLOOKUP(H557,'LISTA DE ASPECTOS - IMPACTOS'!$D$3:$F$72,3,FALSE))</f>
        <v>Estrés / Depresión</v>
      </c>
      <c r="K557" s="337" t="s">
        <v>680</v>
      </c>
      <c r="L557" s="277">
        <v>4</v>
      </c>
      <c r="M557" s="268">
        <f t="shared" si="42"/>
        <v>18</v>
      </c>
      <c r="N557" s="269"/>
      <c r="O557" s="274"/>
      <c r="P557" s="275"/>
      <c r="Q557" s="276"/>
      <c r="R557" s="177"/>
      <c r="S557" s="177" t="s">
        <v>742</v>
      </c>
      <c r="T557" s="293"/>
      <c r="U557" s="401" t="s">
        <v>1402</v>
      </c>
      <c r="V557" s="278"/>
      <c r="W557" s="86">
        <f t="shared" si="43"/>
        <v>18</v>
      </c>
      <c r="X557" s="195"/>
      <c r="Y557" s="86">
        <f t="shared" si="44"/>
        <v>21</v>
      </c>
      <c r="Z557" s="279"/>
      <c r="AA557" s="267" t="s">
        <v>1381</v>
      </c>
      <c r="AB557" s="176"/>
      <c r="AC557" s="176"/>
      <c r="AD557" s="176"/>
      <c r="AE557" s="101"/>
      <c r="AF557" s="101"/>
      <c r="AG557" s="101"/>
      <c r="AH557" s="101"/>
      <c r="AI557" s="101"/>
      <c r="AJ557" s="101"/>
      <c r="AK557" s="101"/>
      <c r="AL557" s="102"/>
      <c r="AM557" s="101"/>
      <c r="AN557" s="102"/>
      <c r="AO557" s="101"/>
      <c r="AP557" s="102"/>
      <c r="AQ557" s="101"/>
      <c r="AR557" s="102"/>
      <c r="AS557" s="101"/>
      <c r="AT557" s="102"/>
      <c r="AU557" s="101"/>
    </row>
    <row r="558" spans="1:52" s="100" customFormat="1" ht="211.5">
      <c r="A558" s="487"/>
      <c r="B558" s="445"/>
      <c r="C558" s="339" t="s">
        <v>142</v>
      </c>
      <c r="D558" s="262" t="s">
        <v>1388</v>
      </c>
      <c r="E558" s="352" t="s">
        <v>361</v>
      </c>
      <c r="F558" s="263" t="s">
        <v>624</v>
      </c>
      <c r="G558" s="290" t="s">
        <v>694</v>
      </c>
      <c r="H558" s="335" t="s">
        <v>695</v>
      </c>
      <c r="I558" s="335" t="str">
        <f>IF(OR(E558="SE",E558="SA"),VLOOKUP(H558,'Tabla de Peligros y Riesgo'!$C$2:$E$226,2,FALSE),VLOOKUP(H558,'LISTA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558" s="336" t="s">
        <v>696</v>
      </c>
      <c r="K558" s="342" t="s">
        <v>680</v>
      </c>
      <c r="L558" s="177">
        <v>4</v>
      </c>
      <c r="M558" s="268">
        <f t="shared" si="42"/>
        <v>18</v>
      </c>
      <c r="N558" s="280"/>
      <c r="O558" s="280"/>
      <c r="P558" s="282"/>
      <c r="Q558" s="283" t="s">
        <v>697</v>
      </c>
      <c r="R558" s="177" t="s">
        <v>678</v>
      </c>
      <c r="S558" s="177" t="s">
        <v>698</v>
      </c>
      <c r="T558" s="293"/>
      <c r="U558" s="178" t="s">
        <v>1401</v>
      </c>
      <c r="V558" s="304"/>
      <c r="W558" s="86">
        <f t="shared" si="43"/>
        <v>18</v>
      </c>
      <c r="X558" s="88">
        <f>IF(M558&gt;=16,MAX(N558:R558),IF(M558&lt;16,MAX(N558:T558)))</f>
        <v>0</v>
      </c>
      <c r="Y558" s="86">
        <f t="shared" si="44"/>
        <v>23</v>
      </c>
      <c r="Z558" s="85"/>
      <c r="AA558" s="267" t="s">
        <v>1381</v>
      </c>
      <c r="AD558" s="99"/>
      <c r="AE558" s="101"/>
      <c r="AF558" s="101"/>
      <c r="AG558" s="101"/>
      <c r="AH558" s="101"/>
      <c r="AI558" s="101"/>
      <c r="AJ558" s="101"/>
      <c r="AK558" s="101"/>
      <c r="AL558" s="102"/>
      <c r="AM558" s="101"/>
      <c r="AN558" s="102"/>
      <c r="AO558" s="101"/>
      <c r="AP558" s="102"/>
      <c r="AQ558" s="101"/>
      <c r="AR558" s="102"/>
      <c r="AS558" s="101"/>
      <c r="AT558" s="102"/>
      <c r="AU558" s="101"/>
      <c r="AV558" s="90"/>
      <c r="AW558" s="90"/>
      <c r="AX558" s="90"/>
      <c r="AY558" s="90"/>
      <c r="AZ558" s="90"/>
    </row>
    <row r="559" spans="1:52" ht="70.5">
      <c r="A559" s="487"/>
      <c r="B559" s="445"/>
      <c r="C559" s="488" t="s">
        <v>22</v>
      </c>
      <c r="D559" s="262" t="s">
        <v>1388</v>
      </c>
      <c r="E559" s="352" t="s">
        <v>361</v>
      </c>
      <c r="F559" s="263" t="s">
        <v>624</v>
      </c>
      <c r="G559" s="290" t="s">
        <v>721</v>
      </c>
      <c r="H559" s="341" t="s">
        <v>749</v>
      </c>
      <c r="I559" s="335" t="str">
        <f>IF(OR(E559="SE",E559="SA"),VLOOKUP(H559,'Tabla de Peligros y Riesgo'!$C$2:$E$226,2,FALSE),VLOOKUP(H559,'LISTA DE ASPECTOS - IMPACTOS'!$D$3:$F$72,2,FALSE))</f>
        <v>Inhalación de gases Toxicos</v>
      </c>
      <c r="J559" s="336" t="str">
        <f>IF(OR(E559="SE",E559="SA"),VLOOKUP(H559,'Tabla de Peligros y Riesgo'!$C$2:$E$226,3,FALSE),VLOOKUP(H559,'LISTA DE ASPECTOS - IMPACTOS'!$D$3:$F$72,3,FALSE))</f>
        <v>Intoxicación</v>
      </c>
      <c r="K559" s="342" t="s">
        <v>715</v>
      </c>
      <c r="L559" s="177">
        <v>3</v>
      </c>
      <c r="M559" s="268">
        <f t="shared" si="42"/>
        <v>9</v>
      </c>
      <c r="N559" s="85"/>
      <c r="O559" s="85"/>
      <c r="P559" s="84"/>
      <c r="Q559" s="287" t="s">
        <v>750</v>
      </c>
      <c r="R559" s="177" t="s">
        <v>685</v>
      </c>
      <c r="S559" s="177" t="s">
        <v>751</v>
      </c>
      <c r="T559" s="293"/>
      <c r="U559" s="401" t="s">
        <v>1402</v>
      </c>
      <c r="V559" s="87"/>
      <c r="W559" s="86">
        <f t="shared" si="43"/>
        <v>9</v>
      </c>
      <c r="X559" s="88"/>
      <c r="Y559" s="86">
        <f t="shared" si="44"/>
        <v>17</v>
      </c>
      <c r="Z559" s="85"/>
      <c r="AA559" s="267" t="s">
        <v>1381</v>
      </c>
      <c r="AB559" s="175"/>
      <c r="AC559" s="176"/>
      <c r="AD559" s="176"/>
      <c r="AE559" s="101"/>
      <c r="AF559" s="101"/>
      <c r="AG559" s="101"/>
      <c r="AH559" s="101"/>
      <c r="AI559" s="101"/>
      <c r="AJ559" s="101"/>
      <c r="AK559" s="101"/>
      <c r="AL559" s="102"/>
      <c r="AM559" s="101"/>
      <c r="AN559" s="102"/>
      <c r="AO559" s="101"/>
      <c r="AP559" s="102"/>
      <c r="AQ559" s="101"/>
      <c r="AR559" s="102"/>
      <c r="AS559" s="101"/>
      <c r="AT559" s="102"/>
      <c r="AU559" s="101"/>
    </row>
    <row r="560" spans="1:52" ht="84.75" customHeight="1">
      <c r="A560" s="487"/>
      <c r="B560" s="445"/>
      <c r="C560" s="489"/>
      <c r="D560" s="262" t="s">
        <v>1388</v>
      </c>
      <c r="E560" s="352" t="s">
        <v>362</v>
      </c>
      <c r="F560" s="263" t="s">
        <v>624</v>
      </c>
      <c r="G560" s="290" t="s">
        <v>752</v>
      </c>
      <c r="H560" s="341" t="s">
        <v>452</v>
      </c>
      <c r="I560" s="335" t="str">
        <f>IF(OR(E560="SE",E560="SA"),VLOOKUP(H560,'Tabla de Peligros y Riesgo'!$C$2:$E$226,2,FALSE),VLOOKUP(H560,'LISTA DE ASPECTOS - IMPACTOS'!$D$3:$F$72,2,FALSE))</f>
        <v>Caída de roca</v>
      </c>
      <c r="J560" s="336" t="str">
        <f>IF(OR(E560="SE",E560="SA"),VLOOKUP(H560,'Tabla de Peligros y Riesgo'!$C$2:$E$226,3,FALSE),VLOOKUP(H560,'LISTA DE ASPECTOS - IMPACTOS'!$D$3:$F$72,3,FALSE))</f>
        <v>Contusión/Fractura/Muerte</v>
      </c>
      <c r="K560" s="342" t="s">
        <v>715</v>
      </c>
      <c r="L560" s="177">
        <v>2</v>
      </c>
      <c r="M560" s="268">
        <f t="shared" si="42"/>
        <v>5</v>
      </c>
      <c r="N560" s="85"/>
      <c r="O560" s="85"/>
      <c r="P560" s="292"/>
      <c r="Q560" s="287" t="s">
        <v>753</v>
      </c>
      <c r="R560" s="177" t="s">
        <v>685</v>
      </c>
      <c r="S560" s="177" t="s">
        <v>754</v>
      </c>
      <c r="T560" s="293"/>
      <c r="U560" s="401" t="s">
        <v>1402</v>
      </c>
      <c r="V560" s="278"/>
      <c r="W560" s="86">
        <f t="shared" si="43"/>
        <v>5</v>
      </c>
      <c r="X560" s="88"/>
      <c r="Y560" s="86">
        <f t="shared" si="44"/>
        <v>12</v>
      </c>
      <c r="Z560" s="85"/>
      <c r="AA560" s="267" t="s">
        <v>1381</v>
      </c>
      <c r="AB560" s="176"/>
      <c r="AC560" s="176"/>
      <c r="AD560" s="176"/>
      <c r="AE560" s="101"/>
      <c r="AF560" s="101"/>
      <c r="AG560" s="101"/>
      <c r="AH560" s="101"/>
      <c r="AI560" s="101"/>
      <c r="AJ560" s="101"/>
      <c r="AK560" s="101"/>
      <c r="AL560" s="102"/>
      <c r="AM560" s="101"/>
      <c r="AN560" s="102"/>
      <c r="AO560" s="101"/>
      <c r="AP560" s="102"/>
      <c r="AQ560" s="101"/>
      <c r="AR560" s="102"/>
      <c r="AS560" s="101"/>
      <c r="AT560" s="102"/>
      <c r="AU560" s="101"/>
    </row>
    <row r="561" spans="1:52" s="100" customFormat="1" ht="96.75" customHeight="1">
      <c r="A561" s="487"/>
      <c r="B561" s="445"/>
      <c r="C561" s="489"/>
      <c r="D561" s="262" t="s">
        <v>1388</v>
      </c>
      <c r="E561" s="352" t="s">
        <v>362</v>
      </c>
      <c r="F561" s="263" t="s">
        <v>624</v>
      </c>
      <c r="G561" s="290" t="s">
        <v>701</v>
      </c>
      <c r="H561" s="341" t="s">
        <v>524</v>
      </c>
      <c r="I561" s="335" t="str">
        <f>IF(OR(E561="SE",E561="SA"),VLOOKUP(H561,'Tabla de Peligros y Riesgo'!$C$2:$E$226,2,FALSE),VLOOKUP(H561,'LISTA DE ASPECTOS - IMPACTOS'!$D$3:$F$72,2,FALSE))</f>
        <v>Caída al mismo nivel</v>
      </c>
      <c r="J561" s="336" t="s">
        <v>702</v>
      </c>
      <c r="K561" s="342" t="s">
        <v>680</v>
      </c>
      <c r="L561" s="177">
        <v>4</v>
      </c>
      <c r="M561" s="268">
        <f t="shared" si="42"/>
        <v>18</v>
      </c>
      <c r="N561" s="280"/>
      <c r="O561" s="280"/>
      <c r="P561" s="282"/>
      <c r="Q561" s="287"/>
      <c r="R561" s="177"/>
      <c r="S561" s="177" t="s">
        <v>833</v>
      </c>
      <c r="T561" s="293"/>
      <c r="U561" s="401" t="s">
        <v>1402</v>
      </c>
      <c r="V561" s="304"/>
      <c r="W561" s="86">
        <f t="shared" si="43"/>
        <v>18</v>
      </c>
      <c r="X561" s="88"/>
      <c r="Y561" s="86">
        <f t="shared" si="44"/>
        <v>21</v>
      </c>
      <c r="Z561" s="85"/>
      <c r="AA561" s="267" t="s">
        <v>1381</v>
      </c>
      <c r="AD561" s="99"/>
      <c r="AE561" s="101"/>
      <c r="AF561" s="101"/>
      <c r="AG561" s="101"/>
      <c r="AH561" s="101"/>
      <c r="AI561" s="101"/>
      <c r="AJ561" s="101"/>
      <c r="AK561" s="101"/>
      <c r="AL561" s="102"/>
      <c r="AM561" s="101"/>
      <c r="AN561" s="102"/>
      <c r="AO561" s="101"/>
      <c r="AP561" s="102"/>
      <c r="AQ561" s="101"/>
      <c r="AR561" s="102"/>
      <c r="AS561" s="101"/>
      <c r="AT561" s="102"/>
      <c r="AU561" s="101"/>
      <c r="AV561" s="90"/>
      <c r="AW561" s="90"/>
      <c r="AX561" s="90"/>
      <c r="AY561" s="90"/>
      <c r="AZ561" s="90"/>
    </row>
    <row r="562" spans="1:52" ht="102.75" customHeight="1">
      <c r="A562" s="487"/>
      <c r="B562" s="445"/>
      <c r="C562" s="488" t="s">
        <v>143</v>
      </c>
      <c r="D562" s="262" t="s">
        <v>1388</v>
      </c>
      <c r="E562" s="352" t="s">
        <v>362</v>
      </c>
      <c r="F562" s="263" t="s">
        <v>624</v>
      </c>
      <c r="G562" s="290" t="s">
        <v>701</v>
      </c>
      <c r="H562" s="341" t="s">
        <v>542</v>
      </c>
      <c r="I562" s="335" t="str">
        <f>IF(OR(E562="SE",E562="SA"),VLOOKUP(H562,'Tabla de Peligros y Riesgo'!$C$2:$E$226,2,FALSE),VLOOKUP(H562,'LISTA DE ASPECTOS - IMPACTOS'!$D$3:$F$72,2,FALSE))</f>
        <v>Caída al mismo nivel</v>
      </c>
      <c r="J562" s="336" t="s">
        <v>702</v>
      </c>
      <c r="K562" s="342" t="s">
        <v>680</v>
      </c>
      <c r="L562" s="177">
        <v>4</v>
      </c>
      <c r="M562" s="268">
        <f t="shared" si="42"/>
        <v>18</v>
      </c>
      <c r="N562" s="85"/>
      <c r="O562" s="85"/>
      <c r="P562" s="84"/>
      <c r="Q562" s="287"/>
      <c r="R562" s="177"/>
      <c r="S562" s="177" t="s">
        <v>833</v>
      </c>
      <c r="T562" s="293"/>
      <c r="U562" s="401" t="s">
        <v>1402</v>
      </c>
      <c r="V562" s="87"/>
      <c r="W562" s="86">
        <f t="shared" si="43"/>
        <v>18</v>
      </c>
      <c r="X562" s="88"/>
      <c r="Y562" s="86">
        <f t="shared" si="44"/>
        <v>21</v>
      </c>
      <c r="Z562" s="85"/>
      <c r="AA562" s="267" t="s">
        <v>1381</v>
      </c>
      <c r="AB562" s="175"/>
      <c r="AC562" s="176"/>
      <c r="AD562" s="176"/>
      <c r="AE562" s="101"/>
      <c r="AF562" s="101"/>
      <c r="AG562" s="101"/>
      <c r="AH562" s="101"/>
      <c r="AI562" s="101"/>
      <c r="AJ562" s="101"/>
      <c r="AK562" s="101"/>
      <c r="AL562" s="102"/>
      <c r="AM562" s="101"/>
      <c r="AN562" s="102"/>
      <c r="AO562" s="101"/>
      <c r="AP562" s="102"/>
      <c r="AQ562" s="101"/>
      <c r="AR562" s="102"/>
      <c r="AS562" s="101"/>
      <c r="AT562" s="102"/>
      <c r="AU562" s="101"/>
    </row>
    <row r="563" spans="1:52" ht="117.5">
      <c r="A563" s="487"/>
      <c r="B563" s="445"/>
      <c r="C563" s="493"/>
      <c r="D563" s="262" t="s">
        <v>1388</v>
      </c>
      <c r="E563" s="352" t="s">
        <v>362</v>
      </c>
      <c r="F563" s="263" t="s">
        <v>624</v>
      </c>
      <c r="G563" s="290" t="s">
        <v>704</v>
      </c>
      <c r="H563" s="341" t="s">
        <v>707</v>
      </c>
      <c r="I563" s="335" t="str">
        <f>IF(OR(E563="SE",E563="SA"),VLOOKUP(H563,'Tabla de Peligros y Riesgo'!$C$2:$E$226,2,FALSE),VLOOKUP(H563,'LISTA DE ASPECTOS - IMPACTOS'!$D$3:$F$72,2,FALSE))</f>
        <v>Atrapamiento</v>
      </c>
      <c r="J563" s="336" t="s">
        <v>705</v>
      </c>
      <c r="K563" s="342" t="s">
        <v>680</v>
      </c>
      <c r="L563" s="177">
        <v>3</v>
      </c>
      <c r="M563" s="268">
        <f t="shared" si="42"/>
        <v>13</v>
      </c>
      <c r="N563" s="85"/>
      <c r="O563" s="85"/>
      <c r="P563" s="84"/>
      <c r="Q563" s="287"/>
      <c r="R563" s="177"/>
      <c r="S563" s="177" t="s">
        <v>834</v>
      </c>
      <c r="T563" s="293"/>
      <c r="U563" s="401" t="s">
        <v>1402</v>
      </c>
      <c r="V563" s="87"/>
      <c r="W563" s="86">
        <f t="shared" si="43"/>
        <v>13</v>
      </c>
      <c r="X563" s="88"/>
      <c r="Y563" s="86">
        <f t="shared" si="44"/>
        <v>17</v>
      </c>
      <c r="Z563" s="85"/>
      <c r="AA563" s="267" t="s">
        <v>1381</v>
      </c>
      <c r="AB563" s="175"/>
      <c r="AC563" s="176"/>
      <c r="AD563" s="176"/>
      <c r="AE563" s="101"/>
      <c r="AF563" s="101"/>
      <c r="AG563" s="101"/>
      <c r="AH563" s="101"/>
      <c r="AI563" s="101"/>
      <c r="AJ563" s="101"/>
      <c r="AK563" s="101"/>
      <c r="AL563" s="102"/>
      <c r="AM563" s="101"/>
      <c r="AN563" s="102"/>
      <c r="AO563" s="101"/>
      <c r="AP563" s="102"/>
      <c r="AQ563" s="101"/>
      <c r="AR563" s="102"/>
      <c r="AS563" s="101"/>
      <c r="AT563" s="102"/>
      <c r="AU563" s="101"/>
    </row>
    <row r="564" spans="1:52" ht="101.5">
      <c r="A564" s="487"/>
      <c r="B564" s="445"/>
      <c r="C564" s="339" t="s">
        <v>144</v>
      </c>
      <c r="D564" s="262" t="s">
        <v>1388</v>
      </c>
      <c r="E564" s="352" t="s">
        <v>362</v>
      </c>
      <c r="F564" s="263" t="s">
        <v>624</v>
      </c>
      <c r="G564" s="290" t="s">
        <v>704</v>
      </c>
      <c r="H564" s="341" t="s">
        <v>507</v>
      </c>
      <c r="I564" s="335" t="str">
        <f>IF(OR(E564="SE",E564="SA"),VLOOKUP(H564,'Tabla de Peligros y Riesgo'!$C$2:$E$226,2,FALSE),VLOOKUP(H564,'LISTA DE ASPECTOS - IMPACTOS'!$D$3:$F$72,2,FALSE))</f>
        <v xml:space="preserve">Golpes </v>
      </c>
      <c r="J564" s="336" t="s">
        <v>705</v>
      </c>
      <c r="K564" s="342" t="s">
        <v>680</v>
      </c>
      <c r="L564" s="177">
        <v>3</v>
      </c>
      <c r="M564" s="268">
        <f t="shared" si="42"/>
        <v>13</v>
      </c>
      <c r="N564" s="177"/>
      <c r="O564" s="177"/>
      <c r="P564" s="84"/>
      <c r="Q564" s="287"/>
      <c r="R564" s="177"/>
      <c r="S564" s="177" t="s">
        <v>714</v>
      </c>
      <c r="T564" s="293"/>
      <c r="U564" s="401" t="s">
        <v>1402</v>
      </c>
      <c r="V564" s="87"/>
      <c r="W564" s="86">
        <f t="shared" si="43"/>
        <v>13</v>
      </c>
      <c r="X564" s="88"/>
      <c r="Y564" s="86">
        <f t="shared" si="44"/>
        <v>17</v>
      </c>
      <c r="Z564" s="85"/>
      <c r="AA564" s="267" t="s">
        <v>1381</v>
      </c>
      <c r="AB564" s="175"/>
      <c r="AC564" s="176"/>
      <c r="AD564" s="176"/>
      <c r="AE564" s="101"/>
      <c r="AF564" s="101"/>
      <c r="AG564" s="101"/>
      <c r="AH564" s="101"/>
      <c r="AI564" s="101"/>
      <c r="AJ564" s="101"/>
      <c r="AK564" s="101"/>
      <c r="AL564" s="102"/>
      <c r="AM564" s="101"/>
      <c r="AN564" s="102"/>
      <c r="AO564" s="101"/>
      <c r="AP564" s="102"/>
      <c r="AQ564" s="101"/>
      <c r="AR564" s="102"/>
      <c r="AS564" s="101"/>
      <c r="AT564" s="102"/>
      <c r="AU564" s="101"/>
    </row>
    <row r="565" spans="1:52" ht="188">
      <c r="A565" s="487"/>
      <c r="B565" s="445"/>
      <c r="C565" s="489" t="s">
        <v>154</v>
      </c>
      <c r="D565" s="262" t="s">
        <v>1388</v>
      </c>
      <c r="E565" s="352" t="s">
        <v>363</v>
      </c>
      <c r="F565" s="263" t="s">
        <v>624</v>
      </c>
      <c r="G565" s="290" t="s">
        <v>739</v>
      </c>
      <c r="H565" s="341" t="s">
        <v>775</v>
      </c>
      <c r="I565" s="335" t="str">
        <f>IF(OR(E565="SE",E565="SA"),VLOOKUP(H565,'Tabla de Peligros y Riesgo'!$C$2:$E$226,2,FALSE),VLOOKUP(H565,'LISTA DE ASPECTOS - IMPACTOS'!$D$3:$F$72,2,FALSE))</f>
        <v>Alteración de la calidad de suelo/agua</v>
      </c>
      <c r="J565" s="336" t="str">
        <f>IF(OR(E565="SE",E565="SA"),VLOOKUP(H565,'Tabla de Peligros y Riesgo'!$C$2:$E$226,3,FALSE),VLOOKUP(H565,'LISTA DE ASPECTOS - IMPACTOS'!$D$3:$F$72,3,FALSE))</f>
        <v>Potencial incumplimiento de Estándares de Calidad Ambiental (ECA) para aire.
Potencial afectación a la vida y salud humana.</v>
      </c>
      <c r="K565" s="342" t="s">
        <v>715</v>
      </c>
      <c r="L565" s="177">
        <v>4</v>
      </c>
      <c r="M565" s="268">
        <f t="shared" si="42"/>
        <v>14</v>
      </c>
      <c r="N565" s="85"/>
      <c r="O565" s="85"/>
      <c r="P565" s="84"/>
      <c r="Q565" s="287"/>
      <c r="R565" s="177"/>
      <c r="S565" s="177" t="s">
        <v>741</v>
      </c>
      <c r="T565" s="293"/>
      <c r="U565" s="178"/>
      <c r="V565" s="87"/>
      <c r="W565" s="86">
        <f t="shared" si="43"/>
        <v>14</v>
      </c>
      <c r="X565" s="88">
        <f>IF(M565&gt;=16,MAX(N565:R565),IF(M565&lt;16,MAX(N565:V565)))</f>
        <v>0</v>
      </c>
      <c r="Y565" s="86">
        <f t="shared" si="44"/>
        <v>18</v>
      </c>
      <c r="Z565" s="85"/>
      <c r="AA565" s="267" t="s">
        <v>1381</v>
      </c>
      <c r="AB565" s="175"/>
      <c r="AC565" s="176"/>
      <c r="AD565" s="176"/>
      <c r="AE565" s="101"/>
      <c r="AF565" s="101"/>
      <c r="AG565" s="101"/>
      <c r="AH565" s="101"/>
      <c r="AI565" s="101"/>
      <c r="AJ565" s="101"/>
      <c r="AK565" s="101"/>
      <c r="AL565" s="102"/>
      <c r="AM565" s="101"/>
      <c r="AN565" s="102"/>
      <c r="AO565" s="101"/>
      <c r="AP565" s="102"/>
      <c r="AQ565" s="101"/>
      <c r="AR565" s="102"/>
      <c r="AS565" s="101"/>
      <c r="AT565" s="102"/>
      <c r="AU565" s="101"/>
    </row>
    <row r="566" spans="1:52" ht="329">
      <c r="A566" s="487"/>
      <c r="B566" s="445"/>
      <c r="C566" s="489"/>
      <c r="D566" s="262" t="s">
        <v>1388</v>
      </c>
      <c r="E566" s="352" t="s">
        <v>363</v>
      </c>
      <c r="F566" s="263" t="s">
        <v>624</v>
      </c>
      <c r="G566" s="290" t="s">
        <v>732</v>
      </c>
      <c r="H566" s="341" t="s">
        <v>729</v>
      </c>
      <c r="I566" s="335" t="str">
        <f>IF(OR(E566="SE",E566="SA"),VLOOKUP(H566,'Tabla de Peligros y Riesgo'!$C$2:$E$226,2,FALSE),VLOOKUP(H566,'LISTA DE ASPECTOS - IMPACTOS'!$D$3:$F$72,2,FALSE))</f>
        <v>Alteración de la calidad de suelo/agua</v>
      </c>
      <c r="J566" s="336" t="str">
        <f>IF(OR(E566="SE",E566="SA"),VLOOKUP(H566,'Tabla de Peligros y Riesgo'!$C$2:$E$226,3,FALSE),VLOOKUP(H566,'LISTA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66" s="342" t="s">
        <v>690</v>
      </c>
      <c r="L566" s="177">
        <v>4</v>
      </c>
      <c r="M566" s="268">
        <f t="shared" si="42"/>
        <v>10</v>
      </c>
      <c r="N566" s="85"/>
      <c r="O566" s="85"/>
      <c r="P566" s="84"/>
      <c r="Q566" s="177"/>
      <c r="R566" s="177"/>
      <c r="S566" s="177" t="s">
        <v>733</v>
      </c>
      <c r="T566" s="293"/>
      <c r="U566" s="178"/>
      <c r="V566" s="87"/>
      <c r="W566" s="86">
        <f t="shared" si="43"/>
        <v>10</v>
      </c>
      <c r="X566" s="88"/>
      <c r="Y566" s="86">
        <f t="shared" si="44"/>
        <v>18</v>
      </c>
      <c r="Z566" s="85"/>
      <c r="AA566" s="267" t="s">
        <v>1381</v>
      </c>
      <c r="AB566" s="175"/>
      <c r="AC566" s="176"/>
      <c r="AD566" s="176"/>
      <c r="AE566" s="272"/>
      <c r="AF566" s="272"/>
      <c r="AG566" s="272"/>
      <c r="AH566" s="272"/>
      <c r="AI566" s="272"/>
      <c r="AJ566" s="272"/>
      <c r="AK566" s="272"/>
      <c r="AL566" s="273"/>
      <c r="AM566" s="272"/>
      <c r="AN566" s="273"/>
      <c r="AO566" s="272"/>
      <c r="AP566" s="273"/>
      <c r="AQ566" s="272"/>
      <c r="AR566" s="273"/>
      <c r="AS566" s="272"/>
      <c r="AT566" s="102"/>
      <c r="AU566" s="101"/>
    </row>
    <row r="567" spans="1:52" ht="329">
      <c r="A567" s="487"/>
      <c r="B567" s="445"/>
      <c r="C567" s="489"/>
      <c r="D567" s="262" t="s">
        <v>1388</v>
      </c>
      <c r="E567" s="352" t="s">
        <v>363</v>
      </c>
      <c r="F567" s="263" t="s">
        <v>624</v>
      </c>
      <c r="G567" s="290" t="s">
        <v>728</v>
      </c>
      <c r="H567" s="341" t="s">
        <v>756</v>
      </c>
      <c r="I567" s="335" t="str">
        <f>IF(OR(E567="SE",E567="SA"),VLOOKUP(H567,'Tabla de Peligros y Riesgo'!$C$2:$E$226,2,FALSE),VLOOKUP(H567,'LISTA DE ASPECTOS - IMPACTOS'!$D$3:$F$72,2,FALSE))</f>
        <v>Alteración de la calidad de suelo/agua</v>
      </c>
      <c r="J567" s="336" t="str">
        <f>IF(OR(E567="SE",E567="SA"),VLOOKUP(H567,'Tabla de Peligros y Riesgo'!$C$2:$E$226,3,FALSE),VLOOKUP(H567,'LISTA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67" s="342" t="s">
        <v>680</v>
      </c>
      <c r="L567" s="177">
        <v>3</v>
      </c>
      <c r="M567" s="268">
        <f t="shared" si="42"/>
        <v>13</v>
      </c>
      <c r="N567" s="177"/>
      <c r="O567" s="177"/>
      <c r="P567" s="84"/>
      <c r="Q567" s="177" t="s">
        <v>730</v>
      </c>
      <c r="R567" s="177" t="s">
        <v>685</v>
      </c>
      <c r="S567" s="177" t="s">
        <v>757</v>
      </c>
      <c r="T567" s="178">
        <v>0.35</v>
      </c>
      <c r="U567" s="178"/>
      <c r="V567" s="87">
        <v>0.15</v>
      </c>
      <c r="W567" s="86">
        <f t="shared" si="43"/>
        <v>13</v>
      </c>
      <c r="X567" s="88">
        <f>IF(M567&gt;=16,MAX(N567:R567),IF(M567&lt;16,MAX(N567:V567)))</f>
        <v>0.35</v>
      </c>
      <c r="Y567" s="86">
        <f t="shared" si="44"/>
        <v>17</v>
      </c>
      <c r="Z567" s="85"/>
      <c r="AA567" s="267" t="s">
        <v>1381</v>
      </c>
      <c r="AB567" s="175"/>
      <c r="AC567" s="176"/>
      <c r="AD567" s="176"/>
      <c r="AE567" s="101"/>
      <c r="AF567" s="101"/>
      <c r="AG567" s="101"/>
      <c r="AH567" s="101"/>
      <c r="AI567" s="101"/>
      <c r="AJ567" s="101"/>
      <c r="AK567" s="101"/>
      <c r="AL567" s="102"/>
      <c r="AM567" s="101"/>
      <c r="AN567" s="102"/>
      <c r="AO567" s="101"/>
      <c r="AP567" s="102"/>
      <c r="AQ567" s="101"/>
      <c r="AR567" s="102"/>
      <c r="AS567" s="101"/>
      <c r="AT567" s="102"/>
      <c r="AU567" s="101"/>
    </row>
    <row r="568" spans="1:52" ht="188">
      <c r="A568" s="487"/>
      <c r="B568" s="445"/>
      <c r="C568" s="489"/>
      <c r="D568" s="262" t="s">
        <v>1388</v>
      </c>
      <c r="E568" s="352" t="s">
        <v>363</v>
      </c>
      <c r="F568" s="263" t="s">
        <v>624</v>
      </c>
      <c r="G568" s="290" t="s">
        <v>739</v>
      </c>
      <c r="H568" s="341" t="s">
        <v>740</v>
      </c>
      <c r="I568" s="335" t="str">
        <f>IF(OR(E568="SE",E568="SA"),VLOOKUP(H568,'Tabla de Peligros y Riesgo'!$C$2:$E$226,2,FALSE),VLOOKUP(H568,'LISTA DE ASPECTOS - IMPACTOS'!$D$3:$F$72,2,FALSE))</f>
        <v>Alteración de la calidad de suelo/agua</v>
      </c>
      <c r="J568" s="336" t="str">
        <f>IF(OR(E568="SE",E568="SA"),VLOOKUP(H568,'Tabla de Peligros y Riesgo'!$C$2:$E$226,3,FALSE),VLOOKUP(H568,'LISTA DE ASPECTOS - IMPACTOS'!$D$3:$F$72,3,FALSE))</f>
        <v>Potencial incumplimiento de Estándares de Calidad Ambiental (ECA) para aire.
Potencial afectación a la vida y salud humana.</v>
      </c>
      <c r="K568" s="342" t="s">
        <v>715</v>
      </c>
      <c r="L568" s="177">
        <v>4</v>
      </c>
      <c r="M568" s="268">
        <f t="shared" si="42"/>
        <v>14</v>
      </c>
      <c r="N568" s="85"/>
      <c r="O568" s="85"/>
      <c r="P568" s="291"/>
      <c r="Q568" s="287"/>
      <c r="R568" s="177"/>
      <c r="S568" s="177" t="s">
        <v>741</v>
      </c>
      <c r="T568" s="178">
        <v>0.35</v>
      </c>
      <c r="U568" s="178"/>
      <c r="V568" s="87"/>
      <c r="W568" s="86">
        <f t="shared" si="43"/>
        <v>14</v>
      </c>
      <c r="X568" s="88"/>
      <c r="Y568" s="86">
        <f t="shared" si="44"/>
        <v>18</v>
      </c>
      <c r="Z568" s="85"/>
      <c r="AA568" s="267" t="s">
        <v>1381</v>
      </c>
      <c r="AB568" s="536"/>
      <c r="AC568" s="537"/>
      <c r="AD568" s="537"/>
      <c r="AE568" s="272"/>
      <c r="AF568" s="272"/>
      <c r="AG568" s="272"/>
      <c r="AH568" s="272"/>
      <c r="AI568" s="272"/>
      <c r="AJ568" s="272"/>
      <c r="AK568" s="272"/>
      <c r="AL568" s="273"/>
      <c r="AM568" s="272"/>
      <c r="AN568" s="273"/>
      <c r="AO568" s="272"/>
      <c r="AP568" s="273"/>
      <c r="AQ568" s="272"/>
      <c r="AR568" s="273"/>
      <c r="AS568" s="272"/>
      <c r="AT568" s="102"/>
      <c r="AU568" s="101"/>
    </row>
    <row r="569" spans="1:52" ht="329">
      <c r="A569" s="487"/>
      <c r="B569" s="445"/>
      <c r="C569" s="489"/>
      <c r="D569" s="262" t="s">
        <v>1388</v>
      </c>
      <c r="E569" s="352" t="s">
        <v>363</v>
      </c>
      <c r="F569" s="263" t="s">
        <v>624</v>
      </c>
      <c r="G569" s="290" t="s">
        <v>728</v>
      </c>
      <c r="H569" s="341" t="s">
        <v>729</v>
      </c>
      <c r="I569" s="335" t="str">
        <f>IF(OR(E569="SE",E569="SA"),VLOOKUP(H569,'Tabla de Peligros y Riesgo'!$C$2:$E$226,2,FALSE),VLOOKUP(H569,'LISTA DE ASPECTOS - IMPACTOS'!$D$3:$F$72,2,FALSE))</f>
        <v>Alteración de la calidad de suelo/agua</v>
      </c>
      <c r="J569" s="336" t="str">
        <f>IF(OR(E569="SE",E569="SA"),VLOOKUP(H569,'Tabla de Peligros y Riesgo'!$C$2:$E$226,3,FALSE),VLOOKUP(H569,'LISTA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69" s="342" t="s">
        <v>680</v>
      </c>
      <c r="L569" s="177">
        <v>3</v>
      </c>
      <c r="M569" s="268">
        <f t="shared" si="42"/>
        <v>13</v>
      </c>
      <c r="N569" s="177"/>
      <c r="O569" s="177"/>
      <c r="P569" s="84"/>
      <c r="Q569" s="177" t="s">
        <v>730</v>
      </c>
      <c r="R569" s="177" t="s">
        <v>685</v>
      </c>
      <c r="S569" s="177" t="s">
        <v>731</v>
      </c>
      <c r="T569" s="178">
        <v>0.35</v>
      </c>
      <c r="U569" s="178"/>
      <c r="V569" s="87"/>
      <c r="W569" s="86">
        <f t="shared" si="43"/>
        <v>13</v>
      </c>
      <c r="X569" s="88"/>
      <c r="Y569" s="86">
        <f t="shared" si="44"/>
        <v>17</v>
      </c>
      <c r="Z569" s="85"/>
      <c r="AA569" s="267" t="s">
        <v>1381</v>
      </c>
      <c r="AB569" s="175"/>
      <c r="AC569" s="176"/>
      <c r="AD569" s="176"/>
      <c r="AE569" s="101"/>
      <c r="AF569" s="101"/>
      <c r="AG569" s="101"/>
      <c r="AH569" s="101"/>
      <c r="AI569" s="101"/>
      <c r="AJ569" s="101"/>
      <c r="AK569" s="101"/>
      <c r="AL569" s="102"/>
      <c r="AM569" s="101"/>
      <c r="AN569" s="102"/>
      <c r="AO569" s="101"/>
      <c r="AP569" s="102"/>
      <c r="AQ569" s="101"/>
      <c r="AR569" s="102"/>
      <c r="AS569" s="101"/>
      <c r="AT569" s="102"/>
      <c r="AU569" s="101"/>
    </row>
    <row r="570" spans="1:52" ht="70.5">
      <c r="A570" s="487"/>
      <c r="B570" s="445"/>
      <c r="C570" s="489"/>
      <c r="D570" s="262" t="s">
        <v>1388</v>
      </c>
      <c r="E570" s="352" t="s">
        <v>361</v>
      </c>
      <c r="F570" s="263" t="s">
        <v>624</v>
      </c>
      <c r="G570" s="290" t="s">
        <v>441</v>
      </c>
      <c r="H570" s="341" t="s">
        <v>519</v>
      </c>
      <c r="I570" s="335" t="str">
        <f>IF(OR(E570="SE",E570="SA"),VLOOKUP(H570,'Tabla de Peligros y Riesgo'!$C$2:$E$226,2,FALSE),VLOOKUP(H570,'LISTA DE ASPECTOS - IMPACTOS'!$D$3:$F$72,2,FALSE))</f>
        <v>Riesgos Disergonómico</v>
      </c>
      <c r="J570" s="336" t="str">
        <f>IF(OR(E570="SE",E570="SA"),VLOOKUP(H570,'Tabla de Peligros y Riesgo'!$C$2:$E$226,3,FALSE),VLOOKUP(H570,'LISTA DE ASPECTOS - IMPACTOS'!$D$3:$F$72,3,FALSE))</f>
        <v>Lumbalgia/Dorsalgia/ Hiperlordosis/ Tendinitis de Hombro</v>
      </c>
      <c r="K570" s="342" t="s">
        <v>715</v>
      </c>
      <c r="L570" s="177">
        <v>4</v>
      </c>
      <c r="M570" s="268">
        <f t="shared" si="42"/>
        <v>14</v>
      </c>
      <c r="N570" s="177"/>
      <c r="O570" s="177"/>
      <c r="P570" s="84"/>
      <c r="Q570" s="287"/>
      <c r="R570" s="177"/>
      <c r="S570" s="177" t="s">
        <v>716</v>
      </c>
      <c r="T570" s="178"/>
      <c r="U570" s="401" t="s">
        <v>1402</v>
      </c>
      <c r="V570" s="87"/>
      <c r="W570" s="86">
        <f t="shared" si="43"/>
        <v>14</v>
      </c>
      <c r="X570" s="88"/>
      <c r="Y570" s="86">
        <f t="shared" si="44"/>
        <v>18</v>
      </c>
      <c r="Z570" s="85"/>
      <c r="AA570" s="267" t="s">
        <v>1381</v>
      </c>
      <c r="AB570" s="175"/>
      <c r="AC570" s="176"/>
      <c r="AD570" s="176"/>
      <c r="AE570" s="101"/>
      <c r="AF570" s="101"/>
      <c r="AG570" s="101"/>
      <c r="AH570" s="101"/>
      <c r="AI570" s="101"/>
      <c r="AJ570" s="101"/>
      <c r="AK570" s="101"/>
      <c r="AL570" s="102"/>
      <c r="AM570" s="101"/>
      <c r="AN570" s="102"/>
      <c r="AO570" s="101"/>
      <c r="AP570" s="102"/>
      <c r="AQ570" s="101"/>
      <c r="AR570" s="102"/>
      <c r="AS570" s="101"/>
      <c r="AT570" s="102"/>
      <c r="AU570" s="101"/>
    </row>
    <row r="571" spans="1:52" ht="93" customHeight="1">
      <c r="A571" s="487"/>
      <c r="B571" s="445"/>
      <c r="C571" s="489"/>
      <c r="D571" s="262" t="s">
        <v>1388</v>
      </c>
      <c r="E571" s="352" t="s">
        <v>362</v>
      </c>
      <c r="F571" s="263" t="s">
        <v>624</v>
      </c>
      <c r="G571" s="290" t="s">
        <v>823</v>
      </c>
      <c r="H571" s="341" t="s">
        <v>824</v>
      </c>
      <c r="I571" s="335" t="str">
        <f>IF(OR(E571="SE",E571="SA"),VLOOKUP(H571,'Tabla de Peligros y Riesgo'!$C$2:$E$226,2,FALSE),VLOOKUP(H571,'LISTA DE ASPECTOS - IMPACTOS'!$D$3:$F$72,2,FALSE))</f>
        <v>Aplastamiento</v>
      </c>
      <c r="J571" s="336" t="str">
        <f>IF(OR(E571="SE",E571="SA"),VLOOKUP(H571,'Tabla de Peligros y Riesgo'!$C$2:$E$226,3,FALSE),VLOOKUP(H571,'LISTA DE ASPECTOS - IMPACTOS'!$D$3:$F$72,3,FALSE))</f>
        <v>Contusión/Fractura/Muerte</v>
      </c>
      <c r="K571" s="342" t="s">
        <v>680</v>
      </c>
      <c r="L571" s="177">
        <v>2</v>
      </c>
      <c r="M571" s="268">
        <f t="shared" si="42"/>
        <v>8</v>
      </c>
      <c r="N571" s="85"/>
      <c r="O571" s="85"/>
      <c r="P571" s="84"/>
      <c r="Q571" s="287" t="s">
        <v>825</v>
      </c>
      <c r="R571" s="177" t="s">
        <v>685</v>
      </c>
      <c r="S571" s="177" t="s">
        <v>826</v>
      </c>
      <c r="T571" s="178"/>
      <c r="U571" s="401" t="s">
        <v>1402</v>
      </c>
      <c r="V571" s="87"/>
      <c r="W571" s="86">
        <f t="shared" si="43"/>
        <v>8</v>
      </c>
      <c r="X571" s="88"/>
      <c r="Y571" s="86">
        <f t="shared" si="44"/>
        <v>12</v>
      </c>
      <c r="Z571" s="85"/>
      <c r="AA571" s="267" t="s">
        <v>1381</v>
      </c>
      <c r="AB571" s="175"/>
      <c r="AC571" s="176"/>
      <c r="AD571" s="176"/>
      <c r="AE571" s="101"/>
      <c r="AF571" s="101"/>
      <c r="AG571" s="101"/>
      <c r="AH571" s="101"/>
      <c r="AI571" s="101"/>
      <c r="AJ571" s="101"/>
      <c r="AK571" s="101"/>
      <c r="AL571" s="102"/>
      <c r="AM571" s="101"/>
      <c r="AN571" s="102"/>
      <c r="AO571" s="101"/>
      <c r="AP571" s="102"/>
      <c r="AQ571" s="101"/>
      <c r="AR571" s="102"/>
      <c r="AS571" s="101"/>
      <c r="AT571" s="102"/>
      <c r="AU571" s="101"/>
    </row>
    <row r="572" spans="1:52" ht="99" customHeight="1">
      <c r="A572" s="487"/>
      <c r="B572" s="445"/>
      <c r="C572" s="489"/>
      <c r="D572" s="262" t="s">
        <v>1388</v>
      </c>
      <c r="E572" s="352" t="s">
        <v>362</v>
      </c>
      <c r="F572" s="263" t="s">
        <v>624</v>
      </c>
      <c r="G572" s="290" t="s">
        <v>701</v>
      </c>
      <c r="H572" s="341" t="s">
        <v>542</v>
      </c>
      <c r="I572" s="335" t="str">
        <f>IF(OR(E572="SE",E572="SA"),VLOOKUP(H572,'Tabla de Peligros y Riesgo'!$C$2:$E$226,2,FALSE),VLOOKUP(H572,'LISTA DE ASPECTOS - IMPACTOS'!$D$3:$F$72,2,FALSE))</f>
        <v>Caída al mismo nivel</v>
      </c>
      <c r="J572" s="336" t="s">
        <v>702</v>
      </c>
      <c r="K572" s="342" t="s">
        <v>680</v>
      </c>
      <c r="L572" s="177">
        <v>4</v>
      </c>
      <c r="M572" s="268">
        <f t="shared" si="42"/>
        <v>18</v>
      </c>
      <c r="N572" s="85"/>
      <c r="O572" s="85"/>
      <c r="P572" s="84"/>
      <c r="Q572" s="287"/>
      <c r="R572" s="177"/>
      <c r="S572" s="177" t="s">
        <v>833</v>
      </c>
      <c r="T572" s="178"/>
      <c r="U572" s="401" t="s">
        <v>1402</v>
      </c>
      <c r="V572" s="87">
        <v>0.15</v>
      </c>
      <c r="W572" s="86">
        <f t="shared" si="43"/>
        <v>18</v>
      </c>
      <c r="X572" s="88">
        <f>IF(M572&gt;=16,MAX(N572:R572),IF(M572&lt;16,MAX(N572:V572)))</f>
        <v>0</v>
      </c>
      <c r="Y572" s="86">
        <f t="shared" si="44"/>
        <v>21</v>
      </c>
      <c r="Z572" s="85"/>
      <c r="AA572" s="267" t="s">
        <v>1381</v>
      </c>
      <c r="AB572" s="175"/>
      <c r="AC572" s="176"/>
      <c r="AD572" s="176"/>
      <c r="AE572" s="101"/>
      <c r="AF572" s="101"/>
      <c r="AG572" s="101"/>
      <c r="AH572" s="101"/>
      <c r="AI572" s="101"/>
      <c r="AJ572" s="101"/>
      <c r="AK572" s="101"/>
      <c r="AL572" s="102"/>
      <c r="AM572" s="101"/>
      <c r="AN572" s="102"/>
      <c r="AO572" s="101"/>
      <c r="AP572" s="102"/>
      <c r="AQ572" s="101"/>
      <c r="AR572" s="102"/>
      <c r="AS572" s="101"/>
      <c r="AT572" s="102"/>
      <c r="AU572" s="101"/>
    </row>
    <row r="573" spans="1:52" ht="116">
      <c r="A573" s="487"/>
      <c r="B573" s="445"/>
      <c r="C573" s="489"/>
      <c r="D573" s="262" t="s">
        <v>1388</v>
      </c>
      <c r="E573" s="352" t="s">
        <v>362</v>
      </c>
      <c r="F573" s="263" t="s">
        <v>624</v>
      </c>
      <c r="G573" s="290" t="s">
        <v>735</v>
      </c>
      <c r="H573" s="341" t="s">
        <v>736</v>
      </c>
      <c r="I573" s="335" t="str">
        <f>IF(OR(E573="SE",E573="SA"),VLOOKUP(H573,'Tabla de Peligros y Riesgo'!$C$2:$E$226,2,FALSE),VLOOKUP(H573,'LISTA DE ASPECTOS - IMPACTOS'!$D$3:$F$72,2,FALSE))</f>
        <v>Cortes</v>
      </c>
      <c r="J573" s="336" t="str">
        <f>IF(OR(E573="SE",E573="SA"),VLOOKUP(H573,'Tabla de Peligros y Riesgo'!$C$2:$E$226,3,FALSE),VLOOKUP(H573,'LISTA DE ASPECTOS - IMPACTOS'!$D$3:$F$72,3,FALSE))</f>
        <v>Herida punzocortante</v>
      </c>
      <c r="K573" s="342" t="s">
        <v>715</v>
      </c>
      <c r="L573" s="177">
        <v>3</v>
      </c>
      <c r="M573" s="268">
        <f t="shared" ref="M573:M636" si="45">IF(CONCATENATE(L573,K573)="1A",1,IF(CONCATENATE(L573,K573)="1B",2,IF(CONCATENATE(L573,K573)="2A",3,IF(CONCATENATE(L573,K573)="1C",4,IF(CONCATENATE(L573,K573)="2B",5,IF(CONCATENATE(L573,K573)="3A",6,IF(CONCATENATE(L573,K573)="1D",7,IF(CONCATENATE(L573,K573)="2C",8,IF(CONCATENATE(L573,K573)="3B",9,IF(CONCATENATE(L573,K573)="4A",10,IF(CONCATENATE(L573,K573)="1E",11,IF(CONCATENATE(L573,K573)="2D",12,IF(CONCATENATE(L573,K573)="3C",13,IF(CONCATENATE(L573,K573)="4B",14,IF(CONCATENATE(L573,K573)="5A",15,IF(CONCATENATE(L573,K573)="2E",16,IF(CONCATENATE(L573,K573)="3D",17,IF(CONCATENATE(L573,K573)="4C",18,IF(CONCATENATE(L573,K573)="5B",19,IF(CONCATENATE(L573,K573)="3E",20,IF(CONCATENATE(L573,K573)="4D",21,IF(CONCATENATE(L573,K573)="5C",22,IF(CONCATENATE(L573,K573)="4E",23,IF(CONCATENATE(L573,K573)="5D",24,IF(CONCATENATE(L573,K573)="5E",25,"")))))))))))))))))))))))))</f>
        <v>9</v>
      </c>
      <c r="N573" s="85"/>
      <c r="O573" s="85"/>
      <c r="P573" s="84"/>
      <c r="Q573" s="287" t="s">
        <v>737</v>
      </c>
      <c r="R573" s="177" t="s">
        <v>678</v>
      </c>
      <c r="S573" s="177" t="s">
        <v>738</v>
      </c>
      <c r="T573" s="178"/>
      <c r="U573" s="401" t="s">
        <v>1402</v>
      </c>
      <c r="V573" s="87"/>
      <c r="W573" s="86">
        <f t="shared" ref="W573:W636" si="46">M573</f>
        <v>9</v>
      </c>
      <c r="X573" s="88"/>
      <c r="Y573" s="86">
        <f t="shared" ref="Y573:Y636" si="47">_xlfn.IFS(AND(W573=1,N573&lt;&gt;0),25,AND(W573=1,O573&lt;&gt;0),21,AND(W573=1,R573="ALTO"),16,AND(W573=1,R573="BAJO"),11,AND(W573=1,S573&lt;&gt;0),2,AND(W573=2,N573&lt;&gt;0),25,AND(W573=2,O573&lt;&gt;0),21,AND(W573=2,R573="ALTO"),16,AND(W573=2,R573="BAJO"),11,AND(W573=2,S573&lt;&gt;0),4,AND(W573=3,N573&lt;&gt;0),25,AND(W573=3,O573&lt;&gt;0),21,AND(W573=3,R573="ALTO"),16,AND(W573=3,R573="BAJO"),12,AND(W573=3,S573&lt;&gt;0),5,AND(W573=4,N573&lt;&gt;0),25,AND(W573=4,O573&lt;&gt;0),13,AND(W573=4,R573="ALTO"),16,AND(W573=4,R573="BAJO"),14,AND(W573=4,S573&lt;&gt;0),7,AND(W573=5,N573&lt;&gt;0),25,AND(W573=5,O573&lt;&gt;0),21,AND(W573=5,R573="ALTO"),16,AND(W573=5,R573="BAJO"),12,AND(W573=5,S573&lt;&gt;0),8,AND(W573=6,N573&lt;&gt;0),25,AND(W573=6,O573&lt;&gt;0),21,AND(W573=6,R573="ALTO"),20,AND(W573=6,R573="BAJO"),17,AND(W573=6,S573&lt;&gt;0),6,AND(W573=7,N573&lt;&gt;0),25,AND(W573=7,O573&lt;&gt;0),23,AND(W573=7,R573="ALTO"),16,AND(W573=7,R573="BAJO"),11,AND(W573=7,S573&lt;&gt;0),7,AND(W573=8,N573&lt;&gt;0),25,AND(W573=8,O573&lt;&gt;0),21,AND(W573=8,R573="ALTO"),16,AND(W573=8,R573="BAJO"),12,AND(W573=8,S573&lt;&gt;0),8,AND(W573=9,N573&lt;&gt;0),25,AND(W573=9,O573&lt;&gt;0),21,AND(W573=9,R573="ALTO"),20,AND(W573=9,R573="BAJO"),17,AND(W573=9,S573&lt;&gt;0),13,AND(W573=10,N573&lt;&gt;0),25,AND(W573=10,O573&lt;&gt;0),22,AND(W573=10,R573="ALTO"),21,AND(W573=10,R573="BAJO"),18,AND(W573=10,S573&lt;&gt;0),18,AND(W573=11,N573&lt;&gt;0),25,AND(W573=11,O573&lt;&gt;0),23,AND(W573=11,R573="ALTO"),20,AND(W573=11,R573="BAJO"),16,AND(W573=11,S573&lt;&gt;0),11,AND(W573=12,N573&lt;&gt;0),25,AND(W573=12,O573&lt;&gt;0),23,AND(W573=12,R573="ALTO"),20,AND(W573=12,R573="BAJO"),16,AND(W573=12,S573&lt;&gt;0),12,AND(W573=13,N573&lt;&gt;0),25,AND(W573=13,O573&lt;&gt;0),21,AND(W573=13,R573="ALTO"),20,AND(W573=13,R573="BAJO"),17,AND(W573=13,S573&lt;&gt;0),17,AND(W573=14,N573&lt;&gt;0),25,AND(W573=14,O573&lt;&gt;0),24,AND(W573=14,R573="ALTO"),23,AND(W573=14,R573="BAJO"),21,AND(W573=14,S573&lt;&gt;0),18,AND(W573=15,N573&lt;&gt;0),25,AND(W573=15,O573&lt;&gt;0),24,AND(W573=15,R573="ALTO"),22,AND(W573=15,R573="BAJO"),19,AND(W573=15,S573&lt;&gt;0),19,AND(W573=16,N573&lt;&gt;0),25,AND(W573=16,O573&lt;&gt;0),23,AND(W573=16,R573="ALTO"),23,AND(W573=16,R573="BAJO"),23,AND(W573=16,S573&lt;&gt;0),20,AND(W573=17,N573&lt;&gt;0),25,AND(W573=17,O573&lt;&gt;0),24,AND(W573=17,R573="ALTO"),23,AND(W573=17,R573="BAJO"),21,AND(W573=17,S573&lt;&gt;0),20,AND(W573=18,N573&lt;&gt;0),25,AND(W573=18,O573&lt;&gt;0),24,AND(W573=18,R573="ALTO"),23,AND(W573=18,R573="BAJO"),22,AND(W573=18,S573&lt;&gt;0),21,AND(W573=19,N573&lt;&gt;0),25,AND(W573=19,O573&lt;&gt;0),25,AND(W573=19,R573="ALTO"),24,AND(W573=19,R573="BAJO"),22,AND(W573=19,S573&lt;&gt;0),22,AND(W573&lt;&gt;0,U573&lt;&gt;0),W573,TRUE,"FALSO")</f>
        <v>20</v>
      </c>
      <c r="Z573" s="85"/>
      <c r="AA573" s="267" t="s">
        <v>1381</v>
      </c>
      <c r="AB573" s="175"/>
      <c r="AC573" s="176"/>
      <c r="AD573" s="176"/>
      <c r="AE573" s="101"/>
      <c r="AF573" s="101"/>
      <c r="AG573" s="101"/>
      <c r="AH573" s="101"/>
      <c r="AI573" s="101"/>
      <c r="AJ573" s="101"/>
      <c r="AK573" s="101"/>
      <c r="AL573" s="102"/>
      <c r="AM573" s="101"/>
      <c r="AN573" s="102"/>
      <c r="AO573" s="101"/>
      <c r="AP573" s="102"/>
      <c r="AQ573" s="101"/>
      <c r="AR573" s="102"/>
      <c r="AS573" s="101"/>
      <c r="AT573" s="102"/>
      <c r="AU573" s="101"/>
    </row>
    <row r="574" spans="1:52" ht="117.5">
      <c r="A574" s="487"/>
      <c r="B574" s="445"/>
      <c r="C574" s="493"/>
      <c r="D574" s="262" t="s">
        <v>1388</v>
      </c>
      <c r="E574" s="352" t="s">
        <v>362</v>
      </c>
      <c r="F574" s="263" t="s">
        <v>624</v>
      </c>
      <c r="G574" s="290" t="s">
        <v>704</v>
      </c>
      <c r="H574" s="341" t="s">
        <v>707</v>
      </c>
      <c r="I574" s="335" t="str">
        <f>IF(OR(E574="SE",E574="SA"),VLOOKUP(H574,'Tabla de Peligros y Riesgo'!$C$2:$E$226,2,FALSE),VLOOKUP(H574,'LISTA DE ASPECTOS - IMPACTOS'!$D$3:$F$72,2,FALSE))</f>
        <v>Atrapamiento</v>
      </c>
      <c r="J574" s="336" t="s">
        <v>705</v>
      </c>
      <c r="K574" s="342" t="s">
        <v>680</v>
      </c>
      <c r="L574" s="177">
        <v>3</v>
      </c>
      <c r="M574" s="268">
        <f t="shared" si="45"/>
        <v>13</v>
      </c>
      <c r="N574" s="177"/>
      <c r="O574" s="177"/>
      <c r="P574" s="84"/>
      <c r="Q574" s="287"/>
      <c r="R574" s="177"/>
      <c r="S574" s="177" t="s">
        <v>714</v>
      </c>
      <c r="T574" s="178"/>
      <c r="U574" s="401" t="s">
        <v>1402</v>
      </c>
      <c r="V574" s="87"/>
      <c r="W574" s="86">
        <f t="shared" si="46"/>
        <v>13</v>
      </c>
      <c r="X574" s="88"/>
      <c r="Y574" s="86">
        <f t="shared" si="47"/>
        <v>17</v>
      </c>
      <c r="Z574" s="85"/>
      <c r="AA574" s="267" t="s">
        <v>1381</v>
      </c>
      <c r="AB574" s="175"/>
      <c r="AC574" s="176"/>
      <c r="AD574" s="176"/>
      <c r="AE574" s="101"/>
      <c r="AF574" s="101"/>
      <c r="AG574" s="101"/>
      <c r="AH574" s="101"/>
      <c r="AI574" s="101"/>
      <c r="AJ574" s="101"/>
      <c r="AK574" s="101"/>
      <c r="AL574" s="102"/>
      <c r="AM574" s="101"/>
      <c r="AN574" s="102"/>
      <c r="AO574" s="101"/>
      <c r="AP574" s="102"/>
      <c r="AQ574" s="101"/>
      <c r="AR574" s="102"/>
      <c r="AS574" s="101"/>
      <c r="AT574" s="102"/>
      <c r="AU574" s="101"/>
    </row>
    <row r="575" spans="1:52" ht="93.75" customHeight="1">
      <c r="A575" s="487"/>
      <c r="B575" s="445"/>
      <c r="C575" s="488" t="s">
        <v>155</v>
      </c>
      <c r="D575" s="262" t="s">
        <v>1388</v>
      </c>
      <c r="E575" s="352" t="s">
        <v>361</v>
      </c>
      <c r="F575" s="263" t="s">
        <v>624</v>
      </c>
      <c r="G575" s="290" t="s">
        <v>441</v>
      </c>
      <c r="H575" s="341" t="s">
        <v>519</v>
      </c>
      <c r="I575" s="335" t="str">
        <f>IF(OR(E575="SE",E575="SA"),VLOOKUP(H575,'Tabla de Peligros y Riesgo'!$C$2:$E$226,2,FALSE),VLOOKUP(H575,'LISTA DE ASPECTOS - IMPACTOS'!$D$3:$F$72,2,FALSE))</f>
        <v>Riesgos Disergonómico</v>
      </c>
      <c r="J575" s="336" t="str">
        <f>IF(OR(E575="SE",E575="SA"),VLOOKUP(H575,'Tabla de Peligros y Riesgo'!$C$2:$E$226,3,FALSE),VLOOKUP(H575,'LISTA DE ASPECTOS - IMPACTOS'!$D$3:$F$72,3,FALSE))</f>
        <v>Lumbalgia/Dorsalgia/ Hiperlordosis/ Tendinitis de Hombro</v>
      </c>
      <c r="K575" s="342" t="s">
        <v>715</v>
      </c>
      <c r="L575" s="177">
        <v>4</v>
      </c>
      <c r="M575" s="268">
        <f t="shared" si="45"/>
        <v>14</v>
      </c>
      <c r="N575" s="177"/>
      <c r="O575" s="177"/>
      <c r="P575" s="84"/>
      <c r="Q575" s="287"/>
      <c r="R575" s="177"/>
      <c r="S575" s="177" t="s">
        <v>716</v>
      </c>
      <c r="T575" s="178"/>
      <c r="U575" s="401" t="s">
        <v>1402</v>
      </c>
      <c r="V575" s="87"/>
      <c r="W575" s="86">
        <f t="shared" si="46"/>
        <v>14</v>
      </c>
      <c r="X575" s="88">
        <f>IF(M575&gt;=16,MAX(N575:R575),IF(M575&lt;16,MAX(N575:V575)))</f>
        <v>0</v>
      </c>
      <c r="Y575" s="86">
        <f t="shared" si="47"/>
        <v>18</v>
      </c>
      <c r="Z575" s="85"/>
      <c r="AA575" s="267" t="s">
        <v>1381</v>
      </c>
      <c r="AB575" s="175"/>
      <c r="AC575" s="176"/>
      <c r="AD575" s="176"/>
      <c r="AE575" s="101"/>
      <c r="AF575" s="101"/>
      <c r="AG575" s="101"/>
      <c r="AH575" s="101"/>
      <c r="AI575" s="101"/>
      <c r="AJ575" s="101"/>
      <c r="AK575" s="101"/>
      <c r="AL575" s="102"/>
      <c r="AM575" s="101"/>
      <c r="AN575" s="102"/>
      <c r="AO575" s="101"/>
      <c r="AP575" s="102"/>
      <c r="AQ575" s="101"/>
      <c r="AR575" s="102"/>
      <c r="AS575" s="101"/>
      <c r="AT575" s="102"/>
      <c r="AU575" s="101"/>
    </row>
    <row r="576" spans="1:52" ht="90.75" customHeight="1">
      <c r="A576" s="487"/>
      <c r="B576" s="445"/>
      <c r="C576" s="489"/>
      <c r="D576" s="262" t="s">
        <v>1388</v>
      </c>
      <c r="E576" s="352" t="s">
        <v>362</v>
      </c>
      <c r="F576" s="263" t="s">
        <v>624</v>
      </c>
      <c r="G576" s="290" t="s">
        <v>823</v>
      </c>
      <c r="H576" s="341" t="s">
        <v>824</v>
      </c>
      <c r="I576" s="335" t="str">
        <f>IF(OR(E576="SE",E576="SA"),VLOOKUP(H576,'Tabla de Peligros y Riesgo'!$C$2:$E$226,2,FALSE),VLOOKUP(H576,'LISTA DE ASPECTOS - IMPACTOS'!$D$3:$F$72,2,FALSE))</f>
        <v>Aplastamiento</v>
      </c>
      <c r="J576" s="336" t="str">
        <f>IF(OR(E576="SE",E576="SA"),VLOOKUP(H576,'Tabla de Peligros y Riesgo'!$C$2:$E$226,3,FALSE),VLOOKUP(H576,'LISTA DE ASPECTOS - IMPACTOS'!$D$3:$F$72,3,FALSE))</f>
        <v>Contusión/Fractura/Muerte</v>
      </c>
      <c r="K576" s="342" t="s">
        <v>680</v>
      </c>
      <c r="L576" s="177">
        <v>2</v>
      </c>
      <c r="M576" s="268">
        <f t="shared" si="45"/>
        <v>8</v>
      </c>
      <c r="N576" s="85"/>
      <c r="O576" s="85"/>
      <c r="P576" s="84"/>
      <c r="Q576" s="287" t="s">
        <v>825</v>
      </c>
      <c r="R576" s="177" t="s">
        <v>685</v>
      </c>
      <c r="S576" s="177" t="s">
        <v>826</v>
      </c>
      <c r="T576" s="178"/>
      <c r="U576" s="401" t="s">
        <v>1402</v>
      </c>
      <c r="V576" s="87"/>
      <c r="W576" s="86">
        <f t="shared" si="46"/>
        <v>8</v>
      </c>
      <c r="X576" s="88"/>
      <c r="Y576" s="86">
        <f t="shared" si="47"/>
        <v>12</v>
      </c>
      <c r="Z576" s="85"/>
      <c r="AA576" s="267" t="s">
        <v>1381</v>
      </c>
      <c r="AB576" s="175"/>
      <c r="AC576" s="176"/>
      <c r="AD576" s="176"/>
      <c r="AE576" s="101"/>
      <c r="AF576" s="101"/>
      <c r="AG576" s="101"/>
      <c r="AH576" s="101"/>
      <c r="AI576" s="101"/>
      <c r="AJ576" s="101"/>
      <c r="AK576" s="101"/>
      <c r="AL576" s="102"/>
      <c r="AM576" s="101"/>
      <c r="AN576" s="102"/>
      <c r="AO576" s="101"/>
      <c r="AP576" s="102"/>
      <c r="AQ576" s="101"/>
      <c r="AR576" s="102"/>
      <c r="AS576" s="101"/>
      <c r="AT576" s="102"/>
      <c r="AU576" s="101"/>
    </row>
    <row r="577" spans="1:47" ht="117.5">
      <c r="A577" s="487"/>
      <c r="B577" s="445"/>
      <c r="C577" s="489"/>
      <c r="D577" s="262" t="s">
        <v>1388</v>
      </c>
      <c r="E577" s="352" t="s">
        <v>362</v>
      </c>
      <c r="F577" s="263" t="s">
        <v>624</v>
      </c>
      <c r="G577" s="290" t="s">
        <v>704</v>
      </c>
      <c r="H577" s="341" t="s">
        <v>707</v>
      </c>
      <c r="I577" s="335" t="str">
        <f>IF(OR(E577="SE",E577="SA"),VLOOKUP(H577,'Tabla de Peligros y Riesgo'!$C$2:$E$226,2,FALSE),VLOOKUP(H577,'LISTA DE ASPECTOS - IMPACTOS'!$D$3:$F$72,2,FALSE))</f>
        <v>Atrapamiento</v>
      </c>
      <c r="J577" s="336" t="s">
        <v>705</v>
      </c>
      <c r="K577" s="342" t="s">
        <v>680</v>
      </c>
      <c r="L577" s="177">
        <v>3</v>
      </c>
      <c r="M577" s="268">
        <f t="shared" si="45"/>
        <v>13</v>
      </c>
      <c r="N577" s="85"/>
      <c r="O577" s="85"/>
      <c r="P577" s="84"/>
      <c r="Q577" s="287"/>
      <c r="R577" s="177"/>
      <c r="S577" s="177" t="s">
        <v>834</v>
      </c>
      <c r="T577" s="178"/>
      <c r="U577" s="401" t="s">
        <v>1402</v>
      </c>
      <c r="V577" s="87"/>
      <c r="W577" s="86">
        <f t="shared" si="46"/>
        <v>13</v>
      </c>
      <c r="X577" s="88"/>
      <c r="Y577" s="86">
        <f t="shared" si="47"/>
        <v>17</v>
      </c>
      <c r="Z577" s="85"/>
      <c r="AA577" s="267" t="s">
        <v>1381</v>
      </c>
      <c r="AB577" s="175"/>
      <c r="AC577" s="176"/>
      <c r="AD577" s="176"/>
      <c r="AE577" s="101"/>
      <c r="AF577" s="101"/>
      <c r="AG577" s="101"/>
      <c r="AH577" s="101"/>
      <c r="AI577" s="101"/>
      <c r="AJ577" s="101"/>
      <c r="AK577" s="101"/>
      <c r="AL577" s="102"/>
      <c r="AM577" s="101"/>
      <c r="AN577" s="102"/>
      <c r="AO577" s="101"/>
      <c r="AP577" s="102"/>
      <c r="AQ577" s="101"/>
      <c r="AR577" s="102"/>
      <c r="AS577" s="101"/>
      <c r="AT577" s="102"/>
      <c r="AU577" s="101"/>
    </row>
    <row r="578" spans="1:47" ht="89.25" customHeight="1">
      <c r="A578" s="487"/>
      <c r="B578" s="445"/>
      <c r="C578" s="489"/>
      <c r="D578" s="262" t="s">
        <v>1388</v>
      </c>
      <c r="E578" s="352" t="s">
        <v>362</v>
      </c>
      <c r="F578" s="263" t="s">
        <v>624</v>
      </c>
      <c r="G578" s="290" t="s">
        <v>701</v>
      </c>
      <c r="H578" s="341" t="s">
        <v>542</v>
      </c>
      <c r="I578" s="335" t="str">
        <f>IF(OR(E578="SE",E578="SA"),VLOOKUP(H578,'Tabla de Peligros y Riesgo'!$C$2:$E$226,2,FALSE),VLOOKUP(H578,'LISTA DE ASPECTOS - IMPACTOS'!$D$3:$F$72,2,FALSE))</f>
        <v>Caída al mismo nivel</v>
      </c>
      <c r="J578" s="336" t="s">
        <v>702</v>
      </c>
      <c r="K578" s="342" t="s">
        <v>680</v>
      </c>
      <c r="L578" s="177">
        <v>4</v>
      </c>
      <c r="M578" s="268">
        <f t="shared" si="45"/>
        <v>18</v>
      </c>
      <c r="N578" s="85"/>
      <c r="O578" s="85"/>
      <c r="P578" s="84"/>
      <c r="Q578" s="287"/>
      <c r="R578" s="177"/>
      <c r="S578" s="177" t="s">
        <v>833</v>
      </c>
      <c r="T578" s="178"/>
      <c r="U578" s="401" t="s">
        <v>1402</v>
      </c>
      <c r="V578" s="87"/>
      <c r="W578" s="86">
        <f t="shared" si="46"/>
        <v>18</v>
      </c>
      <c r="X578" s="88"/>
      <c r="Y578" s="86">
        <f t="shared" si="47"/>
        <v>21</v>
      </c>
      <c r="Z578" s="85"/>
      <c r="AA578" s="267" t="s">
        <v>1381</v>
      </c>
      <c r="AB578" s="175"/>
      <c r="AC578" s="176"/>
      <c r="AD578" s="176"/>
      <c r="AE578" s="101"/>
      <c r="AF578" s="101"/>
      <c r="AG578" s="101"/>
      <c r="AH578" s="101"/>
      <c r="AI578" s="101"/>
      <c r="AJ578" s="101"/>
      <c r="AK578" s="101"/>
      <c r="AL578" s="102"/>
      <c r="AM578" s="101"/>
      <c r="AN578" s="102"/>
      <c r="AO578" s="101"/>
      <c r="AP578" s="102"/>
      <c r="AQ578" s="101"/>
      <c r="AR578" s="102"/>
      <c r="AS578" s="101"/>
      <c r="AT578" s="102"/>
      <c r="AU578" s="101"/>
    </row>
    <row r="579" spans="1:47" ht="96" customHeight="1">
      <c r="A579" s="487"/>
      <c r="B579" s="445"/>
      <c r="C579" s="488" t="s">
        <v>156</v>
      </c>
      <c r="D579" s="262" t="s">
        <v>1388</v>
      </c>
      <c r="E579" s="352" t="s">
        <v>361</v>
      </c>
      <c r="F579" s="263" t="s">
        <v>624</v>
      </c>
      <c r="G579" s="290" t="s">
        <v>441</v>
      </c>
      <c r="H579" s="341" t="s">
        <v>519</v>
      </c>
      <c r="I579" s="335" t="str">
        <f>IF(OR(E579="SE",E579="SA"),VLOOKUP(H579,'Tabla de Peligros y Riesgo'!$C$2:$E$226,2,FALSE),VLOOKUP(H579,'LISTA DE ASPECTOS - IMPACTOS'!$D$3:$F$72,2,FALSE))</f>
        <v>Riesgos Disergonómico</v>
      </c>
      <c r="J579" s="336" t="str">
        <f>IF(OR(E579="SE",E579="SA"),VLOOKUP(H579,'Tabla de Peligros y Riesgo'!$C$2:$E$226,3,FALSE),VLOOKUP(H579,'LISTA DE ASPECTOS - IMPACTOS'!$D$3:$F$72,3,FALSE))</f>
        <v>Lumbalgia/Dorsalgia/ Hiperlordosis/ Tendinitis de Hombro</v>
      </c>
      <c r="K579" s="342" t="s">
        <v>715</v>
      </c>
      <c r="L579" s="177">
        <v>4</v>
      </c>
      <c r="M579" s="268">
        <f t="shared" si="45"/>
        <v>14</v>
      </c>
      <c r="N579" s="177"/>
      <c r="O579" s="177"/>
      <c r="P579" s="84"/>
      <c r="Q579" s="287"/>
      <c r="R579" s="177"/>
      <c r="S579" s="177" t="s">
        <v>716</v>
      </c>
      <c r="T579" s="178"/>
      <c r="U579" s="401" t="s">
        <v>1402</v>
      </c>
      <c r="V579" s="87"/>
      <c r="W579" s="86">
        <f t="shared" si="46"/>
        <v>14</v>
      </c>
      <c r="X579" s="88"/>
      <c r="Y579" s="86">
        <f t="shared" si="47"/>
        <v>18</v>
      </c>
      <c r="Z579" s="85"/>
      <c r="AA579" s="267" t="s">
        <v>1381</v>
      </c>
      <c r="AB579" s="175"/>
      <c r="AC579" s="176"/>
      <c r="AD579" s="176"/>
      <c r="AE579" s="101"/>
      <c r="AF579" s="101"/>
      <c r="AG579" s="101"/>
      <c r="AH579" s="101"/>
      <c r="AI579" s="101"/>
      <c r="AJ579" s="101"/>
      <c r="AK579" s="101"/>
      <c r="AL579" s="102"/>
      <c r="AM579" s="101"/>
      <c r="AN579" s="102"/>
      <c r="AO579" s="101"/>
      <c r="AP579" s="102"/>
      <c r="AQ579" s="101"/>
      <c r="AR579" s="102"/>
      <c r="AS579" s="101"/>
      <c r="AT579" s="102"/>
      <c r="AU579" s="101"/>
    </row>
    <row r="580" spans="1:47" ht="105" customHeight="1">
      <c r="A580" s="487"/>
      <c r="B580" s="445"/>
      <c r="C580" s="489"/>
      <c r="D580" s="262" t="s">
        <v>1388</v>
      </c>
      <c r="E580" s="352" t="s">
        <v>362</v>
      </c>
      <c r="F580" s="263" t="s">
        <v>624</v>
      </c>
      <c r="G580" s="290" t="s">
        <v>701</v>
      </c>
      <c r="H580" s="341" t="s">
        <v>542</v>
      </c>
      <c r="I580" s="335" t="str">
        <f>IF(OR(E580="SE",E580="SA"),VLOOKUP(H580,'Tabla de Peligros y Riesgo'!$C$2:$E$226,2,FALSE),VLOOKUP(H580,'LISTA DE ASPECTOS - IMPACTOS'!$D$3:$F$72,2,FALSE))</f>
        <v>Caída al mismo nivel</v>
      </c>
      <c r="J580" s="336" t="s">
        <v>702</v>
      </c>
      <c r="K580" s="342" t="s">
        <v>680</v>
      </c>
      <c r="L580" s="177">
        <v>4</v>
      </c>
      <c r="M580" s="268">
        <f t="shared" si="45"/>
        <v>18</v>
      </c>
      <c r="N580" s="85"/>
      <c r="O580" s="85"/>
      <c r="P580" s="84"/>
      <c r="Q580" s="287"/>
      <c r="R580" s="177"/>
      <c r="S580" s="177" t="s">
        <v>833</v>
      </c>
      <c r="T580" s="178"/>
      <c r="U580" s="401" t="s">
        <v>1402</v>
      </c>
      <c r="V580" s="87"/>
      <c r="W580" s="86">
        <f t="shared" si="46"/>
        <v>18</v>
      </c>
      <c r="X580" s="88"/>
      <c r="Y580" s="86">
        <f t="shared" si="47"/>
        <v>21</v>
      </c>
      <c r="Z580" s="85"/>
      <c r="AA580" s="267" t="s">
        <v>1381</v>
      </c>
      <c r="AB580" s="175"/>
      <c r="AC580" s="176"/>
      <c r="AD580" s="176"/>
      <c r="AE580" s="101"/>
      <c r="AF580" s="101"/>
      <c r="AG580" s="101"/>
      <c r="AH580" s="101"/>
      <c r="AI580" s="101"/>
      <c r="AJ580" s="101"/>
      <c r="AK580" s="101"/>
      <c r="AL580" s="102"/>
      <c r="AM580" s="101"/>
      <c r="AN580" s="102"/>
      <c r="AO580" s="101"/>
      <c r="AP580" s="102"/>
      <c r="AQ580" s="101"/>
      <c r="AR580" s="102"/>
      <c r="AS580" s="101"/>
      <c r="AT580" s="102"/>
      <c r="AU580" s="101"/>
    </row>
    <row r="581" spans="1:47" ht="188">
      <c r="A581" s="487"/>
      <c r="B581" s="445"/>
      <c r="C581" s="489"/>
      <c r="D581" s="262" t="s">
        <v>1388</v>
      </c>
      <c r="E581" s="352" t="s">
        <v>363</v>
      </c>
      <c r="F581" s="263" t="s">
        <v>624</v>
      </c>
      <c r="G581" s="290" t="s">
        <v>739</v>
      </c>
      <c r="H581" s="341" t="s">
        <v>740</v>
      </c>
      <c r="I581" s="335" t="str">
        <f>IF(OR(E581="SE",E581="SA"),VLOOKUP(H581,'Tabla de Peligros y Riesgo'!$C$2:$E$226,2,FALSE),VLOOKUP(H581,'LISTA DE ASPECTOS - IMPACTOS'!$D$3:$F$72,2,FALSE))</f>
        <v>Alteración de la calidad de suelo/agua</v>
      </c>
      <c r="J581" s="336" t="str">
        <f>IF(OR(E581="SE",E581="SA"),VLOOKUP(H581,'Tabla de Peligros y Riesgo'!$C$2:$E$226,3,FALSE),VLOOKUP(H581,'LISTA DE ASPECTOS - IMPACTOS'!$D$3:$F$72,3,FALSE))</f>
        <v>Potencial incumplimiento de Estándares de Calidad Ambiental (ECA) para aire.
Potencial afectación a la vida y salud humana.</v>
      </c>
      <c r="K581" s="342" t="s">
        <v>715</v>
      </c>
      <c r="L581" s="177">
        <v>4</v>
      </c>
      <c r="M581" s="268">
        <f t="shared" si="45"/>
        <v>14</v>
      </c>
      <c r="N581" s="85"/>
      <c r="O581" s="85"/>
      <c r="P581" s="291"/>
      <c r="Q581" s="287"/>
      <c r="R581" s="177"/>
      <c r="S581" s="177" t="s">
        <v>741</v>
      </c>
      <c r="T581" s="178">
        <v>0.35</v>
      </c>
      <c r="U581" s="178"/>
      <c r="V581" s="87"/>
      <c r="W581" s="86">
        <f t="shared" si="46"/>
        <v>14</v>
      </c>
      <c r="X581" s="88"/>
      <c r="Y581" s="86">
        <f t="shared" si="47"/>
        <v>18</v>
      </c>
      <c r="Z581" s="85"/>
      <c r="AA581" s="267" t="s">
        <v>1381</v>
      </c>
      <c r="AB581" s="536"/>
      <c r="AC581" s="537"/>
      <c r="AD581" s="537"/>
      <c r="AE581" s="272"/>
      <c r="AF581" s="272"/>
      <c r="AG581" s="272"/>
      <c r="AH581" s="272"/>
      <c r="AI581" s="272"/>
      <c r="AJ581" s="272"/>
      <c r="AK581" s="272"/>
      <c r="AL581" s="273"/>
      <c r="AM581" s="272"/>
      <c r="AN581" s="273"/>
      <c r="AO581" s="272"/>
      <c r="AP581" s="273"/>
      <c r="AQ581" s="272"/>
      <c r="AR581" s="273"/>
      <c r="AS581" s="272"/>
      <c r="AT581" s="102"/>
      <c r="AU581" s="101"/>
    </row>
    <row r="582" spans="1:47" ht="329">
      <c r="A582" s="487"/>
      <c r="B582" s="445"/>
      <c r="C582" s="489"/>
      <c r="D582" s="262" t="s">
        <v>1388</v>
      </c>
      <c r="E582" s="352" t="s">
        <v>363</v>
      </c>
      <c r="F582" s="263" t="s">
        <v>624</v>
      </c>
      <c r="G582" s="290" t="s">
        <v>732</v>
      </c>
      <c r="H582" s="341" t="s">
        <v>729</v>
      </c>
      <c r="I582" s="335" t="str">
        <f>IF(OR(E582="SE",E582="SA"),VLOOKUP(H582,'Tabla de Peligros y Riesgo'!$C$2:$E$226,2,FALSE),VLOOKUP(H582,'LISTA DE ASPECTOS - IMPACTOS'!$D$3:$F$72,2,FALSE))</f>
        <v>Alteración de la calidad de suelo/agua</v>
      </c>
      <c r="J582" s="336" t="str">
        <f>IF(OR(E582="SE",E582="SA"),VLOOKUP(H582,'Tabla de Peligros y Riesgo'!$C$2:$E$226,3,FALSE),VLOOKUP(H582,'LISTA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82" s="342" t="s">
        <v>690</v>
      </c>
      <c r="L582" s="177">
        <v>4</v>
      </c>
      <c r="M582" s="268">
        <f t="shared" si="45"/>
        <v>10</v>
      </c>
      <c r="N582" s="85"/>
      <c r="O582" s="85"/>
      <c r="P582" s="84"/>
      <c r="Q582" s="177"/>
      <c r="R582" s="177"/>
      <c r="S582" s="177" t="s">
        <v>733</v>
      </c>
      <c r="T582" s="178"/>
      <c r="U582" s="178"/>
      <c r="V582" s="87"/>
      <c r="W582" s="86">
        <f t="shared" si="46"/>
        <v>10</v>
      </c>
      <c r="X582" s="88"/>
      <c r="Y582" s="86">
        <f t="shared" si="47"/>
        <v>18</v>
      </c>
      <c r="Z582" s="85"/>
      <c r="AA582" s="267" t="s">
        <v>1381</v>
      </c>
      <c r="AB582" s="175"/>
      <c r="AC582" s="176"/>
      <c r="AD582" s="176"/>
      <c r="AE582" s="272"/>
      <c r="AF582" s="272"/>
      <c r="AG582" s="272"/>
      <c r="AH582" s="272"/>
      <c r="AI582" s="272"/>
      <c r="AJ582" s="272"/>
      <c r="AK582" s="272"/>
      <c r="AL582" s="273"/>
      <c r="AM582" s="272"/>
      <c r="AN582" s="273"/>
      <c r="AO582" s="272"/>
      <c r="AP582" s="273"/>
      <c r="AQ582" s="272"/>
      <c r="AR582" s="273"/>
      <c r="AS582" s="272"/>
      <c r="AT582" s="102"/>
      <c r="AU582" s="101"/>
    </row>
    <row r="583" spans="1:47" ht="329">
      <c r="A583" s="487"/>
      <c r="B583" s="445"/>
      <c r="C583" s="489"/>
      <c r="D583" s="262" t="s">
        <v>1388</v>
      </c>
      <c r="E583" s="352" t="s">
        <v>363</v>
      </c>
      <c r="F583" s="263" t="s">
        <v>624</v>
      </c>
      <c r="G583" s="290" t="s">
        <v>728</v>
      </c>
      <c r="H583" s="341" t="s">
        <v>729</v>
      </c>
      <c r="I583" s="335" t="str">
        <f>IF(OR(E583="SE",E583="SA"),VLOOKUP(H583,'Tabla de Peligros y Riesgo'!$C$2:$E$226,2,FALSE),VLOOKUP(H583,'LISTA DE ASPECTOS - IMPACTOS'!$D$3:$F$72,2,FALSE))</f>
        <v>Alteración de la calidad de suelo/agua</v>
      </c>
      <c r="J583" s="336" t="str">
        <f>IF(OR(E583="SE",E583="SA"),VLOOKUP(H583,'Tabla de Peligros y Riesgo'!$C$2:$E$226,3,FALSE),VLOOKUP(H583,'LISTA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83" s="342" t="s">
        <v>680</v>
      </c>
      <c r="L583" s="177">
        <v>3</v>
      </c>
      <c r="M583" s="268">
        <f t="shared" si="45"/>
        <v>13</v>
      </c>
      <c r="N583" s="177"/>
      <c r="O583" s="177"/>
      <c r="P583" s="84"/>
      <c r="Q583" s="177" t="s">
        <v>730</v>
      </c>
      <c r="R583" s="177" t="s">
        <v>685</v>
      </c>
      <c r="S583" s="177" t="s">
        <v>731</v>
      </c>
      <c r="T583" s="178">
        <v>0.35</v>
      </c>
      <c r="U583" s="178"/>
      <c r="V583" s="87"/>
      <c r="W583" s="86">
        <f t="shared" si="46"/>
        <v>13</v>
      </c>
      <c r="X583" s="88"/>
      <c r="Y583" s="86">
        <f t="shared" si="47"/>
        <v>17</v>
      </c>
      <c r="Z583" s="85"/>
      <c r="AA583" s="267" t="s">
        <v>1381</v>
      </c>
      <c r="AB583" s="175"/>
      <c r="AC583" s="176"/>
      <c r="AD583" s="176"/>
      <c r="AE583" s="101"/>
      <c r="AF583" s="101"/>
      <c r="AG583" s="101"/>
      <c r="AH583" s="101"/>
      <c r="AI583" s="101"/>
      <c r="AJ583" s="101"/>
      <c r="AK583" s="101"/>
      <c r="AL583" s="102"/>
      <c r="AM583" s="101"/>
      <c r="AN583" s="102"/>
      <c r="AO583" s="101"/>
      <c r="AP583" s="102"/>
      <c r="AQ583" s="101"/>
      <c r="AR583" s="102"/>
      <c r="AS583" s="101"/>
      <c r="AT583" s="102"/>
      <c r="AU583" s="101"/>
    </row>
    <row r="584" spans="1:47" ht="188">
      <c r="A584" s="487"/>
      <c r="B584" s="445"/>
      <c r="C584" s="489"/>
      <c r="D584" s="262" t="s">
        <v>1388</v>
      </c>
      <c r="E584" s="352" t="s">
        <v>363</v>
      </c>
      <c r="F584" s="263" t="s">
        <v>624</v>
      </c>
      <c r="G584" s="290" t="s">
        <v>739</v>
      </c>
      <c r="H584" s="341" t="s">
        <v>775</v>
      </c>
      <c r="I584" s="335" t="str">
        <f>IF(OR(E584="SE",E584="SA"),VLOOKUP(H584,'Tabla de Peligros y Riesgo'!$C$2:$E$226,2,FALSE),VLOOKUP(H584,'LISTA DE ASPECTOS - IMPACTOS'!$D$3:$F$72,2,FALSE))</f>
        <v>Alteración de la calidad de suelo/agua</v>
      </c>
      <c r="J584" s="336" t="str">
        <f>IF(OR(E584="SE",E584="SA"),VLOOKUP(H584,'Tabla de Peligros y Riesgo'!$C$2:$E$226,3,FALSE),VLOOKUP(H584,'LISTA DE ASPECTOS - IMPACTOS'!$D$3:$F$72,3,FALSE))</f>
        <v>Potencial incumplimiento de Estándares de Calidad Ambiental (ECA) para aire.
Potencial afectación a la vida y salud humana.</v>
      </c>
      <c r="K584" s="342" t="s">
        <v>715</v>
      </c>
      <c r="L584" s="177">
        <v>4</v>
      </c>
      <c r="M584" s="268">
        <f t="shared" si="45"/>
        <v>14</v>
      </c>
      <c r="N584" s="85"/>
      <c r="O584" s="85"/>
      <c r="P584" s="84"/>
      <c r="Q584" s="287"/>
      <c r="R584" s="177"/>
      <c r="S584" s="177" t="s">
        <v>741</v>
      </c>
      <c r="T584" s="178"/>
      <c r="U584" s="178"/>
      <c r="V584" s="87"/>
      <c r="W584" s="86">
        <f t="shared" si="46"/>
        <v>14</v>
      </c>
      <c r="X584" s="88">
        <f>IF(M584&gt;=16,MAX(N584:R584),IF(M584&lt;16,MAX(N584:V584)))</f>
        <v>0</v>
      </c>
      <c r="Y584" s="86">
        <f t="shared" si="47"/>
        <v>18</v>
      </c>
      <c r="Z584" s="85"/>
      <c r="AA584" s="267" t="s">
        <v>1381</v>
      </c>
      <c r="AB584" s="175"/>
      <c r="AC584" s="176"/>
      <c r="AD584" s="176"/>
      <c r="AE584" s="101"/>
      <c r="AF584" s="101"/>
      <c r="AG584" s="101"/>
      <c r="AH584" s="101"/>
      <c r="AI584" s="101"/>
      <c r="AJ584" s="101"/>
      <c r="AK584" s="101"/>
      <c r="AL584" s="102"/>
      <c r="AM584" s="101"/>
      <c r="AN584" s="102"/>
      <c r="AO584" s="101"/>
      <c r="AP584" s="102"/>
      <c r="AQ584" s="101"/>
      <c r="AR584" s="102"/>
      <c r="AS584" s="101"/>
      <c r="AT584" s="102"/>
      <c r="AU584" s="101"/>
    </row>
    <row r="585" spans="1:47" ht="84" customHeight="1">
      <c r="A585" s="487"/>
      <c r="B585" s="445"/>
      <c r="C585" s="489"/>
      <c r="D585" s="262" t="s">
        <v>1388</v>
      </c>
      <c r="E585" s="352" t="s">
        <v>362</v>
      </c>
      <c r="F585" s="263" t="s">
        <v>624</v>
      </c>
      <c r="G585" s="290" t="s">
        <v>823</v>
      </c>
      <c r="H585" s="341" t="s">
        <v>824</v>
      </c>
      <c r="I585" s="335" t="str">
        <f>IF(OR(E585="SE",E585="SA"),VLOOKUP(H585,'Tabla de Peligros y Riesgo'!$C$2:$E$226,2,FALSE),VLOOKUP(H585,'LISTA DE ASPECTOS - IMPACTOS'!$D$3:$F$72,2,FALSE))</f>
        <v>Aplastamiento</v>
      </c>
      <c r="J585" s="336" t="str">
        <f>IF(OR(E585="SE",E585="SA"),VLOOKUP(H585,'Tabla de Peligros y Riesgo'!$C$2:$E$226,3,FALSE),VLOOKUP(H585,'LISTA DE ASPECTOS - IMPACTOS'!$D$3:$F$72,3,FALSE))</f>
        <v>Contusión/Fractura/Muerte</v>
      </c>
      <c r="K585" s="342" t="s">
        <v>680</v>
      </c>
      <c r="L585" s="177">
        <v>2</v>
      </c>
      <c r="M585" s="268">
        <f t="shared" si="45"/>
        <v>8</v>
      </c>
      <c r="N585" s="85"/>
      <c r="O585" s="85"/>
      <c r="P585" s="84"/>
      <c r="Q585" s="287" t="s">
        <v>825</v>
      </c>
      <c r="R585" s="177" t="s">
        <v>685</v>
      </c>
      <c r="S585" s="177" t="s">
        <v>826</v>
      </c>
      <c r="T585" s="178"/>
      <c r="U585" s="401" t="s">
        <v>1402</v>
      </c>
      <c r="V585" s="87"/>
      <c r="W585" s="86">
        <f t="shared" si="46"/>
        <v>8</v>
      </c>
      <c r="X585" s="88"/>
      <c r="Y585" s="86">
        <f t="shared" si="47"/>
        <v>12</v>
      </c>
      <c r="Z585" s="85"/>
      <c r="AA585" s="267" t="s">
        <v>1381</v>
      </c>
      <c r="AB585" s="175"/>
      <c r="AC585" s="176"/>
      <c r="AD585" s="176"/>
      <c r="AE585" s="101"/>
      <c r="AF585" s="101"/>
      <c r="AG585" s="101"/>
      <c r="AH585" s="101"/>
      <c r="AI585" s="101"/>
      <c r="AJ585" s="101"/>
      <c r="AK585" s="101"/>
      <c r="AL585" s="102"/>
      <c r="AM585" s="101"/>
      <c r="AN585" s="102"/>
      <c r="AO585" s="101"/>
      <c r="AP585" s="102"/>
      <c r="AQ585" s="101"/>
      <c r="AR585" s="102"/>
      <c r="AS585" s="101"/>
      <c r="AT585" s="102"/>
      <c r="AU585" s="101"/>
    </row>
    <row r="586" spans="1:47" ht="116">
      <c r="A586" s="487"/>
      <c r="B586" s="445"/>
      <c r="C586" s="489"/>
      <c r="D586" s="262" t="s">
        <v>1388</v>
      </c>
      <c r="E586" s="352" t="s">
        <v>362</v>
      </c>
      <c r="F586" s="263" t="s">
        <v>624</v>
      </c>
      <c r="G586" s="290" t="s">
        <v>735</v>
      </c>
      <c r="H586" s="341" t="s">
        <v>736</v>
      </c>
      <c r="I586" s="335" t="str">
        <f>IF(OR(E586="SE",E586="SA"),VLOOKUP(H586,'Tabla de Peligros y Riesgo'!$C$2:$E$226,2,FALSE),VLOOKUP(H586,'LISTA DE ASPECTOS - IMPACTOS'!$D$3:$F$72,2,FALSE))</f>
        <v>Cortes</v>
      </c>
      <c r="J586" s="336" t="str">
        <f>IF(OR(E586="SE",E586="SA"),VLOOKUP(H586,'Tabla de Peligros y Riesgo'!$C$2:$E$226,3,FALSE),VLOOKUP(H586,'LISTA DE ASPECTOS - IMPACTOS'!$D$3:$F$72,3,FALSE))</f>
        <v>Herida punzocortante</v>
      </c>
      <c r="K586" s="342" t="s">
        <v>715</v>
      </c>
      <c r="L586" s="177">
        <v>3</v>
      </c>
      <c r="M586" s="268">
        <f t="shared" si="45"/>
        <v>9</v>
      </c>
      <c r="N586" s="85"/>
      <c r="O586" s="85"/>
      <c r="P586" s="84"/>
      <c r="Q586" s="287" t="s">
        <v>737</v>
      </c>
      <c r="R586" s="177" t="s">
        <v>678</v>
      </c>
      <c r="S586" s="177" t="s">
        <v>738</v>
      </c>
      <c r="T586" s="178"/>
      <c r="U586" s="401" t="s">
        <v>1402</v>
      </c>
      <c r="V586" s="87"/>
      <c r="W586" s="86">
        <f t="shared" si="46"/>
        <v>9</v>
      </c>
      <c r="X586" s="88"/>
      <c r="Y586" s="86">
        <f t="shared" si="47"/>
        <v>20</v>
      </c>
      <c r="Z586" s="85"/>
      <c r="AA586" s="267" t="s">
        <v>1381</v>
      </c>
      <c r="AB586" s="175"/>
      <c r="AC586" s="176"/>
      <c r="AD586" s="176"/>
      <c r="AE586" s="101"/>
      <c r="AF586" s="101"/>
      <c r="AG586" s="101"/>
      <c r="AH586" s="101"/>
      <c r="AI586" s="101"/>
      <c r="AJ586" s="101"/>
      <c r="AK586" s="101"/>
      <c r="AL586" s="102"/>
      <c r="AM586" s="101"/>
      <c r="AN586" s="102"/>
      <c r="AO586" s="101"/>
      <c r="AP586" s="102"/>
      <c r="AQ586" s="101"/>
      <c r="AR586" s="102"/>
      <c r="AS586" s="101"/>
      <c r="AT586" s="102"/>
      <c r="AU586" s="101"/>
    </row>
    <row r="587" spans="1:47" ht="117.5">
      <c r="A587" s="487"/>
      <c r="B587" s="445"/>
      <c r="C587" s="493"/>
      <c r="D587" s="262" t="s">
        <v>1388</v>
      </c>
      <c r="E587" s="352" t="s">
        <v>362</v>
      </c>
      <c r="F587" s="263" t="s">
        <v>624</v>
      </c>
      <c r="G587" s="290" t="s">
        <v>704</v>
      </c>
      <c r="H587" s="341" t="s">
        <v>707</v>
      </c>
      <c r="I587" s="335" t="str">
        <f>IF(OR(E587="SE",E587="SA"),VLOOKUP(H587,'Tabla de Peligros y Riesgo'!$C$2:$E$226,2,FALSE),VLOOKUP(H587,'LISTA DE ASPECTOS - IMPACTOS'!$D$3:$F$72,2,FALSE))</f>
        <v>Atrapamiento</v>
      </c>
      <c r="J587" s="336" t="s">
        <v>705</v>
      </c>
      <c r="K587" s="342" t="s">
        <v>680</v>
      </c>
      <c r="L587" s="177">
        <v>3</v>
      </c>
      <c r="M587" s="268">
        <f t="shared" si="45"/>
        <v>13</v>
      </c>
      <c r="N587" s="177"/>
      <c r="O587" s="177"/>
      <c r="P587" s="84"/>
      <c r="Q587" s="287"/>
      <c r="R587" s="177"/>
      <c r="S587" s="177" t="s">
        <v>714</v>
      </c>
      <c r="T587" s="178"/>
      <c r="U587" s="401" t="s">
        <v>1402</v>
      </c>
      <c r="V587" s="87"/>
      <c r="W587" s="86">
        <f t="shared" si="46"/>
        <v>13</v>
      </c>
      <c r="X587" s="88"/>
      <c r="Y587" s="86">
        <f t="shared" si="47"/>
        <v>17</v>
      </c>
      <c r="Z587" s="85"/>
      <c r="AA587" s="267" t="s">
        <v>1381</v>
      </c>
      <c r="AB587" s="175"/>
      <c r="AC587" s="176"/>
      <c r="AD587" s="176"/>
      <c r="AE587" s="101"/>
      <c r="AF587" s="101"/>
      <c r="AG587" s="101"/>
      <c r="AH587" s="101"/>
      <c r="AI587" s="101"/>
      <c r="AJ587" s="101"/>
      <c r="AK587" s="101"/>
      <c r="AL587" s="102"/>
      <c r="AM587" s="101"/>
      <c r="AN587" s="102"/>
      <c r="AO587" s="101"/>
      <c r="AP587" s="102"/>
      <c r="AQ587" s="101"/>
      <c r="AR587" s="102"/>
      <c r="AS587" s="101"/>
      <c r="AT587" s="102"/>
      <c r="AU587" s="101"/>
    </row>
    <row r="588" spans="1:47" ht="117.5">
      <c r="A588" s="487"/>
      <c r="B588" s="445"/>
      <c r="C588" s="277" t="s">
        <v>25</v>
      </c>
      <c r="D588" s="262" t="s">
        <v>1388</v>
      </c>
      <c r="E588" s="352" t="s">
        <v>362</v>
      </c>
      <c r="F588" s="263" t="s">
        <v>624</v>
      </c>
      <c r="G588" s="290" t="s">
        <v>704</v>
      </c>
      <c r="H588" s="341" t="s">
        <v>707</v>
      </c>
      <c r="I588" s="335" t="str">
        <f>IF(OR(E588="SE",E588="SA"),VLOOKUP(H588,'Tabla de Peligros y Riesgo'!$C$2:$E$226,2,FALSE),VLOOKUP(H588,'LISTA DE ASPECTOS - IMPACTOS'!$D$3:$F$72,2,FALSE))</f>
        <v>Atrapamiento</v>
      </c>
      <c r="J588" s="336" t="s">
        <v>705</v>
      </c>
      <c r="K588" s="342" t="s">
        <v>680</v>
      </c>
      <c r="L588" s="177">
        <v>3</v>
      </c>
      <c r="M588" s="268">
        <f t="shared" si="45"/>
        <v>13</v>
      </c>
      <c r="N588" s="85"/>
      <c r="O588" s="85"/>
      <c r="P588" s="84"/>
      <c r="Q588" s="287"/>
      <c r="R588" s="177"/>
      <c r="S588" s="177" t="s">
        <v>834</v>
      </c>
      <c r="T588" s="178"/>
      <c r="U588" s="401" t="s">
        <v>1402</v>
      </c>
      <c r="V588" s="87"/>
      <c r="W588" s="86">
        <f t="shared" si="46"/>
        <v>13</v>
      </c>
      <c r="X588" s="88">
        <f>IF(M588&gt;=16,MAX(N588:R588),IF(M588&lt;16,MAX(N588:V588)))</f>
        <v>0</v>
      </c>
      <c r="Y588" s="86">
        <f t="shared" si="47"/>
        <v>17</v>
      </c>
      <c r="Z588" s="85"/>
      <c r="AA588" s="267" t="s">
        <v>1381</v>
      </c>
      <c r="AB588" s="175"/>
      <c r="AC588" s="176"/>
      <c r="AD588" s="176"/>
      <c r="AE588" s="101"/>
      <c r="AF588" s="101"/>
      <c r="AG588" s="101"/>
      <c r="AH588" s="101"/>
      <c r="AI588" s="101"/>
      <c r="AJ588" s="101"/>
      <c r="AK588" s="101"/>
      <c r="AL588" s="102"/>
      <c r="AM588" s="101"/>
      <c r="AN588" s="102"/>
      <c r="AO588" s="101"/>
      <c r="AP588" s="102"/>
      <c r="AQ588" s="101"/>
      <c r="AR588" s="102"/>
      <c r="AS588" s="101"/>
      <c r="AT588" s="102"/>
      <c r="AU588" s="101"/>
    </row>
    <row r="589" spans="1:47" ht="141">
      <c r="A589" s="487"/>
      <c r="B589" s="445"/>
      <c r="C589" s="488" t="s">
        <v>113</v>
      </c>
      <c r="D589" s="262" t="s">
        <v>1388</v>
      </c>
      <c r="E589" s="352" t="s">
        <v>361</v>
      </c>
      <c r="F589" s="263" t="s">
        <v>624</v>
      </c>
      <c r="G589" s="290" t="s">
        <v>711</v>
      </c>
      <c r="H589" s="341" t="s">
        <v>513</v>
      </c>
      <c r="I589" s="335" t="str">
        <f>IF(OR(E589="SE",E589="SA"),VLOOKUP(H589,'Tabla de Peligros y Riesgo'!$C$2:$E$226,2,FALSE),VLOOKUP(H589,'LISTA DE ASPECTOS - IMPACTOS'!$D$3:$F$72,2,FALSE))</f>
        <v xml:space="preserve">Exposición a vibraciones </v>
      </c>
      <c r="J589" s="336" t="str">
        <f>IF(OR(E589="SE",E589="SA"),VLOOKUP(H589,'Tabla de Peligros y Riesgo'!$C$2:$E$226,3,FALSE),VLOOKUP(H589,'LISTA DE ASPECTOS - IMPACTOS'!$D$3:$F$72,3,FALSE))</f>
        <v>Trastornos (vasculares, hueso, articulaciones y neurológicos)</v>
      </c>
      <c r="K589" s="342" t="s">
        <v>680</v>
      </c>
      <c r="L589" s="177">
        <v>3</v>
      </c>
      <c r="M589" s="268">
        <f t="shared" si="45"/>
        <v>13</v>
      </c>
      <c r="N589" s="85"/>
      <c r="O589" s="85"/>
      <c r="P589" s="84"/>
      <c r="Q589" s="287"/>
      <c r="R589" s="177"/>
      <c r="S589" s="177" t="s">
        <v>712</v>
      </c>
      <c r="T589" s="178"/>
      <c r="U589" s="401" t="s">
        <v>1402</v>
      </c>
      <c r="V589" s="87"/>
      <c r="W589" s="86">
        <f t="shared" si="46"/>
        <v>13</v>
      </c>
      <c r="X589" s="88"/>
      <c r="Y589" s="86">
        <f t="shared" si="47"/>
        <v>17</v>
      </c>
      <c r="Z589" s="85"/>
      <c r="AA589" s="267" t="s">
        <v>1381</v>
      </c>
      <c r="AB589" s="175"/>
      <c r="AC589" s="176"/>
      <c r="AD589" s="176"/>
      <c r="AE589" s="101"/>
      <c r="AF589" s="101"/>
      <c r="AG589" s="101"/>
      <c r="AH589" s="101"/>
      <c r="AI589" s="101"/>
      <c r="AJ589" s="101"/>
      <c r="AK589" s="101"/>
      <c r="AL589" s="102"/>
      <c r="AM589" s="101"/>
      <c r="AN589" s="102"/>
      <c r="AO589" s="101"/>
      <c r="AP589" s="102"/>
      <c r="AQ589" s="101"/>
      <c r="AR589" s="102"/>
      <c r="AS589" s="101"/>
      <c r="AT589" s="102"/>
      <c r="AU589" s="101"/>
    </row>
    <row r="590" spans="1:47" ht="141">
      <c r="A590" s="487"/>
      <c r="B590" s="445"/>
      <c r="C590" s="489"/>
      <c r="D590" s="262" t="s">
        <v>1388</v>
      </c>
      <c r="E590" s="352" t="s">
        <v>361</v>
      </c>
      <c r="F590" s="263" t="s">
        <v>624</v>
      </c>
      <c r="G590" s="290" t="s">
        <v>717</v>
      </c>
      <c r="H590" s="341" t="s">
        <v>718</v>
      </c>
      <c r="I590" s="335" t="str">
        <f>IF(OR(E590="SE",E590="SA"),VLOOKUP(H590,'Tabla de Peligros y Riesgo'!$C$2:$E$226,2,FALSE),VLOOKUP(H590,'LISTA DE ASPECTOS - IMPACTOS'!$D$3:$F$72,2,FALSE))</f>
        <v>Perdida de la audición</v>
      </c>
      <c r="J590" s="336" t="str">
        <f>IF(OR(E590="SE",E590="SA"),VLOOKUP(H590,'Tabla de Peligros y Riesgo'!$C$2:$E$226,3,FALSE),VLOOKUP(H590,'LISTA DE ASPECTOS - IMPACTOS'!$D$3:$F$72,3,FALSE))</f>
        <v>Hipoacusia</v>
      </c>
      <c r="K590" s="342" t="s">
        <v>680</v>
      </c>
      <c r="L590" s="177">
        <v>3</v>
      </c>
      <c r="M590" s="268">
        <f t="shared" si="45"/>
        <v>13</v>
      </c>
      <c r="N590" s="85"/>
      <c r="O590" s="85"/>
      <c r="P590" s="84"/>
      <c r="Q590" s="287" t="s">
        <v>719</v>
      </c>
      <c r="R590" s="177" t="s">
        <v>678</v>
      </c>
      <c r="S590" s="177" t="s">
        <v>720</v>
      </c>
      <c r="T590" s="178"/>
      <c r="U590" s="178" t="s">
        <v>822</v>
      </c>
      <c r="V590" s="87"/>
      <c r="W590" s="86">
        <f t="shared" si="46"/>
        <v>13</v>
      </c>
      <c r="X590" s="88"/>
      <c r="Y590" s="86">
        <f t="shared" si="47"/>
        <v>20</v>
      </c>
      <c r="Z590" s="85"/>
      <c r="AA590" s="267" t="s">
        <v>1381</v>
      </c>
      <c r="AB590" s="175"/>
      <c r="AC590" s="176"/>
      <c r="AD590" s="176"/>
      <c r="AE590" s="101"/>
      <c r="AF590" s="101"/>
      <c r="AG590" s="101"/>
      <c r="AH590" s="101"/>
      <c r="AI590" s="101"/>
      <c r="AJ590" s="101"/>
      <c r="AK590" s="101"/>
      <c r="AL590" s="102"/>
      <c r="AM590" s="101"/>
      <c r="AN590" s="102"/>
      <c r="AO590" s="101"/>
      <c r="AP590" s="102"/>
      <c r="AQ590" s="101"/>
      <c r="AR590" s="102"/>
      <c r="AS590" s="101"/>
      <c r="AT590" s="102"/>
      <c r="AU590" s="101"/>
    </row>
    <row r="591" spans="1:47" ht="117.5">
      <c r="A591" s="487"/>
      <c r="B591" s="445"/>
      <c r="C591" s="489"/>
      <c r="D591" s="262" t="s">
        <v>1388</v>
      </c>
      <c r="E591" s="352" t="s">
        <v>362</v>
      </c>
      <c r="F591" s="263" t="s">
        <v>624</v>
      </c>
      <c r="G591" s="290" t="s">
        <v>704</v>
      </c>
      <c r="H591" s="341" t="s">
        <v>707</v>
      </c>
      <c r="I591" s="335" t="str">
        <f>IF(OR(E591="SE",E591="SA"),VLOOKUP(H591,'Tabla de Peligros y Riesgo'!$C$2:$E$226,2,FALSE),VLOOKUP(H591,'LISTA DE ASPECTOS - IMPACTOS'!$D$3:$F$72,2,FALSE))</f>
        <v>Atrapamiento</v>
      </c>
      <c r="J591" s="336" t="s">
        <v>705</v>
      </c>
      <c r="K591" s="342" t="s">
        <v>680</v>
      </c>
      <c r="L591" s="177">
        <v>3</v>
      </c>
      <c r="M591" s="268">
        <f t="shared" si="45"/>
        <v>13</v>
      </c>
      <c r="N591" s="85"/>
      <c r="O591" s="85"/>
      <c r="P591" s="84"/>
      <c r="Q591" s="287"/>
      <c r="R591" s="177"/>
      <c r="S591" s="177" t="s">
        <v>834</v>
      </c>
      <c r="T591" s="178"/>
      <c r="U591" s="401" t="s">
        <v>1402</v>
      </c>
      <c r="V591" s="87">
        <v>0.15</v>
      </c>
      <c r="W591" s="86">
        <f t="shared" si="46"/>
        <v>13</v>
      </c>
      <c r="X591" s="88">
        <f>IF(M591&gt;=16,MAX(N591:R591),IF(M591&lt;16,MAX(N591:V591)))</f>
        <v>0.15</v>
      </c>
      <c r="Y591" s="86">
        <f t="shared" si="47"/>
        <v>17</v>
      </c>
      <c r="Z591" s="85"/>
      <c r="AA591" s="267" t="s">
        <v>1381</v>
      </c>
      <c r="AB591" s="175"/>
      <c r="AC591" s="176"/>
      <c r="AD591" s="176"/>
      <c r="AE591" s="101"/>
      <c r="AF591" s="101"/>
      <c r="AG591" s="101"/>
      <c r="AH591" s="101"/>
      <c r="AI591" s="101"/>
      <c r="AJ591" s="101"/>
      <c r="AK591" s="101"/>
      <c r="AL591" s="102"/>
      <c r="AM591" s="101"/>
      <c r="AN591" s="102"/>
      <c r="AO591" s="101"/>
      <c r="AP591" s="102"/>
      <c r="AQ591" s="101"/>
      <c r="AR591" s="102"/>
      <c r="AS591" s="101"/>
      <c r="AT591" s="102"/>
      <c r="AU591" s="101"/>
    </row>
    <row r="592" spans="1:47" ht="329">
      <c r="A592" s="487"/>
      <c r="B592" s="445"/>
      <c r="C592" s="489"/>
      <c r="D592" s="262" t="s">
        <v>1388</v>
      </c>
      <c r="E592" s="352" t="s">
        <v>363</v>
      </c>
      <c r="F592" s="263" t="s">
        <v>624</v>
      </c>
      <c r="G592" s="290" t="s">
        <v>732</v>
      </c>
      <c r="H592" s="341" t="s">
        <v>729</v>
      </c>
      <c r="I592" s="335" t="str">
        <f>IF(OR(E592="SE",E592="SA"),VLOOKUP(H592,'Tabla de Peligros y Riesgo'!$C$2:$E$226,2,FALSE),VLOOKUP(H592,'LISTA DE ASPECTOS - IMPACTOS'!$D$3:$F$72,2,FALSE))</f>
        <v>Alteración de la calidad de suelo/agua</v>
      </c>
      <c r="J592" s="336" t="str">
        <f>IF(OR(E592="SE",E592="SA"),VLOOKUP(H592,'Tabla de Peligros y Riesgo'!$C$2:$E$226,3,FALSE),VLOOKUP(H592,'LISTA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92" s="342" t="s">
        <v>690</v>
      </c>
      <c r="L592" s="177">
        <v>4</v>
      </c>
      <c r="M592" s="268">
        <f t="shared" si="45"/>
        <v>10</v>
      </c>
      <c r="N592" s="85"/>
      <c r="O592" s="85"/>
      <c r="P592" s="84"/>
      <c r="Q592" s="177"/>
      <c r="R592" s="177"/>
      <c r="S592" s="177" t="s">
        <v>733</v>
      </c>
      <c r="T592" s="178"/>
      <c r="U592" s="178"/>
      <c r="V592" s="87"/>
      <c r="W592" s="86">
        <f t="shared" si="46"/>
        <v>10</v>
      </c>
      <c r="X592" s="88"/>
      <c r="Y592" s="86">
        <f t="shared" si="47"/>
        <v>18</v>
      </c>
      <c r="Z592" s="85"/>
      <c r="AA592" s="267" t="s">
        <v>1381</v>
      </c>
      <c r="AB592" s="175"/>
      <c r="AC592" s="176"/>
      <c r="AD592" s="176"/>
      <c r="AE592" s="272"/>
      <c r="AF592" s="272"/>
      <c r="AG592" s="272"/>
      <c r="AH592" s="272"/>
      <c r="AI592" s="272"/>
      <c r="AJ592" s="272"/>
      <c r="AK592" s="272"/>
      <c r="AL592" s="273"/>
      <c r="AM592" s="272"/>
      <c r="AN592" s="273"/>
      <c r="AO592" s="272"/>
      <c r="AP592" s="273"/>
      <c r="AQ592" s="272"/>
      <c r="AR592" s="273"/>
      <c r="AS592" s="272"/>
      <c r="AT592" s="102"/>
      <c r="AU592" s="101"/>
    </row>
    <row r="593" spans="1:52" ht="141">
      <c r="A593" s="487"/>
      <c r="B593" s="445"/>
      <c r="C593" s="489"/>
      <c r="D593" s="262" t="s">
        <v>1388</v>
      </c>
      <c r="E593" s="352" t="s">
        <v>363</v>
      </c>
      <c r="F593" s="263" t="s">
        <v>624</v>
      </c>
      <c r="G593" s="290" t="s">
        <v>809</v>
      </c>
      <c r="H593" s="341" t="s">
        <v>417</v>
      </c>
      <c r="I593" s="335" t="str">
        <f>IF(OR(E593="SE",E593="SA"),VLOOKUP(H593,'Tabla de Peligros y Riesgo'!$C$2:$E$226,2,FALSE),VLOOKUP(H593,'LISTA DE ASPECTOS - IMPACTOS'!$D$3:$F$72,2,FALSE))</f>
        <v>Contaminación sonora</v>
      </c>
      <c r="J593" s="336" t="str">
        <f>IF(OR(E593="SE",E593="SA"),VLOOKUP(H593,'Tabla de Peligros y Riesgo'!$C$2:$E$226,3,FALSE),VLOOKUP(H593,'LISTA DE ASPECTOS - IMPACTOS'!$D$3:$F$72,3,FALSE))</f>
        <v>Afectación a la fauna terrestre.
Potencial afectación a la calidad ambiental del recurso agua.</v>
      </c>
      <c r="K593" s="342" t="s">
        <v>715</v>
      </c>
      <c r="L593" s="177">
        <v>5</v>
      </c>
      <c r="M593" s="268">
        <f t="shared" si="45"/>
        <v>19</v>
      </c>
      <c r="N593" s="85"/>
      <c r="O593" s="85"/>
      <c r="P593" s="84"/>
      <c r="Q593" s="177"/>
      <c r="R593" s="177"/>
      <c r="S593" s="177" t="s">
        <v>810</v>
      </c>
      <c r="T593" s="178"/>
      <c r="U593" s="178"/>
      <c r="V593" s="87"/>
      <c r="W593" s="86">
        <f t="shared" si="46"/>
        <v>19</v>
      </c>
      <c r="X593" s="88"/>
      <c r="Y593" s="86">
        <f t="shared" si="47"/>
        <v>22</v>
      </c>
      <c r="Z593" s="85"/>
      <c r="AA593" s="267" t="s">
        <v>1381</v>
      </c>
      <c r="AB593" s="175"/>
      <c r="AC593" s="176"/>
      <c r="AD593" s="176"/>
      <c r="AE593" s="272"/>
      <c r="AF593" s="272"/>
      <c r="AG593" s="272"/>
      <c r="AH593" s="272"/>
      <c r="AI593" s="272"/>
      <c r="AJ593" s="272"/>
      <c r="AK593" s="272"/>
      <c r="AL593" s="273"/>
      <c r="AM593" s="272"/>
      <c r="AN593" s="273"/>
      <c r="AO593" s="272"/>
      <c r="AP593" s="273"/>
      <c r="AQ593" s="272"/>
      <c r="AR593" s="273"/>
      <c r="AS593" s="272"/>
      <c r="AT593" s="102"/>
      <c r="AU593" s="101"/>
    </row>
    <row r="594" spans="1:52" ht="329">
      <c r="A594" s="487"/>
      <c r="B594" s="445"/>
      <c r="C594" s="489"/>
      <c r="D594" s="262" t="s">
        <v>1388</v>
      </c>
      <c r="E594" s="352" t="s">
        <v>363</v>
      </c>
      <c r="F594" s="263" t="s">
        <v>624</v>
      </c>
      <c r="G594" s="290" t="s">
        <v>728</v>
      </c>
      <c r="H594" s="341" t="s">
        <v>729</v>
      </c>
      <c r="I594" s="335" t="str">
        <f>IF(OR(E594="SE",E594="SA"),VLOOKUP(H594,'Tabla de Peligros y Riesgo'!$C$2:$E$226,2,FALSE),VLOOKUP(H594,'LISTA DE ASPECTOS - IMPACTOS'!$D$3:$F$72,2,FALSE))</f>
        <v>Alteración de la calidad de suelo/agua</v>
      </c>
      <c r="J594" s="336" t="str">
        <f>IF(OR(E594="SE",E594="SA"),VLOOKUP(H594,'Tabla de Peligros y Riesgo'!$C$2:$E$226,3,FALSE),VLOOKUP(H594,'LISTA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594" s="342" t="s">
        <v>680</v>
      </c>
      <c r="L594" s="177">
        <v>3</v>
      </c>
      <c r="M594" s="268">
        <f t="shared" si="45"/>
        <v>13</v>
      </c>
      <c r="N594" s="177"/>
      <c r="O594" s="177"/>
      <c r="P594" s="84"/>
      <c r="Q594" s="177" t="s">
        <v>730</v>
      </c>
      <c r="R594" s="177" t="s">
        <v>685</v>
      </c>
      <c r="S594" s="177" t="s">
        <v>731</v>
      </c>
      <c r="T594" s="178"/>
      <c r="U594" s="178"/>
      <c r="V594" s="87"/>
      <c r="W594" s="86">
        <f t="shared" si="46"/>
        <v>13</v>
      </c>
      <c r="X594" s="88"/>
      <c r="Y594" s="86">
        <f t="shared" si="47"/>
        <v>17</v>
      </c>
      <c r="Z594" s="85"/>
      <c r="AA594" s="267" t="s">
        <v>1381</v>
      </c>
      <c r="AB594" s="175"/>
      <c r="AC594" s="176"/>
      <c r="AD594" s="176"/>
      <c r="AE594" s="272"/>
      <c r="AF594" s="272"/>
      <c r="AG594" s="272"/>
      <c r="AH594" s="272"/>
      <c r="AI594" s="272"/>
      <c r="AJ594" s="272"/>
      <c r="AK594" s="272"/>
      <c r="AL594" s="273"/>
      <c r="AM594" s="272"/>
      <c r="AN594" s="273"/>
      <c r="AO594" s="272"/>
      <c r="AP594" s="273"/>
      <c r="AQ594" s="272"/>
      <c r="AR594" s="273"/>
      <c r="AS594" s="272"/>
      <c r="AT594" s="102"/>
      <c r="AU594" s="101"/>
    </row>
    <row r="595" spans="1:52" ht="117.5">
      <c r="A595" s="487"/>
      <c r="B595" s="445"/>
      <c r="C595" s="493"/>
      <c r="D595" s="262" t="s">
        <v>1388</v>
      </c>
      <c r="E595" s="352" t="s">
        <v>363</v>
      </c>
      <c r="F595" s="263" t="s">
        <v>624</v>
      </c>
      <c r="G595" s="290" t="s">
        <v>725</v>
      </c>
      <c r="H595" s="341" t="s">
        <v>726</v>
      </c>
      <c r="I595" s="335" t="str">
        <f>IF(OR(E595="SE",E595="SA"),VLOOKUP(H595,'Tabla de Peligros y Riesgo'!$C$2:$E$226,2,FALSE),VLOOKUP(H595,'LISTA DE ASPECTOS - IMPACTOS'!$D$3:$F$72,2,FALSE))</f>
        <v>Alteración de la calidad de aire</v>
      </c>
      <c r="J595" s="336" t="str">
        <f>IF(OR(E595="SE",E595="SA"),VLOOKUP(H595,'Tabla de Peligros y Riesgo'!$C$2:$E$226,3,FALSE),VLOOKUP(H595,'LISTA DE ASPECTOS - IMPACTOS'!$D$3:$F$72,3,FALSE))</f>
        <v>Potencial afectación a la calidad ambiental del aire</v>
      </c>
      <c r="K595" s="342" t="s">
        <v>715</v>
      </c>
      <c r="L595" s="177">
        <v>4</v>
      </c>
      <c r="M595" s="268">
        <f t="shared" si="45"/>
        <v>14</v>
      </c>
      <c r="N595" s="85"/>
      <c r="O595" s="85"/>
      <c r="P595" s="84"/>
      <c r="Q595" s="287"/>
      <c r="R595" s="177"/>
      <c r="S595" s="177" t="s">
        <v>727</v>
      </c>
      <c r="T595" s="178"/>
      <c r="U595" s="178"/>
      <c r="V595" s="87"/>
      <c r="W595" s="86">
        <f t="shared" si="46"/>
        <v>14</v>
      </c>
      <c r="X595" s="88"/>
      <c r="Y595" s="86">
        <f t="shared" si="47"/>
        <v>18</v>
      </c>
      <c r="Z595" s="85"/>
      <c r="AA595" s="267" t="s">
        <v>1381</v>
      </c>
      <c r="AB595" s="175"/>
      <c r="AC595" s="176"/>
      <c r="AD595" s="176"/>
      <c r="AE595" s="272"/>
      <c r="AF595" s="272"/>
      <c r="AG595" s="272"/>
      <c r="AH595" s="272"/>
      <c r="AI595" s="272"/>
      <c r="AJ595" s="272"/>
      <c r="AK595" s="272"/>
      <c r="AL595" s="273"/>
      <c r="AM595" s="272"/>
      <c r="AN595" s="273"/>
      <c r="AO595" s="272"/>
      <c r="AP595" s="273"/>
      <c r="AQ595" s="272"/>
      <c r="AR595" s="273"/>
      <c r="AS595" s="272"/>
      <c r="AT595" s="102"/>
      <c r="AU595" s="101"/>
    </row>
    <row r="596" spans="1:52" ht="98.25" customHeight="1">
      <c r="A596" s="487"/>
      <c r="B596" s="445"/>
      <c r="C596" s="488" t="s">
        <v>28</v>
      </c>
      <c r="D596" s="262" t="s">
        <v>1388</v>
      </c>
      <c r="E596" s="352" t="s">
        <v>362</v>
      </c>
      <c r="F596" s="263" t="s">
        <v>624</v>
      </c>
      <c r="G596" s="290" t="s">
        <v>701</v>
      </c>
      <c r="H596" s="341" t="s">
        <v>476</v>
      </c>
      <c r="I596" s="335" t="str">
        <f>IF(OR(E596="SE",E596="SA"),VLOOKUP(H596,'Tabla de Peligros y Riesgo'!$C$2:$E$226,2,FALSE),VLOOKUP(H596,'LISTA DE ASPECTOS - IMPACTOS'!$D$3:$F$72,2,FALSE))</f>
        <v>Caída al mismo nivel</v>
      </c>
      <c r="J596" s="336" t="s">
        <v>702</v>
      </c>
      <c r="K596" s="342" t="s">
        <v>680</v>
      </c>
      <c r="L596" s="177">
        <v>4</v>
      </c>
      <c r="M596" s="268">
        <f t="shared" si="45"/>
        <v>18</v>
      </c>
      <c r="N596" s="85"/>
      <c r="O596" s="85"/>
      <c r="P596" s="84"/>
      <c r="Q596" s="287"/>
      <c r="R596" s="177"/>
      <c r="S596" s="177" t="s">
        <v>833</v>
      </c>
      <c r="T596" s="178"/>
      <c r="U596" s="401" t="s">
        <v>1402</v>
      </c>
      <c r="V596" s="87"/>
      <c r="W596" s="86">
        <f t="shared" si="46"/>
        <v>18</v>
      </c>
      <c r="X596" s="88"/>
      <c r="Y596" s="86">
        <f t="shared" si="47"/>
        <v>21</v>
      </c>
      <c r="Z596" s="85"/>
      <c r="AA596" s="267" t="s">
        <v>1381</v>
      </c>
      <c r="AB596" s="175"/>
      <c r="AC596" s="176"/>
      <c r="AD596" s="176"/>
      <c r="AE596" s="101"/>
      <c r="AF596" s="101"/>
      <c r="AG596" s="101"/>
      <c r="AH596" s="101"/>
      <c r="AI596" s="101"/>
      <c r="AJ596" s="101"/>
      <c r="AK596" s="101"/>
      <c r="AL596" s="102"/>
      <c r="AM596" s="101"/>
      <c r="AN596" s="102"/>
      <c r="AO596" s="101"/>
      <c r="AP596" s="102"/>
      <c r="AQ596" s="101"/>
      <c r="AR596" s="102"/>
      <c r="AS596" s="101"/>
      <c r="AT596" s="102"/>
      <c r="AU596" s="101"/>
    </row>
    <row r="597" spans="1:52" ht="101.5">
      <c r="A597" s="487"/>
      <c r="B597" s="445"/>
      <c r="C597" s="489"/>
      <c r="D597" s="262" t="s">
        <v>1388</v>
      </c>
      <c r="E597" s="352" t="s">
        <v>362</v>
      </c>
      <c r="F597" s="263" t="s">
        <v>624</v>
      </c>
      <c r="G597" s="290" t="s">
        <v>704</v>
      </c>
      <c r="H597" s="341" t="s">
        <v>507</v>
      </c>
      <c r="I597" s="335" t="str">
        <f>IF(OR(E597="SE",E597="SA"),VLOOKUP(H597,'Tabla de Peligros y Riesgo'!$C$2:$E$226,2,FALSE),VLOOKUP(H597,'LISTA DE ASPECTOS - IMPACTOS'!$D$3:$F$72,2,FALSE))</f>
        <v xml:space="preserve">Golpes </v>
      </c>
      <c r="J597" s="336" t="s">
        <v>705</v>
      </c>
      <c r="K597" s="342" t="s">
        <v>680</v>
      </c>
      <c r="L597" s="177">
        <v>3</v>
      </c>
      <c r="M597" s="268">
        <f t="shared" si="45"/>
        <v>13</v>
      </c>
      <c r="N597" s="177"/>
      <c r="O597" s="177"/>
      <c r="P597" s="84"/>
      <c r="Q597" s="287"/>
      <c r="R597" s="177"/>
      <c r="S597" s="177" t="s">
        <v>714</v>
      </c>
      <c r="T597" s="178"/>
      <c r="U597" s="401" t="s">
        <v>1402</v>
      </c>
      <c r="V597" s="87"/>
      <c r="W597" s="86">
        <f t="shared" si="46"/>
        <v>13</v>
      </c>
      <c r="X597" s="88"/>
      <c r="Y597" s="86">
        <f t="shared" si="47"/>
        <v>17</v>
      </c>
      <c r="Z597" s="85"/>
      <c r="AA597" s="267" t="s">
        <v>1381</v>
      </c>
      <c r="AB597" s="175"/>
      <c r="AC597" s="176"/>
      <c r="AD597" s="176"/>
      <c r="AE597" s="101"/>
      <c r="AF597" s="101"/>
      <c r="AG597" s="101"/>
      <c r="AH597" s="101"/>
      <c r="AI597" s="101"/>
      <c r="AJ597" s="101"/>
      <c r="AK597" s="101"/>
      <c r="AL597" s="102"/>
      <c r="AM597" s="101"/>
      <c r="AN597" s="102"/>
      <c r="AO597" s="101"/>
      <c r="AP597" s="102"/>
      <c r="AQ597" s="101"/>
      <c r="AR597" s="102"/>
      <c r="AS597" s="101"/>
      <c r="AT597" s="102"/>
      <c r="AU597" s="101"/>
    </row>
    <row r="598" spans="1:52" ht="188">
      <c r="A598" s="487"/>
      <c r="B598" s="447"/>
      <c r="C598" s="493"/>
      <c r="D598" s="262" t="s">
        <v>1388</v>
      </c>
      <c r="E598" s="352" t="s">
        <v>363</v>
      </c>
      <c r="F598" s="263" t="s">
        <v>624</v>
      </c>
      <c r="G598" s="290" t="s">
        <v>739</v>
      </c>
      <c r="H598" s="341" t="s">
        <v>740</v>
      </c>
      <c r="I598" s="335" t="str">
        <f>IF(OR(E598="SE",E598="SA"),VLOOKUP(H598,'Tabla de Peligros y Riesgo'!$C$2:$E$226,2,FALSE),VLOOKUP(H598,'LISTA DE ASPECTOS - IMPACTOS'!$D$3:$F$72,2,FALSE))</f>
        <v>Alteración de la calidad de suelo/agua</v>
      </c>
      <c r="J598" s="336" t="str">
        <f>IF(OR(E598="SE",E598="SA"),VLOOKUP(H598,'Tabla de Peligros y Riesgo'!$C$2:$E$226,3,FALSE),VLOOKUP(H598,'LISTA DE ASPECTOS - IMPACTOS'!$D$3:$F$72,3,FALSE))</f>
        <v>Potencial incumplimiento de Estándares de Calidad Ambiental (ECA) para aire.
Potencial afectación a la vida y salud humana.</v>
      </c>
      <c r="K598" s="342" t="s">
        <v>715</v>
      </c>
      <c r="L598" s="177">
        <v>4</v>
      </c>
      <c r="M598" s="268">
        <f t="shared" si="45"/>
        <v>14</v>
      </c>
      <c r="N598" s="85"/>
      <c r="O598" s="85"/>
      <c r="P598" s="291"/>
      <c r="Q598" s="287"/>
      <c r="R598" s="177"/>
      <c r="S598" s="177" t="s">
        <v>741</v>
      </c>
      <c r="T598" s="178">
        <v>0.35</v>
      </c>
      <c r="U598" s="178"/>
      <c r="V598" s="87"/>
      <c r="W598" s="86">
        <f t="shared" si="46"/>
        <v>14</v>
      </c>
      <c r="X598" s="88"/>
      <c r="Y598" s="86">
        <f t="shared" si="47"/>
        <v>18</v>
      </c>
      <c r="Z598" s="85"/>
      <c r="AA598" s="267" t="s">
        <v>1381</v>
      </c>
      <c r="AB598" s="536"/>
      <c r="AC598" s="537"/>
      <c r="AD598" s="537"/>
      <c r="AE598" s="272"/>
      <c r="AF598" s="272"/>
      <c r="AG598" s="272"/>
      <c r="AH598" s="272"/>
      <c r="AI598" s="272"/>
      <c r="AJ598" s="272"/>
      <c r="AK598" s="272"/>
      <c r="AL598" s="273"/>
      <c r="AM598" s="272"/>
      <c r="AN598" s="273"/>
      <c r="AO598" s="272"/>
      <c r="AP598" s="273"/>
      <c r="AQ598" s="272"/>
      <c r="AR598" s="273"/>
      <c r="AS598" s="272"/>
      <c r="AT598" s="102"/>
      <c r="AU598" s="101"/>
    </row>
    <row r="599" spans="1:52" ht="101.5">
      <c r="A599" s="487"/>
      <c r="B599" s="444" t="s">
        <v>157</v>
      </c>
      <c r="C599" s="488" t="s">
        <v>18</v>
      </c>
      <c r="D599" s="262" t="s">
        <v>1388</v>
      </c>
      <c r="E599" s="352" t="s">
        <v>362</v>
      </c>
      <c r="F599" s="263" t="s">
        <v>624</v>
      </c>
      <c r="G599" s="290" t="s">
        <v>679</v>
      </c>
      <c r="H599" s="335" t="s">
        <v>470</v>
      </c>
      <c r="I599" s="335" t="str">
        <f>IF(OR(E599="SE",E599="SA"),VLOOKUP(H599,'Tabla de Peligros y Riesgo'!$C$2:$E$226,2,FALSE),VLOOKUP(H599,'LISTA DE ASPECTOS - IMPACTOS'!$D$3:$F$72,2,FALSE))</f>
        <v>Riesgo Psicosocial</v>
      </c>
      <c r="J599" s="336" t="str">
        <f>IF(OR(E599="SE",E599="SA"),VLOOKUP(H599,'Tabla de Peligros y Riesgo'!$C$2:$E$226,3,FALSE),VLOOKUP(H599,'LISTA DE ASPECTOS - IMPACTOS'!$D$3:$F$72,3,FALSE))</f>
        <v>Estrés / Depresión</v>
      </c>
      <c r="K599" s="337" t="s">
        <v>680</v>
      </c>
      <c r="L599" s="277">
        <v>4</v>
      </c>
      <c r="M599" s="268">
        <f t="shared" si="45"/>
        <v>18</v>
      </c>
      <c r="N599" s="85"/>
      <c r="O599" s="85"/>
      <c r="P599" s="292"/>
      <c r="Q599" s="359"/>
      <c r="R599" s="177"/>
      <c r="S599" s="177" t="s">
        <v>820</v>
      </c>
      <c r="T599" s="178"/>
      <c r="U599" s="401" t="s">
        <v>1402</v>
      </c>
      <c r="V599" s="278"/>
      <c r="W599" s="86">
        <f t="shared" si="46"/>
        <v>18</v>
      </c>
      <c r="X599" s="88"/>
      <c r="Y599" s="86">
        <f t="shared" si="47"/>
        <v>21</v>
      </c>
      <c r="Z599" s="85"/>
      <c r="AA599" s="267" t="s">
        <v>1381</v>
      </c>
      <c r="AB599" s="176"/>
      <c r="AC599" s="176"/>
      <c r="AD599" s="176"/>
      <c r="AE599" s="101"/>
      <c r="AF599" s="101"/>
      <c r="AG599" s="101"/>
      <c r="AH599" s="101"/>
      <c r="AI599" s="101"/>
      <c r="AJ599" s="101"/>
      <c r="AK599" s="101"/>
      <c r="AL599" s="102"/>
      <c r="AM599" s="101"/>
      <c r="AN599" s="102"/>
      <c r="AO599" s="101"/>
      <c r="AP599" s="102"/>
      <c r="AQ599" s="101"/>
      <c r="AR599" s="102"/>
      <c r="AS599" s="101"/>
      <c r="AT599" s="102"/>
      <c r="AU599" s="101"/>
    </row>
    <row r="600" spans="1:52" ht="72.5">
      <c r="A600" s="487"/>
      <c r="B600" s="445"/>
      <c r="C600" s="489"/>
      <c r="D600" s="262" t="s">
        <v>1388</v>
      </c>
      <c r="E600" s="352" t="s">
        <v>363</v>
      </c>
      <c r="F600" s="263" t="s">
        <v>624</v>
      </c>
      <c r="G600" s="290" t="s">
        <v>686</v>
      </c>
      <c r="H600" s="335" t="s">
        <v>687</v>
      </c>
      <c r="I600" s="350" t="s">
        <v>688</v>
      </c>
      <c r="J600" s="351" t="s">
        <v>689</v>
      </c>
      <c r="K600" s="337" t="s">
        <v>690</v>
      </c>
      <c r="L600" s="277">
        <v>5</v>
      </c>
      <c r="M600" s="268">
        <f t="shared" si="45"/>
        <v>15</v>
      </c>
      <c r="N600" s="269"/>
      <c r="O600" s="274"/>
      <c r="P600" s="275"/>
      <c r="Q600" s="359"/>
      <c r="R600" s="177"/>
      <c r="S600" s="177" t="s">
        <v>691</v>
      </c>
      <c r="T600" s="178"/>
      <c r="U600" s="178"/>
      <c r="V600" s="278"/>
      <c r="W600" s="86">
        <f t="shared" si="46"/>
        <v>15</v>
      </c>
      <c r="X600" s="88"/>
      <c r="Y600" s="86">
        <f t="shared" si="47"/>
        <v>19</v>
      </c>
      <c r="Z600" s="85"/>
      <c r="AA600" s="267" t="s">
        <v>1381</v>
      </c>
      <c r="AB600" s="176"/>
      <c r="AC600" s="176"/>
      <c r="AD600" s="176"/>
      <c r="AE600" s="101"/>
      <c r="AF600" s="101"/>
      <c r="AG600" s="101"/>
      <c r="AH600" s="101"/>
      <c r="AI600" s="101"/>
      <c r="AJ600" s="101"/>
      <c r="AK600" s="101"/>
      <c r="AL600" s="102"/>
      <c r="AM600" s="101"/>
      <c r="AN600" s="102"/>
      <c r="AO600" s="101"/>
      <c r="AP600" s="102"/>
      <c r="AQ600" s="101"/>
      <c r="AR600" s="102"/>
      <c r="AS600" s="101"/>
      <c r="AT600" s="102"/>
      <c r="AU600" s="101"/>
    </row>
    <row r="601" spans="1:52" ht="113.25" customHeight="1">
      <c r="A601" s="487"/>
      <c r="B601" s="445"/>
      <c r="C601" s="493"/>
      <c r="D601" s="262" t="s">
        <v>1388</v>
      </c>
      <c r="E601" s="352" t="s">
        <v>362</v>
      </c>
      <c r="F601" s="263" t="s">
        <v>624</v>
      </c>
      <c r="G601" s="290" t="s">
        <v>692</v>
      </c>
      <c r="H601" s="335" t="s">
        <v>521</v>
      </c>
      <c r="I601" s="335" t="str">
        <f>IF(OR(E601="SE",E601="SA"),VLOOKUP(H601,'Tabla de Peligros y Riesgo'!$C$2:$E$226,2,FALSE),VLOOKUP(H601,'LISTA DE ASPECTOS - IMPACTOS'!$D$3:$F$72,2,FALSE))</f>
        <v>Riesgo Psicosocial</v>
      </c>
      <c r="J601" s="336" t="str">
        <f>IF(OR(E601="SE",E601="SA"),VLOOKUP(H601,'Tabla de Peligros y Riesgo'!$C$2:$E$226,3,FALSE),VLOOKUP(H601,'LISTA DE ASPECTOS - IMPACTOS'!$D$3:$F$72,3,FALSE))</f>
        <v>Estrés / Depresión</v>
      </c>
      <c r="K601" s="337" t="s">
        <v>680</v>
      </c>
      <c r="L601" s="277">
        <v>4</v>
      </c>
      <c r="M601" s="268">
        <f t="shared" si="45"/>
        <v>18</v>
      </c>
      <c r="N601" s="269"/>
      <c r="O601" s="274"/>
      <c r="P601" s="275"/>
      <c r="Q601" s="276"/>
      <c r="R601" s="177"/>
      <c r="S601" s="177" t="s">
        <v>742</v>
      </c>
      <c r="T601" s="178"/>
      <c r="U601" s="401" t="s">
        <v>1402</v>
      </c>
      <c r="V601" s="278"/>
      <c r="W601" s="86">
        <f t="shared" si="46"/>
        <v>18</v>
      </c>
      <c r="X601" s="195"/>
      <c r="Y601" s="86">
        <f t="shared" si="47"/>
        <v>21</v>
      </c>
      <c r="Z601" s="279"/>
      <c r="AA601" s="267" t="s">
        <v>1381</v>
      </c>
      <c r="AB601" s="176"/>
      <c r="AC601" s="176"/>
      <c r="AD601" s="176"/>
      <c r="AE601" s="101"/>
      <c r="AF601" s="101"/>
      <c r="AG601" s="101"/>
      <c r="AH601" s="101"/>
      <c r="AI601" s="101"/>
      <c r="AJ601" s="101"/>
      <c r="AK601" s="101"/>
      <c r="AL601" s="102"/>
      <c r="AM601" s="101"/>
      <c r="AN601" s="102"/>
      <c r="AO601" s="101"/>
      <c r="AP601" s="102"/>
      <c r="AQ601" s="101"/>
      <c r="AR601" s="102"/>
      <c r="AS601" s="101"/>
      <c r="AT601" s="102"/>
      <c r="AU601" s="101"/>
    </row>
    <row r="602" spans="1:52" s="100" customFormat="1" ht="211.5">
      <c r="A602" s="487"/>
      <c r="B602" s="445"/>
      <c r="C602" s="339" t="s">
        <v>142</v>
      </c>
      <c r="D602" s="262" t="s">
        <v>1388</v>
      </c>
      <c r="E602" s="352" t="s">
        <v>361</v>
      </c>
      <c r="F602" s="263" t="s">
        <v>624</v>
      </c>
      <c r="G602" s="290" t="s">
        <v>694</v>
      </c>
      <c r="H602" s="335" t="s">
        <v>695</v>
      </c>
      <c r="I602" s="335" t="str">
        <f>IF(OR(E602="SE",E602="SA"),VLOOKUP(H602,'Tabla de Peligros y Riesgo'!$C$2:$E$226,2,FALSE),VLOOKUP(H602,'LISTA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602" s="336" t="s">
        <v>696</v>
      </c>
      <c r="K602" s="342" t="s">
        <v>680</v>
      </c>
      <c r="L602" s="177">
        <v>4</v>
      </c>
      <c r="M602" s="268">
        <f t="shared" si="45"/>
        <v>18</v>
      </c>
      <c r="N602" s="280"/>
      <c r="O602" s="280"/>
      <c r="P602" s="282"/>
      <c r="Q602" s="283" t="s">
        <v>697</v>
      </c>
      <c r="R602" s="177" t="s">
        <v>678</v>
      </c>
      <c r="S602" s="177" t="s">
        <v>698</v>
      </c>
      <c r="T602" s="178"/>
      <c r="U602" s="178" t="s">
        <v>1401</v>
      </c>
      <c r="V602" s="304"/>
      <c r="W602" s="86">
        <f t="shared" si="46"/>
        <v>18</v>
      </c>
      <c r="X602" s="88">
        <f>IF(M602&gt;=16,MAX(N602:R602),IF(M602&lt;16,MAX(N602:T602)))</f>
        <v>0</v>
      </c>
      <c r="Y602" s="86">
        <f t="shared" si="47"/>
        <v>23</v>
      </c>
      <c r="Z602" s="85"/>
      <c r="AA602" s="267" t="s">
        <v>1381</v>
      </c>
      <c r="AD602" s="99"/>
      <c r="AE602" s="101"/>
      <c r="AF602" s="101"/>
      <c r="AG602" s="101"/>
      <c r="AH602" s="101"/>
      <c r="AI602" s="101"/>
      <c r="AJ602" s="101"/>
      <c r="AK602" s="101"/>
      <c r="AL602" s="102"/>
      <c r="AM602" s="101"/>
      <c r="AN602" s="102"/>
      <c r="AO602" s="101"/>
      <c r="AP602" s="102"/>
      <c r="AQ602" s="101"/>
      <c r="AR602" s="102"/>
      <c r="AS602" s="101"/>
      <c r="AT602" s="102"/>
      <c r="AU602" s="101"/>
      <c r="AV602" s="90"/>
      <c r="AW602" s="90"/>
      <c r="AX602" s="90"/>
      <c r="AY602" s="90"/>
      <c r="AZ602" s="90"/>
    </row>
    <row r="603" spans="1:52" ht="108" customHeight="1">
      <c r="A603" s="487"/>
      <c r="B603" s="445"/>
      <c r="C603" s="488" t="s">
        <v>22</v>
      </c>
      <c r="D603" s="262" t="s">
        <v>1388</v>
      </c>
      <c r="E603" s="352" t="s">
        <v>361</v>
      </c>
      <c r="F603" s="263" t="s">
        <v>624</v>
      </c>
      <c r="G603" s="290" t="s">
        <v>721</v>
      </c>
      <c r="H603" s="341" t="s">
        <v>749</v>
      </c>
      <c r="I603" s="335" t="str">
        <f>IF(OR(E603="SE",E603="SA"),VLOOKUP(H603,'Tabla de Peligros y Riesgo'!$C$2:$E$226,2,FALSE),VLOOKUP(H603,'LISTA DE ASPECTOS - IMPACTOS'!$D$3:$F$72,2,FALSE))</f>
        <v>Inhalación de gases Toxicos</v>
      </c>
      <c r="J603" s="336" t="str">
        <f>IF(OR(E603="SE",E603="SA"),VLOOKUP(H603,'Tabla de Peligros y Riesgo'!$C$2:$E$226,3,FALSE),VLOOKUP(H603,'LISTA DE ASPECTOS - IMPACTOS'!$D$3:$F$72,3,FALSE))</f>
        <v>Intoxicación</v>
      </c>
      <c r="K603" s="342" t="s">
        <v>715</v>
      </c>
      <c r="L603" s="177">
        <v>3</v>
      </c>
      <c r="M603" s="268">
        <f t="shared" si="45"/>
        <v>9</v>
      </c>
      <c r="N603" s="85"/>
      <c r="O603" s="85"/>
      <c r="P603" s="84"/>
      <c r="Q603" s="287" t="s">
        <v>750</v>
      </c>
      <c r="R603" s="177" t="s">
        <v>685</v>
      </c>
      <c r="S603" s="177" t="s">
        <v>751</v>
      </c>
      <c r="T603" s="178"/>
      <c r="U603" s="401" t="s">
        <v>1402</v>
      </c>
      <c r="V603" s="87"/>
      <c r="W603" s="86">
        <f t="shared" si="46"/>
        <v>9</v>
      </c>
      <c r="X603" s="88"/>
      <c r="Y603" s="86">
        <f t="shared" si="47"/>
        <v>17</v>
      </c>
      <c r="Z603" s="85"/>
      <c r="AA603" s="267" t="s">
        <v>1381</v>
      </c>
      <c r="AB603" s="175"/>
      <c r="AC603" s="176"/>
      <c r="AD603" s="176"/>
      <c r="AE603" s="101"/>
      <c r="AF603" s="101"/>
      <c r="AG603" s="101"/>
      <c r="AH603" s="101"/>
      <c r="AI603" s="101"/>
      <c r="AJ603" s="101"/>
      <c r="AK603" s="101"/>
      <c r="AL603" s="102"/>
      <c r="AM603" s="101"/>
      <c r="AN603" s="102"/>
      <c r="AO603" s="101"/>
      <c r="AP603" s="102"/>
      <c r="AQ603" s="101"/>
      <c r="AR603" s="102"/>
      <c r="AS603" s="101"/>
      <c r="AT603" s="102"/>
      <c r="AU603" s="101"/>
    </row>
    <row r="604" spans="1:52" ht="90" customHeight="1">
      <c r="A604" s="487"/>
      <c r="B604" s="445"/>
      <c r="C604" s="489"/>
      <c r="D604" s="262" t="s">
        <v>1388</v>
      </c>
      <c r="E604" s="352" t="s">
        <v>362</v>
      </c>
      <c r="F604" s="263" t="s">
        <v>624</v>
      </c>
      <c r="G604" s="290" t="s">
        <v>752</v>
      </c>
      <c r="H604" s="341" t="s">
        <v>452</v>
      </c>
      <c r="I604" s="335" t="str">
        <f>IF(OR(E604="SE",E604="SA"),VLOOKUP(H604,'Tabla de Peligros y Riesgo'!$C$2:$E$226,2,FALSE),VLOOKUP(H604,'LISTA DE ASPECTOS - IMPACTOS'!$D$3:$F$72,2,FALSE))</f>
        <v>Caída de roca</v>
      </c>
      <c r="J604" s="336" t="str">
        <f>IF(OR(E604="SE",E604="SA"),VLOOKUP(H604,'Tabla de Peligros y Riesgo'!$C$2:$E$226,3,FALSE),VLOOKUP(H604,'LISTA DE ASPECTOS - IMPACTOS'!$D$3:$F$72,3,FALSE))</f>
        <v>Contusión/Fractura/Muerte</v>
      </c>
      <c r="K604" s="342" t="s">
        <v>715</v>
      </c>
      <c r="L604" s="177">
        <v>2</v>
      </c>
      <c r="M604" s="268">
        <f t="shared" si="45"/>
        <v>5</v>
      </c>
      <c r="N604" s="85"/>
      <c r="O604" s="85"/>
      <c r="P604" s="292"/>
      <c r="Q604" s="287" t="s">
        <v>753</v>
      </c>
      <c r="R604" s="177" t="s">
        <v>685</v>
      </c>
      <c r="S604" s="177" t="s">
        <v>754</v>
      </c>
      <c r="T604" s="178"/>
      <c r="U604" s="401" t="s">
        <v>1402</v>
      </c>
      <c r="V604" s="278"/>
      <c r="W604" s="86">
        <f t="shared" si="46"/>
        <v>5</v>
      </c>
      <c r="X604" s="88"/>
      <c r="Y604" s="86">
        <f t="shared" si="47"/>
        <v>12</v>
      </c>
      <c r="Z604" s="85"/>
      <c r="AA604" s="267" t="s">
        <v>1381</v>
      </c>
      <c r="AB604" s="176"/>
      <c r="AC604" s="176"/>
      <c r="AD604" s="176"/>
      <c r="AE604" s="101"/>
      <c r="AF604" s="101"/>
      <c r="AG604" s="101"/>
      <c r="AH604" s="101"/>
      <c r="AI604" s="101"/>
      <c r="AJ604" s="101"/>
      <c r="AK604" s="101"/>
      <c r="AL604" s="102"/>
      <c r="AM604" s="101"/>
      <c r="AN604" s="102"/>
      <c r="AO604" s="101"/>
      <c r="AP604" s="102"/>
      <c r="AQ604" s="101"/>
      <c r="AR604" s="102"/>
      <c r="AS604" s="101"/>
      <c r="AT604" s="102"/>
      <c r="AU604" s="101"/>
    </row>
    <row r="605" spans="1:52" s="100" customFormat="1" ht="89.25" customHeight="1">
      <c r="A605" s="487"/>
      <c r="B605" s="445"/>
      <c r="C605" s="489"/>
      <c r="D605" s="262" t="s">
        <v>1388</v>
      </c>
      <c r="E605" s="352" t="s">
        <v>362</v>
      </c>
      <c r="F605" s="263" t="s">
        <v>624</v>
      </c>
      <c r="G605" s="290" t="s">
        <v>701</v>
      </c>
      <c r="H605" s="341" t="s">
        <v>524</v>
      </c>
      <c r="I605" s="335" t="str">
        <f>IF(OR(E605="SE",E605="SA"),VLOOKUP(H605,'Tabla de Peligros y Riesgo'!$C$2:$E$226,2,FALSE),VLOOKUP(H605,'LISTA DE ASPECTOS - IMPACTOS'!$D$3:$F$72,2,FALSE))</f>
        <v>Caída al mismo nivel</v>
      </c>
      <c r="J605" s="336" t="s">
        <v>702</v>
      </c>
      <c r="K605" s="342" t="s">
        <v>680</v>
      </c>
      <c r="L605" s="177">
        <v>4</v>
      </c>
      <c r="M605" s="268">
        <f t="shared" si="45"/>
        <v>18</v>
      </c>
      <c r="N605" s="280"/>
      <c r="O605" s="280"/>
      <c r="P605" s="282"/>
      <c r="Q605" s="287"/>
      <c r="R605" s="177"/>
      <c r="S605" s="177" t="s">
        <v>833</v>
      </c>
      <c r="T605" s="178"/>
      <c r="U605" s="401" t="s">
        <v>1402</v>
      </c>
      <c r="V605" s="304"/>
      <c r="W605" s="86">
        <f t="shared" si="46"/>
        <v>18</v>
      </c>
      <c r="X605" s="88"/>
      <c r="Y605" s="86">
        <f t="shared" si="47"/>
        <v>21</v>
      </c>
      <c r="Z605" s="85"/>
      <c r="AA605" s="267" t="s">
        <v>1381</v>
      </c>
      <c r="AD605" s="99"/>
      <c r="AE605" s="101"/>
      <c r="AF605" s="101"/>
      <c r="AG605" s="101"/>
      <c r="AH605" s="101"/>
      <c r="AI605" s="101"/>
      <c r="AJ605" s="101"/>
      <c r="AK605" s="101"/>
      <c r="AL605" s="102"/>
      <c r="AM605" s="101"/>
      <c r="AN605" s="102"/>
      <c r="AO605" s="101"/>
      <c r="AP605" s="102"/>
      <c r="AQ605" s="101"/>
      <c r="AR605" s="102"/>
      <c r="AS605" s="101"/>
      <c r="AT605" s="102"/>
      <c r="AU605" s="101"/>
      <c r="AV605" s="90"/>
      <c r="AW605" s="90"/>
      <c r="AX605" s="90"/>
      <c r="AY605" s="90"/>
      <c r="AZ605" s="90"/>
    </row>
    <row r="606" spans="1:52" ht="92.25" customHeight="1">
      <c r="A606" s="487"/>
      <c r="B606" s="445"/>
      <c r="C606" s="488" t="s">
        <v>143</v>
      </c>
      <c r="D606" s="262" t="s">
        <v>1388</v>
      </c>
      <c r="E606" s="352" t="s">
        <v>362</v>
      </c>
      <c r="F606" s="263" t="s">
        <v>624</v>
      </c>
      <c r="G606" s="290" t="s">
        <v>701</v>
      </c>
      <c r="H606" s="341" t="s">
        <v>542</v>
      </c>
      <c r="I606" s="335" t="str">
        <f>IF(OR(E606="SE",E606="SA"),VLOOKUP(H606,'Tabla de Peligros y Riesgo'!$C$2:$E$226,2,FALSE),VLOOKUP(H606,'LISTA DE ASPECTOS - IMPACTOS'!$D$3:$F$72,2,FALSE))</f>
        <v>Caída al mismo nivel</v>
      </c>
      <c r="J606" s="336" t="s">
        <v>702</v>
      </c>
      <c r="K606" s="342" t="s">
        <v>680</v>
      </c>
      <c r="L606" s="177">
        <v>4</v>
      </c>
      <c r="M606" s="268">
        <f t="shared" si="45"/>
        <v>18</v>
      </c>
      <c r="N606" s="85"/>
      <c r="O606" s="85"/>
      <c r="P606" s="84"/>
      <c r="Q606" s="287"/>
      <c r="R606" s="177"/>
      <c r="S606" s="177" t="s">
        <v>833</v>
      </c>
      <c r="T606" s="178"/>
      <c r="U606" s="401" t="s">
        <v>1402</v>
      </c>
      <c r="V606" s="87"/>
      <c r="W606" s="86">
        <f t="shared" si="46"/>
        <v>18</v>
      </c>
      <c r="X606" s="88"/>
      <c r="Y606" s="86">
        <f t="shared" si="47"/>
        <v>21</v>
      </c>
      <c r="Z606" s="85"/>
      <c r="AA606" s="267" t="s">
        <v>1381</v>
      </c>
      <c r="AB606" s="175"/>
      <c r="AC606" s="176"/>
      <c r="AD606" s="176"/>
      <c r="AE606" s="101"/>
      <c r="AF606" s="101"/>
      <c r="AG606" s="101"/>
      <c r="AH606" s="101"/>
      <c r="AI606" s="101"/>
      <c r="AJ606" s="101"/>
      <c r="AK606" s="101"/>
      <c r="AL606" s="102"/>
      <c r="AM606" s="101"/>
      <c r="AN606" s="102"/>
      <c r="AO606" s="101"/>
      <c r="AP606" s="102"/>
      <c r="AQ606" s="101"/>
      <c r="AR606" s="102"/>
      <c r="AS606" s="101"/>
      <c r="AT606" s="102"/>
      <c r="AU606" s="101"/>
    </row>
    <row r="607" spans="1:52" ht="117.5">
      <c r="A607" s="487"/>
      <c r="B607" s="445"/>
      <c r="C607" s="493"/>
      <c r="D607" s="262" t="s">
        <v>1388</v>
      </c>
      <c r="E607" s="352" t="s">
        <v>362</v>
      </c>
      <c r="F607" s="263" t="s">
        <v>624</v>
      </c>
      <c r="G607" s="290" t="s">
        <v>704</v>
      </c>
      <c r="H607" s="341" t="s">
        <v>707</v>
      </c>
      <c r="I607" s="335" t="str">
        <f>IF(OR(E607="SE",E607="SA"),VLOOKUP(H607,'Tabla de Peligros y Riesgo'!$C$2:$E$226,2,FALSE),VLOOKUP(H607,'LISTA DE ASPECTOS - IMPACTOS'!$D$3:$F$72,2,FALSE))</f>
        <v>Atrapamiento</v>
      </c>
      <c r="J607" s="336" t="s">
        <v>705</v>
      </c>
      <c r="K607" s="342" t="s">
        <v>680</v>
      </c>
      <c r="L607" s="177">
        <v>3</v>
      </c>
      <c r="M607" s="268">
        <f t="shared" si="45"/>
        <v>13</v>
      </c>
      <c r="N607" s="85"/>
      <c r="O607" s="85"/>
      <c r="P607" s="84"/>
      <c r="Q607" s="287"/>
      <c r="R607" s="177"/>
      <c r="S607" s="177" t="s">
        <v>834</v>
      </c>
      <c r="T607" s="178"/>
      <c r="U607" s="401" t="s">
        <v>1402</v>
      </c>
      <c r="V607" s="87"/>
      <c r="W607" s="86">
        <f t="shared" si="46"/>
        <v>13</v>
      </c>
      <c r="X607" s="88"/>
      <c r="Y607" s="86">
        <f t="shared" si="47"/>
        <v>17</v>
      </c>
      <c r="Z607" s="85"/>
      <c r="AA607" s="267" t="s">
        <v>1381</v>
      </c>
      <c r="AB607" s="175"/>
      <c r="AC607" s="176"/>
      <c r="AD607" s="176"/>
      <c r="AE607" s="101"/>
      <c r="AF607" s="101"/>
      <c r="AG607" s="101"/>
      <c r="AH607" s="101"/>
      <c r="AI607" s="101"/>
      <c r="AJ607" s="101"/>
      <c r="AK607" s="101"/>
      <c r="AL607" s="102"/>
      <c r="AM607" s="101"/>
      <c r="AN607" s="102"/>
      <c r="AO607" s="101"/>
      <c r="AP607" s="102"/>
      <c r="AQ607" s="101"/>
      <c r="AR607" s="102"/>
      <c r="AS607" s="101"/>
      <c r="AT607" s="102"/>
      <c r="AU607" s="101"/>
    </row>
    <row r="608" spans="1:52" ht="101.5">
      <c r="A608" s="487"/>
      <c r="B608" s="445"/>
      <c r="C608" s="339" t="s">
        <v>144</v>
      </c>
      <c r="D608" s="262" t="s">
        <v>1388</v>
      </c>
      <c r="E608" s="352" t="s">
        <v>362</v>
      </c>
      <c r="F608" s="263" t="s">
        <v>624</v>
      </c>
      <c r="G608" s="290" t="s">
        <v>704</v>
      </c>
      <c r="H608" s="341" t="s">
        <v>507</v>
      </c>
      <c r="I608" s="335" t="str">
        <f>IF(OR(E608="SE",E608="SA"),VLOOKUP(H608,'Tabla de Peligros y Riesgo'!$C$2:$E$226,2,FALSE),VLOOKUP(H608,'LISTA DE ASPECTOS - IMPACTOS'!$D$3:$F$72,2,FALSE))</f>
        <v xml:space="preserve">Golpes </v>
      </c>
      <c r="J608" s="336" t="s">
        <v>705</v>
      </c>
      <c r="K608" s="342" t="s">
        <v>680</v>
      </c>
      <c r="L608" s="177">
        <v>3</v>
      </c>
      <c r="M608" s="268">
        <f t="shared" si="45"/>
        <v>13</v>
      </c>
      <c r="N608" s="177"/>
      <c r="O608" s="177"/>
      <c r="P608" s="84"/>
      <c r="Q608" s="287"/>
      <c r="R608" s="177"/>
      <c r="S608" s="177" t="s">
        <v>714</v>
      </c>
      <c r="T608" s="178"/>
      <c r="U608" s="401" t="s">
        <v>1402</v>
      </c>
      <c r="V608" s="87"/>
      <c r="W608" s="86">
        <f t="shared" si="46"/>
        <v>13</v>
      </c>
      <c r="X608" s="88"/>
      <c r="Y608" s="86">
        <f t="shared" si="47"/>
        <v>17</v>
      </c>
      <c r="Z608" s="85"/>
      <c r="AA608" s="267" t="s">
        <v>1381</v>
      </c>
      <c r="AB608" s="175"/>
      <c r="AC608" s="176"/>
      <c r="AD608" s="176"/>
      <c r="AE608" s="101"/>
      <c r="AF608" s="101"/>
      <c r="AG608" s="101"/>
      <c r="AH608" s="101"/>
      <c r="AI608" s="101"/>
      <c r="AJ608" s="101"/>
      <c r="AK608" s="101"/>
      <c r="AL608" s="102"/>
      <c r="AM608" s="101"/>
      <c r="AN608" s="102"/>
      <c r="AO608" s="101"/>
      <c r="AP608" s="102"/>
      <c r="AQ608" s="101"/>
      <c r="AR608" s="102"/>
      <c r="AS608" s="101"/>
      <c r="AT608" s="102"/>
      <c r="AU608" s="101"/>
    </row>
    <row r="609" spans="1:47" ht="93" customHeight="1">
      <c r="A609" s="487"/>
      <c r="B609" s="445"/>
      <c r="C609" s="488" t="s">
        <v>158</v>
      </c>
      <c r="D609" s="262" t="s">
        <v>1388</v>
      </c>
      <c r="E609" s="352" t="s">
        <v>361</v>
      </c>
      <c r="F609" s="263" t="s">
        <v>624</v>
      </c>
      <c r="G609" s="290" t="s">
        <v>441</v>
      </c>
      <c r="H609" s="341" t="s">
        <v>519</v>
      </c>
      <c r="I609" s="335" t="str">
        <f>IF(OR(E609="SE",E609="SA"),VLOOKUP(H609,'Tabla de Peligros y Riesgo'!$C$2:$E$226,2,FALSE),VLOOKUP(H609,'LISTA DE ASPECTOS - IMPACTOS'!$D$3:$F$72,2,FALSE))</f>
        <v>Riesgos Disergonómico</v>
      </c>
      <c r="J609" s="336" t="str">
        <f>IF(OR(E609="SE",E609="SA"),VLOOKUP(H609,'Tabla de Peligros y Riesgo'!$C$2:$E$226,3,FALSE),VLOOKUP(H609,'LISTA DE ASPECTOS - IMPACTOS'!$D$3:$F$72,3,FALSE))</f>
        <v>Lumbalgia/Dorsalgia/ Hiperlordosis/ Tendinitis de Hombro</v>
      </c>
      <c r="K609" s="342" t="s">
        <v>715</v>
      </c>
      <c r="L609" s="177">
        <v>4</v>
      </c>
      <c r="M609" s="268">
        <f t="shared" si="45"/>
        <v>14</v>
      </c>
      <c r="N609" s="177"/>
      <c r="O609" s="177"/>
      <c r="P609" s="84"/>
      <c r="Q609" s="287"/>
      <c r="R609" s="177"/>
      <c r="S609" s="177" t="s">
        <v>716</v>
      </c>
      <c r="T609" s="178"/>
      <c r="U609" s="401" t="s">
        <v>1402</v>
      </c>
      <c r="V609" s="87"/>
      <c r="W609" s="86">
        <f t="shared" si="46"/>
        <v>14</v>
      </c>
      <c r="X609" s="88"/>
      <c r="Y609" s="86">
        <f t="shared" si="47"/>
        <v>18</v>
      </c>
      <c r="Z609" s="85"/>
      <c r="AA609" s="267" t="s">
        <v>1381</v>
      </c>
      <c r="AB609" s="175"/>
      <c r="AC609" s="176"/>
      <c r="AD609" s="176"/>
      <c r="AE609" s="101"/>
      <c r="AF609" s="101"/>
      <c r="AG609" s="101"/>
      <c r="AH609" s="101"/>
      <c r="AI609" s="101"/>
      <c r="AJ609" s="101"/>
      <c r="AK609" s="101"/>
      <c r="AL609" s="102"/>
      <c r="AM609" s="101"/>
      <c r="AN609" s="102"/>
      <c r="AO609" s="101"/>
      <c r="AP609" s="102"/>
      <c r="AQ609" s="101"/>
      <c r="AR609" s="102"/>
      <c r="AS609" s="101"/>
      <c r="AT609" s="102"/>
      <c r="AU609" s="101"/>
    </row>
    <row r="610" spans="1:47" ht="188">
      <c r="A610" s="487"/>
      <c r="B610" s="445"/>
      <c r="C610" s="489"/>
      <c r="D610" s="262" t="s">
        <v>1388</v>
      </c>
      <c r="E610" s="352" t="s">
        <v>363</v>
      </c>
      <c r="F610" s="263" t="s">
        <v>624</v>
      </c>
      <c r="G610" s="290" t="s">
        <v>739</v>
      </c>
      <c r="H610" s="341" t="s">
        <v>775</v>
      </c>
      <c r="I610" s="335" t="str">
        <f>IF(OR(E610="SE",E610="SA"),VLOOKUP(H610,'Tabla de Peligros y Riesgo'!$C$2:$E$226,2,FALSE),VLOOKUP(H610,'LISTA DE ASPECTOS - IMPACTOS'!$D$3:$F$72,2,FALSE))</f>
        <v>Alteración de la calidad de suelo/agua</v>
      </c>
      <c r="J610" s="336" t="str">
        <f>IF(OR(E610="SE",E610="SA"),VLOOKUP(H610,'Tabla de Peligros y Riesgo'!$C$2:$E$226,3,FALSE),VLOOKUP(H610,'LISTA DE ASPECTOS - IMPACTOS'!$D$3:$F$72,3,FALSE))</f>
        <v>Potencial incumplimiento de Estándares de Calidad Ambiental (ECA) para aire.
Potencial afectación a la vida y salud humana.</v>
      </c>
      <c r="K610" s="342" t="s">
        <v>715</v>
      </c>
      <c r="L610" s="177">
        <v>4</v>
      </c>
      <c r="M610" s="268">
        <f t="shared" si="45"/>
        <v>14</v>
      </c>
      <c r="N610" s="85"/>
      <c r="O610" s="85"/>
      <c r="P610" s="84"/>
      <c r="Q610" s="287"/>
      <c r="R610" s="177"/>
      <c r="S610" s="177" t="s">
        <v>741</v>
      </c>
      <c r="T610" s="178"/>
      <c r="U610" s="178"/>
      <c r="V610" s="87"/>
      <c r="W610" s="86">
        <f t="shared" si="46"/>
        <v>14</v>
      </c>
      <c r="X610" s="88">
        <f>IF(M610&gt;=16,MAX(N610:R610),IF(M610&lt;16,MAX(N610:V610)))</f>
        <v>0</v>
      </c>
      <c r="Y610" s="86">
        <f t="shared" si="47"/>
        <v>18</v>
      </c>
      <c r="Z610" s="85"/>
      <c r="AA610" s="267" t="s">
        <v>1381</v>
      </c>
      <c r="AB610" s="175"/>
      <c r="AC610" s="176"/>
      <c r="AD610" s="176"/>
      <c r="AE610" s="101"/>
      <c r="AF610" s="101"/>
      <c r="AG610" s="101"/>
      <c r="AH610" s="101"/>
      <c r="AI610" s="101"/>
      <c r="AJ610" s="101"/>
      <c r="AK610" s="101"/>
      <c r="AL610" s="102"/>
      <c r="AM610" s="101"/>
      <c r="AN610" s="102"/>
      <c r="AO610" s="101"/>
      <c r="AP610" s="102"/>
      <c r="AQ610" s="101"/>
      <c r="AR610" s="102"/>
      <c r="AS610" s="101"/>
      <c r="AT610" s="102"/>
      <c r="AU610" s="101"/>
    </row>
    <row r="611" spans="1:47" ht="329">
      <c r="A611" s="487"/>
      <c r="B611" s="445"/>
      <c r="C611" s="489"/>
      <c r="D611" s="262" t="s">
        <v>1388</v>
      </c>
      <c r="E611" s="352" t="s">
        <v>363</v>
      </c>
      <c r="F611" s="263" t="s">
        <v>624</v>
      </c>
      <c r="G611" s="290" t="s">
        <v>732</v>
      </c>
      <c r="H611" s="341" t="s">
        <v>729</v>
      </c>
      <c r="I611" s="335" t="str">
        <f>IF(OR(E611="SE",E611="SA"),VLOOKUP(H611,'Tabla de Peligros y Riesgo'!$C$2:$E$226,2,FALSE),VLOOKUP(H611,'LISTA DE ASPECTOS - IMPACTOS'!$D$3:$F$72,2,FALSE))</f>
        <v>Alteración de la calidad de suelo/agua</v>
      </c>
      <c r="J611" s="336" t="str">
        <f>IF(OR(E611="SE",E611="SA"),VLOOKUP(H611,'Tabla de Peligros y Riesgo'!$C$2:$E$226,3,FALSE),VLOOKUP(H611,'LISTA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11" s="342" t="s">
        <v>690</v>
      </c>
      <c r="L611" s="177">
        <v>4</v>
      </c>
      <c r="M611" s="268">
        <f t="shared" si="45"/>
        <v>10</v>
      </c>
      <c r="N611" s="85"/>
      <c r="O611" s="85"/>
      <c r="P611" s="84"/>
      <c r="Q611" s="177"/>
      <c r="R611" s="177"/>
      <c r="S611" s="177" t="s">
        <v>733</v>
      </c>
      <c r="T611" s="178"/>
      <c r="U611" s="178"/>
      <c r="V611" s="87"/>
      <c r="W611" s="86">
        <f t="shared" si="46"/>
        <v>10</v>
      </c>
      <c r="X611" s="88"/>
      <c r="Y611" s="86">
        <f t="shared" si="47"/>
        <v>18</v>
      </c>
      <c r="Z611" s="85"/>
      <c r="AA611" s="267" t="s">
        <v>1381</v>
      </c>
      <c r="AB611" s="175"/>
      <c r="AC611" s="176"/>
      <c r="AD611" s="176"/>
      <c r="AE611" s="272"/>
      <c r="AF611" s="272"/>
      <c r="AG611" s="272"/>
      <c r="AH611" s="272"/>
      <c r="AI611" s="272"/>
      <c r="AJ611" s="272"/>
      <c r="AK611" s="272"/>
      <c r="AL611" s="273"/>
      <c r="AM611" s="272"/>
      <c r="AN611" s="273"/>
      <c r="AO611" s="272"/>
      <c r="AP611" s="273"/>
      <c r="AQ611" s="272"/>
      <c r="AR611" s="273"/>
      <c r="AS611" s="272"/>
      <c r="AT611" s="102"/>
      <c r="AU611" s="101"/>
    </row>
    <row r="612" spans="1:47" ht="329">
      <c r="A612" s="487"/>
      <c r="B612" s="445"/>
      <c r="C612" s="489"/>
      <c r="D612" s="262" t="s">
        <v>1388</v>
      </c>
      <c r="E612" s="352" t="s">
        <v>363</v>
      </c>
      <c r="F612" s="263" t="s">
        <v>624</v>
      </c>
      <c r="G612" s="290" t="s">
        <v>728</v>
      </c>
      <c r="H612" s="341" t="s">
        <v>756</v>
      </c>
      <c r="I612" s="335" t="str">
        <f>IF(OR(E612="SE",E612="SA"),VLOOKUP(H612,'Tabla de Peligros y Riesgo'!$C$2:$E$226,2,FALSE),VLOOKUP(H612,'LISTA DE ASPECTOS - IMPACTOS'!$D$3:$F$72,2,FALSE))</f>
        <v>Alteración de la calidad de suelo/agua</v>
      </c>
      <c r="J612" s="336" t="str">
        <f>IF(OR(E612="SE",E612="SA"),VLOOKUP(H612,'Tabla de Peligros y Riesgo'!$C$2:$E$226,3,FALSE),VLOOKUP(H612,'LISTA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12" s="342" t="s">
        <v>680</v>
      </c>
      <c r="L612" s="177">
        <v>3</v>
      </c>
      <c r="M612" s="268">
        <f t="shared" si="45"/>
        <v>13</v>
      </c>
      <c r="N612" s="177"/>
      <c r="O612" s="177"/>
      <c r="P612" s="84"/>
      <c r="Q612" s="177" t="s">
        <v>730</v>
      </c>
      <c r="R612" s="177" t="s">
        <v>685</v>
      </c>
      <c r="S612" s="177" t="s">
        <v>757</v>
      </c>
      <c r="T612" s="178">
        <v>0.35</v>
      </c>
      <c r="U612" s="178"/>
      <c r="V612" s="87">
        <v>0.15</v>
      </c>
      <c r="W612" s="86">
        <f t="shared" si="46"/>
        <v>13</v>
      </c>
      <c r="X612" s="88">
        <f>IF(M612&gt;=16,MAX(N612:R612),IF(M612&lt;16,MAX(N612:V612)))</f>
        <v>0.35</v>
      </c>
      <c r="Y612" s="86">
        <f t="shared" si="47"/>
        <v>17</v>
      </c>
      <c r="Z612" s="85"/>
      <c r="AA612" s="267" t="s">
        <v>1381</v>
      </c>
      <c r="AB612" s="175"/>
      <c r="AC612" s="176"/>
      <c r="AD612" s="176"/>
      <c r="AE612" s="101"/>
      <c r="AF612" s="101"/>
      <c r="AG612" s="101"/>
      <c r="AH612" s="101"/>
      <c r="AI612" s="101"/>
      <c r="AJ612" s="101"/>
      <c r="AK612" s="101"/>
      <c r="AL612" s="102"/>
      <c r="AM612" s="101"/>
      <c r="AN612" s="102"/>
      <c r="AO612" s="101"/>
      <c r="AP612" s="102"/>
      <c r="AQ612" s="101"/>
      <c r="AR612" s="102"/>
      <c r="AS612" s="101"/>
      <c r="AT612" s="102"/>
      <c r="AU612" s="101"/>
    </row>
    <row r="613" spans="1:47" ht="329">
      <c r="A613" s="487"/>
      <c r="B613" s="445"/>
      <c r="C613" s="489"/>
      <c r="D613" s="262" t="s">
        <v>1388</v>
      </c>
      <c r="E613" s="352" t="s">
        <v>363</v>
      </c>
      <c r="F613" s="263" t="s">
        <v>624</v>
      </c>
      <c r="G613" s="290" t="s">
        <v>728</v>
      </c>
      <c r="H613" s="341" t="s">
        <v>729</v>
      </c>
      <c r="I613" s="335" t="str">
        <f>IF(OR(E613="SE",E613="SA"),VLOOKUP(H613,'Tabla de Peligros y Riesgo'!$C$2:$E$226,2,FALSE),VLOOKUP(H613,'LISTA DE ASPECTOS - IMPACTOS'!$D$3:$F$72,2,FALSE))</f>
        <v>Alteración de la calidad de suelo/agua</v>
      </c>
      <c r="J613" s="336" t="str">
        <f>IF(OR(E613="SE",E613="SA"),VLOOKUP(H613,'Tabla de Peligros y Riesgo'!$C$2:$E$226,3,FALSE),VLOOKUP(H613,'LISTA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13" s="342" t="s">
        <v>680</v>
      </c>
      <c r="L613" s="177">
        <v>3</v>
      </c>
      <c r="M613" s="268">
        <f t="shared" si="45"/>
        <v>13</v>
      </c>
      <c r="N613" s="177"/>
      <c r="O613" s="177"/>
      <c r="P613" s="84"/>
      <c r="Q613" s="177" t="s">
        <v>730</v>
      </c>
      <c r="R613" s="177" t="s">
        <v>685</v>
      </c>
      <c r="S613" s="177" t="s">
        <v>731</v>
      </c>
      <c r="T613" s="178">
        <v>0.35</v>
      </c>
      <c r="U613" s="178"/>
      <c r="V613" s="87"/>
      <c r="W613" s="86">
        <f t="shared" si="46"/>
        <v>13</v>
      </c>
      <c r="X613" s="88"/>
      <c r="Y613" s="86">
        <f t="shared" si="47"/>
        <v>17</v>
      </c>
      <c r="Z613" s="85"/>
      <c r="AA613" s="267" t="s">
        <v>1381</v>
      </c>
      <c r="AB613" s="175"/>
      <c r="AC613" s="176"/>
      <c r="AD613" s="176"/>
      <c r="AE613" s="101"/>
      <c r="AF613" s="101"/>
      <c r="AG613" s="101"/>
      <c r="AH613" s="101"/>
      <c r="AI613" s="101"/>
      <c r="AJ613" s="101"/>
      <c r="AK613" s="101"/>
      <c r="AL613" s="102"/>
      <c r="AM613" s="101"/>
      <c r="AN613" s="102"/>
      <c r="AO613" s="101"/>
      <c r="AP613" s="102"/>
      <c r="AQ613" s="101"/>
      <c r="AR613" s="102"/>
      <c r="AS613" s="101"/>
      <c r="AT613" s="102"/>
      <c r="AU613" s="101"/>
    </row>
    <row r="614" spans="1:47" ht="96.75" customHeight="1">
      <c r="A614" s="487"/>
      <c r="B614" s="445"/>
      <c r="C614" s="489"/>
      <c r="D614" s="262" t="s">
        <v>1388</v>
      </c>
      <c r="E614" s="352" t="s">
        <v>362</v>
      </c>
      <c r="F614" s="263" t="s">
        <v>624</v>
      </c>
      <c r="G614" s="290" t="s">
        <v>823</v>
      </c>
      <c r="H614" s="341" t="s">
        <v>824</v>
      </c>
      <c r="I614" s="335" t="str">
        <f>IF(OR(E614="SE",E614="SA"),VLOOKUP(H614,'Tabla de Peligros y Riesgo'!$C$2:$E$226,2,FALSE),VLOOKUP(H614,'LISTA DE ASPECTOS - IMPACTOS'!$D$3:$F$72,2,FALSE))</f>
        <v>Aplastamiento</v>
      </c>
      <c r="J614" s="336" t="str">
        <f>IF(OR(E614="SE",E614="SA"),VLOOKUP(H614,'Tabla de Peligros y Riesgo'!$C$2:$E$226,3,FALSE),VLOOKUP(H614,'LISTA DE ASPECTOS - IMPACTOS'!$D$3:$F$72,3,FALSE))</f>
        <v>Contusión/Fractura/Muerte</v>
      </c>
      <c r="K614" s="342" t="s">
        <v>680</v>
      </c>
      <c r="L614" s="177">
        <v>2</v>
      </c>
      <c r="M614" s="268">
        <f t="shared" si="45"/>
        <v>8</v>
      </c>
      <c r="N614" s="85"/>
      <c r="O614" s="85"/>
      <c r="P614" s="84"/>
      <c r="Q614" s="287" t="s">
        <v>825</v>
      </c>
      <c r="R614" s="177" t="s">
        <v>685</v>
      </c>
      <c r="S614" s="177" t="s">
        <v>826</v>
      </c>
      <c r="T614" s="178"/>
      <c r="U614" s="401" t="s">
        <v>1402</v>
      </c>
      <c r="V614" s="87"/>
      <c r="W614" s="86">
        <f t="shared" si="46"/>
        <v>8</v>
      </c>
      <c r="X614" s="88"/>
      <c r="Y614" s="86">
        <f t="shared" si="47"/>
        <v>12</v>
      </c>
      <c r="Z614" s="85"/>
      <c r="AA614" s="267" t="s">
        <v>1381</v>
      </c>
      <c r="AB614" s="175"/>
      <c r="AC614" s="176"/>
      <c r="AD614" s="176"/>
      <c r="AE614" s="101"/>
      <c r="AF614" s="101"/>
      <c r="AG614" s="101"/>
      <c r="AH614" s="101"/>
      <c r="AI614" s="101"/>
      <c r="AJ614" s="101"/>
      <c r="AK614" s="101"/>
      <c r="AL614" s="102"/>
      <c r="AM614" s="101"/>
      <c r="AN614" s="102"/>
      <c r="AO614" s="101"/>
      <c r="AP614" s="102"/>
      <c r="AQ614" s="101"/>
      <c r="AR614" s="102"/>
      <c r="AS614" s="101"/>
      <c r="AT614" s="102"/>
      <c r="AU614" s="101"/>
    </row>
    <row r="615" spans="1:47" ht="92.25" customHeight="1">
      <c r="A615" s="487"/>
      <c r="B615" s="445"/>
      <c r="C615" s="489"/>
      <c r="D615" s="262" t="s">
        <v>1388</v>
      </c>
      <c r="E615" s="352" t="s">
        <v>362</v>
      </c>
      <c r="F615" s="263" t="s">
        <v>624</v>
      </c>
      <c r="G615" s="290" t="s">
        <v>701</v>
      </c>
      <c r="H615" s="341" t="s">
        <v>542</v>
      </c>
      <c r="I615" s="335" t="str">
        <f>IF(OR(E615="SE",E615="SA"),VLOOKUP(H615,'Tabla de Peligros y Riesgo'!$C$2:$E$226,2,FALSE),VLOOKUP(H615,'LISTA DE ASPECTOS - IMPACTOS'!$D$3:$F$72,2,FALSE))</f>
        <v>Caída al mismo nivel</v>
      </c>
      <c r="J615" s="336" t="s">
        <v>702</v>
      </c>
      <c r="K615" s="342" t="s">
        <v>680</v>
      </c>
      <c r="L615" s="177">
        <v>4</v>
      </c>
      <c r="M615" s="268">
        <f t="shared" si="45"/>
        <v>18</v>
      </c>
      <c r="N615" s="85"/>
      <c r="O615" s="85"/>
      <c r="P615" s="84"/>
      <c r="Q615" s="287"/>
      <c r="R615" s="177"/>
      <c r="S615" s="177" t="s">
        <v>833</v>
      </c>
      <c r="T615" s="178"/>
      <c r="U615" s="401" t="s">
        <v>1402</v>
      </c>
      <c r="V615" s="87">
        <v>0.15</v>
      </c>
      <c r="W615" s="86">
        <f t="shared" si="46"/>
        <v>18</v>
      </c>
      <c r="X615" s="88">
        <f>IF(M615&gt;=16,MAX(N615:R615),IF(M615&lt;16,MAX(N615:V615)))</f>
        <v>0</v>
      </c>
      <c r="Y615" s="86">
        <f t="shared" si="47"/>
        <v>21</v>
      </c>
      <c r="Z615" s="85"/>
      <c r="AA615" s="267" t="s">
        <v>1381</v>
      </c>
      <c r="AB615" s="175"/>
      <c r="AC615" s="176"/>
      <c r="AD615" s="176"/>
      <c r="AE615" s="101"/>
      <c r="AF615" s="101"/>
      <c r="AG615" s="101"/>
      <c r="AH615" s="101"/>
      <c r="AI615" s="101"/>
      <c r="AJ615" s="101"/>
      <c r="AK615" s="101"/>
      <c r="AL615" s="102"/>
      <c r="AM615" s="101"/>
      <c r="AN615" s="102"/>
      <c r="AO615" s="101"/>
      <c r="AP615" s="102"/>
      <c r="AQ615" s="101"/>
      <c r="AR615" s="102"/>
      <c r="AS615" s="101"/>
      <c r="AT615" s="102"/>
      <c r="AU615" s="101"/>
    </row>
    <row r="616" spans="1:47" ht="116">
      <c r="A616" s="487"/>
      <c r="B616" s="445"/>
      <c r="C616" s="489"/>
      <c r="D616" s="262" t="s">
        <v>1388</v>
      </c>
      <c r="E616" s="352" t="s">
        <v>362</v>
      </c>
      <c r="F616" s="263" t="s">
        <v>624</v>
      </c>
      <c r="G616" s="290" t="s">
        <v>735</v>
      </c>
      <c r="H616" s="341" t="s">
        <v>736</v>
      </c>
      <c r="I616" s="335" t="str">
        <f>IF(OR(E616="SE",E616="SA"),VLOOKUP(H616,'Tabla de Peligros y Riesgo'!$C$2:$E$226,2,FALSE),VLOOKUP(H616,'LISTA DE ASPECTOS - IMPACTOS'!$D$3:$F$72,2,FALSE))</f>
        <v>Cortes</v>
      </c>
      <c r="J616" s="336" t="str">
        <f>IF(OR(E616="SE",E616="SA"),VLOOKUP(H616,'Tabla de Peligros y Riesgo'!$C$2:$E$226,3,FALSE),VLOOKUP(H616,'LISTA DE ASPECTOS - IMPACTOS'!$D$3:$F$72,3,FALSE))</f>
        <v>Herida punzocortante</v>
      </c>
      <c r="K616" s="342" t="s">
        <v>715</v>
      </c>
      <c r="L616" s="177">
        <v>3</v>
      </c>
      <c r="M616" s="268">
        <f t="shared" si="45"/>
        <v>9</v>
      </c>
      <c r="N616" s="85"/>
      <c r="O616" s="85"/>
      <c r="P616" s="84"/>
      <c r="Q616" s="287" t="s">
        <v>737</v>
      </c>
      <c r="R616" s="177" t="s">
        <v>678</v>
      </c>
      <c r="S616" s="177" t="s">
        <v>738</v>
      </c>
      <c r="T616" s="178"/>
      <c r="U616" s="401" t="s">
        <v>1402</v>
      </c>
      <c r="V616" s="87"/>
      <c r="W616" s="86">
        <f t="shared" si="46"/>
        <v>9</v>
      </c>
      <c r="X616" s="88"/>
      <c r="Y616" s="86">
        <f t="shared" si="47"/>
        <v>20</v>
      </c>
      <c r="Z616" s="85"/>
      <c r="AA616" s="267" t="s">
        <v>1381</v>
      </c>
      <c r="AB616" s="175"/>
      <c r="AC616" s="176"/>
      <c r="AD616" s="176"/>
      <c r="AE616" s="101"/>
      <c r="AF616" s="101"/>
      <c r="AG616" s="101"/>
      <c r="AH616" s="101"/>
      <c r="AI616" s="101"/>
      <c r="AJ616" s="101"/>
      <c r="AK616" s="101"/>
      <c r="AL616" s="102"/>
      <c r="AM616" s="101"/>
      <c r="AN616" s="102"/>
      <c r="AO616" s="101"/>
      <c r="AP616" s="102"/>
      <c r="AQ616" s="101"/>
      <c r="AR616" s="102"/>
      <c r="AS616" s="101"/>
      <c r="AT616" s="102"/>
      <c r="AU616" s="101"/>
    </row>
    <row r="617" spans="1:47" ht="117.5">
      <c r="A617" s="487"/>
      <c r="B617" s="445"/>
      <c r="C617" s="493"/>
      <c r="D617" s="262" t="s">
        <v>1388</v>
      </c>
      <c r="E617" s="352" t="s">
        <v>362</v>
      </c>
      <c r="F617" s="263" t="s">
        <v>624</v>
      </c>
      <c r="G617" s="290" t="s">
        <v>704</v>
      </c>
      <c r="H617" s="341" t="s">
        <v>707</v>
      </c>
      <c r="I617" s="335" t="str">
        <f>IF(OR(E617="SE",E617="SA"),VLOOKUP(H617,'Tabla de Peligros y Riesgo'!$C$2:$E$226,2,FALSE),VLOOKUP(H617,'LISTA DE ASPECTOS - IMPACTOS'!$D$3:$F$72,2,FALSE))</f>
        <v>Atrapamiento</v>
      </c>
      <c r="J617" s="336" t="s">
        <v>705</v>
      </c>
      <c r="K617" s="342" t="s">
        <v>680</v>
      </c>
      <c r="L617" s="177">
        <v>3</v>
      </c>
      <c r="M617" s="268">
        <f t="shared" si="45"/>
        <v>13</v>
      </c>
      <c r="N617" s="177"/>
      <c r="O617" s="177"/>
      <c r="P617" s="84"/>
      <c r="Q617" s="287"/>
      <c r="R617" s="177"/>
      <c r="S617" s="177" t="s">
        <v>714</v>
      </c>
      <c r="T617" s="178"/>
      <c r="U617" s="401" t="s">
        <v>1402</v>
      </c>
      <c r="V617" s="87"/>
      <c r="W617" s="86">
        <f t="shared" si="46"/>
        <v>13</v>
      </c>
      <c r="X617" s="88"/>
      <c r="Y617" s="86">
        <f t="shared" si="47"/>
        <v>17</v>
      </c>
      <c r="Z617" s="85"/>
      <c r="AA617" s="267" t="s">
        <v>1381</v>
      </c>
      <c r="AB617" s="175"/>
      <c r="AC617" s="176"/>
      <c r="AD617" s="176"/>
      <c r="AE617" s="101"/>
      <c r="AF617" s="101"/>
      <c r="AG617" s="101"/>
      <c r="AH617" s="101"/>
      <c r="AI617" s="101"/>
      <c r="AJ617" s="101"/>
      <c r="AK617" s="101"/>
      <c r="AL617" s="102"/>
      <c r="AM617" s="101"/>
      <c r="AN617" s="102"/>
      <c r="AO617" s="101"/>
      <c r="AP617" s="102"/>
      <c r="AQ617" s="101"/>
      <c r="AR617" s="102"/>
      <c r="AS617" s="101"/>
      <c r="AT617" s="102"/>
      <c r="AU617" s="101"/>
    </row>
    <row r="618" spans="1:47" ht="70.5">
      <c r="A618" s="487"/>
      <c r="B618" s="445"/>
      <c r="C618" s="488" t="s">
        <v>159</v>
      </c>
      <c r="D618" s="262" t="s">
        <v>1388</v>
      </c>
      <c r="E618" s="352" t="s">
        <v>361</v>
      </c>
      <c r="F618" s="263" t="s">
        <v>624</v>
      </c>
      <c r="G618" s="290" t="s">
        <v>441</v>
      </c>
      <c r="H618" s="341" t="s">
        <v>519</v>
      </c>
      <c r="I618" s="335" t="str">
        <f>IF(OR(E618="SE",E618="SA"),VLOOKUP(H618,'Tabla de Peligros y Riesgo'!$C$2:$E$226,2,FALSE),VLOOKUP(H618,'LISTA DE ASPECTOS - IMPACTOS'!$D$3:$F$72,2,FALSE))</f>
        <v>Riesgos Disergonómico</v>
      </c>
      <c r="J618" s="336" t="str">
        <f>IF(OR(E618="SE",E618="SA"),VLOOKUP(H618,'Tabla de Peligros y Riesgo'!$C$2:$E$226,3,FALSE),VLOOKUP(H618,'LISTA DE ASPECTOS - IMPACTOS'!$D$3:$F$72,3,FALSE))</f>
        <v>Lumbalgia/Dorsalgia/ Hiperlordosis/ Tendinitis de Hombro</v>
      </c>
      <c r="K618" s="342" t="s">
        <v>715</v>
      </c>
      <c r="L618" s="177">
        <v>4</v>
      </c>
      <c r="M618" s="268">
        <f t="shared" si="45"/>
        <v>14</v>
      </c>
      <c r="N618" s="177"/>
      <c r="O618" s="177"/>
      <c r="P618" s="84"/>
      <c r="Q618" s="287"/>
      <c r="R618" s="177"/>
      <c r="S618" s="177" t="s">
        <v>716</v>
      </c>
      <c r="T618" s="178"/>
      <c r="U618" s="401" t="s">
        <v>1402</v>
      </c>
      <c r="V618" s="87"/>
      <c r="W618" s="86">
        <f t="shared" si="46"/>
        <v>14</v>
      </c>
      <c r="X618" s="88">
        <f>IF(M618&gt;=16,MAX(N618:R618),IF(M618&lt;16,MAX(N618:V618)))</f>
        <v>0</v>
      </c>
      <c r="Y618" s="86">
        <f t="shared" si="47"/>
        <v>18</v>
      </c>
      <c r="Z618" s="85"/>
      <c r="AA618" s="267" t="s">
        <v>1381</v>
      </c>
      <c r="AB618" s="175"/>
      <c r="AC618" s="176"/>
      <c r="AD618" s="176"/>
      <c r="AE618" s="101"/>
      <c r="AF618" s="101"/>
      <c r="AG618" s="101"/>
      <c r="AH618" s="101"/>
      <c r="AI618" s="101"/>
      <c r="AJ618" s="101"/>
      <c r="AK618" s="101"/>
      <c r="AL618" s="102"/>
      <c r="AM618" s="101"/>
      <c r="AN618" s="102"/>
      <c r="AO618" s="101"/>
      <c r="AP618" s="102"/>
      <c r="AQ618" s="101"/>
      <c r="AR618" s="102"/>
      <c r="AS618" s="101"/>
      <c r="AT618" s="102"/>
      <c r="AU618" s="101"/>
    </row>
    <row r="619" spans="1:47" ht="58">
      <c r="A619" s="487"/>
      <c r="B619" s="445"/>
      <c r="C619" s="489"/>
      <c r="D619" s="262" t="s">
        <v>1388</v>
      </c>
      <c r="E619" s="352" t="s">
        <v>362</v>
      </c>
      <c r="F619" s="263" t="s">
        <v>624</v>
      </c>
      <c r="G619" s="290" t="s">
        <v>823</v>
      </c>
      <c r="H619" s="341" t="s">
        <v>824</v>
      </c>
      <c r="I619" s="335" t="str">
        <f>IF(OR(E619="SE",E619="SA"),VLOOKUP(H619,'Tabla de Peligros y Riesgo'!$C$2:$E$226,2,FALSE),VLOOKUP(H619,'LISTA DE ASPECTOS - IMPACTOS'!$D$3:$F$72,2,FALSE))</f>
        <v>Aplastamiento</v>
      </c>
      <c r="J619" s="336" t="str">
        <f>IF(OR(E619="SE",E619="SA"),VLOOKUP(H619,'Tabla de Peligros y Riesgo'!$C$2:$E$226,3,FALSE),VLOOKUP(H619,'LISTA DE ASPECTOS - IMPACTOS'!$D$3:$F$72,3,FALSE))</f>
        <v>Contusión/Fractura/Muerte</v>
      </c>
      <c r="K619" s="342" t="s">
        <v>680</v>
      </c>
      <c r="L619" s="177">
        <v>2</v>
      </c>
      <c r="M619" s="268">
        <f t="shared" si="45"/>
        <v>8</v>
      </c>
      <c r="N619" s="85"/>
      <c r="O619" s="85"/>
      <c r="P619" s="84"/>
      <c r="Q619" s="287" t="s">
        <v>825</v>
      </c>
      <c r="R619" s="177" t="s">
        <v>685</v>
      </c>
      <c r="S619" s="177" t="s">
        <v>826</v>
      </c>
      <c r="T619" s="178"/>
      <c r="U619" s="401" t="s">
        <v>1402</v>
      </c>
      <c r="V619" s="87"/>
      <c r="W619" s="86">
        <f t="shared" si="46"/>
        <v>8</v>
      </c>
      <c r="X619" s="88"/>
      <c r="Y619" s="86">
        <f t="shared" si="47"/>
        <v>12</v>
      </c>
      <c r="Z619" s="85"/>
      <c r="AA619" s="267" t="s">
        <v>1381</v>
      </c>
      <c r="AB619" s="175"/>
      <c r="AC619" s="176"/>
      <c r="AD619" s="176"/>
      <c r="AE619" s="101"/>
      <c r="AF619" s="101"/>
      <c r="AG619" s="101"/>
      <c r="AH619" s="101"/>
      <c r="AI619" s="101"/>
      <c r="AJ619" s="101"/>
      <c r="AK619" s="101"/>
      <c r="AL619" s="102"/>
      <c r="AM619" s="101"/>
      <c r="AN619" s="102"/>
      <c r="AO619" s="101"/>
      <c r="AP619" s="102"/>
      <c r="AQ619" s="101"/>
      <c r="AR619" s="102"/>
      <c r="AS619" s="101"/>
      <c r="AT619" s="102"/>
      <c r="AU619" s="101"/>
    </row>
    <row r="620" spans="1:47" ht="117.5">
      <c r="A620" s="487"/>
      <c r="B620" s="445"/>
      <c r="C620" s="489"/>
      <c r="D620" s="262" t="s">
        <v>1388</v>
      </c>
      <c r="E620" s="352" t="s">
        <v>362</v>
      </c>
      <c r="F620" s="263" t="s">
        <v>624</v>
      </c>
      <c r="G620" s="290" t="s">
        <v>704</v>
      </c>
      <c r="H620" s="341" t="s">
        <v>707</v>
      </c>
      <c r="I620" s="335" t="str">
        <f>IF(OR(E620="SE",E620="SA"),VLOOKUP(H620,'Tabla de Peligros y Riesgo'!$C$2:$E$226,2,FALSE),VLOOKUP(H620,'LISTA DE ASPECTOS - IMPACTOS'!$D$3:$F$72,2,FALSE))</f>
        <v>Atrapamiento</v>
      </c>
      <c r="J620" s="336" t="s">
        <v>705</v>
      </c>
      <c r="K620" s="342" t="s">
        <v>680</v>
      </c>
      <c r="L620" s="177">
        <v>3</v>
      </c>
      <c r="M620" s="268">
        <f t="shared" si="45"/>
        <v>13</v>
      </c>
      <c r="N620" s="85"/>
      <c r="O620" s="85"/>
      <c r="P620" s="84"/>
      <c r="Q620" s="287"/>
      <c r="R620" s="177"/>
      <c r="S620" s="177" t="s">
        <v>834</v>
      </c>
      <c r="T620" s="178"/>
      <c r="U620" s="401" t="s">
        <v>1402</v>
      </c>
      <c r="V620" s="87"/>
      <c r="W620" s="86">
        <f t="shared" si="46"/>
        <v>13</v>
      </c>
      <c r="X620" s="88"/>
      <c r="Y620" s="86">
        <f t="shared" si="47"/>
        <v>17</v>
      </c>
      <c r="Z620" s="85"/>
      <c r="AA620" s="267" t="s">
        <v>1381</v>
      </c>
      <c r="AB620" s="175"/>
      <c r="AC620" s="176"/>
      <c r="AD620" s="176"/>
      <c r="AE620" s="101"/>
      <c r="AF620" s="101"/>
      <c r="AG620" s="101"/>
      <c r="AH620" s="101"/>
      <c r="AI620" s="101"/>
      <c r="AJ620" s="101"/>
      <c r="AK620" s="101"/>
      <c r="AL620" s="102"/>
      <c r="AM620" s="101"/>
      <c r="AN620" s="102"/>
      <c r="AO620" s="101"/>
      <c r="AP620" s="102"/>
      <c r="AQ620" s="101"/>
      <c r="AR620" s="102"/>
      <c r="AS620" s="101"/>
      <c r="AT620" s="102"/>
      <c r="AU620" s="101"/>
    </row>
    <row r="621" spans="1:47" ht="93.75" customHeight="1">
      <c r="A621" s="487"/>
      <c r="B621" s="445"/>
      <c r="C621" s="489"/>
      <c r="D621" s="262" t="s">
        <v>1388</v>
      </c>
      <c r="E621" s="352" t="s">
        <v>362</v>
      </c>
      <c r="F621" s="263" t="s">
        <v>624</v>
      </c>
      <c r="G621" s="290" t="s">
        <v>701</v>
      </c>
      <c r="H621" s="341" t="s">
        <v>542</v>
      </c>
      <c r="I621" s="335" t="str">
        <f>IF(OR(E621="SE",E621="SA"),VLOOKUP(H621,'Tabla de Peligros y Riesgo'!$C$2:$E$226,2,FALSE),VLOOKUP(H621,'LISTA DE ASPECTOS - IMPACTOS'!$D$3:$F$72,2,FALSE))</f>
        <v>Caída al mismo nivel</v>
      </c>
      <c r="J621" s="336" t="s">
        <v>702</v>
      </c>
      <c r="K621" s="342" t="s">
        <v>680</v>
      </c>
      <c r="L621" s="177">
        <v>4</v>
      </c>
      <c r="M621" s="268">
        <f t="shared" si="45"/>
        <v>18</v>
      </c>
      <c r="N621" s="85"/>
      <c r="O621" s="85"/>
      <c r="P621" s="84"/>
      <c r="Q621" s="287"/>
      <c r="R621" s="177"/>
      <c r="S621" s="177" t="s">
        <v>833</v>
      </c>
      <c r="T621" s="178"/>
      <c r="U621" s="401" t="s">
        <v>1402</v>
      </c>
      <c r="V621" s="87"/>
      <c r="W621" s="86">
        <f t="shared" si="46"/>
        <v>18</v>
      </c>
      <c r="X621" s="88"/>
      <c r="Y621" s="86">
        <f t="shared" si="47"/>
        <v>21</v>
      </c>
      <c r="Z621" s="85"/>
      <c r="AA621" s="267" t="s">
        <v>1381</v>
      </c>
      <c r="AB621" s="175"/>
      <c r="AC621" s="176"/>
      <c r="AD621" s="176"/>
      <c r="AE621" s="101"/>
      <c r="AF621" s="101"/>
      <c r="AG621" s="101"/>
      <c r="AH621" s="101"/>
      <c r="AI621" s="101"/>
      <c r="AJ621" s="101"/>
      <c r="AK621" s="101"/>
      <c r="AL621" s="102"/>
      <c r="AM621" s="101"/>
      <c r="AN621" s="102"/>
      <c r="AO621" s="101"/>
      <c r="AP621" s="102"/>
      <c r="AQ621" s="101"/>
      <c r="AR621" s="102"/>
      <c r="AS621" s="101"/>
      <c r="AT621" s="102"/>
      <c r="AU621" s="101"/>
    </row>
    <row r="622" spans="1:47" ht="98.25" customHeight="1">
      <c r="A622" s="487"/>
      <c r="B622" s="445"/>
      <c r="C622" s="488" t="s">
        <v>160</v>
      </c>
      <c r="D622" s="262" t="s">
        <v>1388</v>
      </c>
      <c r="E622" s="352" t="s">
        <v>361</v>
      </c>
      <c r="F622" s="263" t="s">
        <v>624</v>
      </c>
      <c r="G622" s="290" t="s">
        <v>441</v>
      </c>
      <c r="H622" s="341" t="s">
        <v>519</v>
      </c>
      <c r="I622" s="335" t="str">
        <f>IF(OR(E622="SE",E622="SA"),VLOOKUP(H622,'Tabla de Peligros y Riesgo'!$C$2:$E$226,2,FALSE),VLOOKUP(H622,'LISTA DE ASPECTOS - IMPACTOS'!$D$3:$F$72,2,FALSE))</f>
        <v>Riesgos Disergonómico</v>
      </c>
      <c r="J622" s="336" t="str">
        <f>IF(OR(E622="SE",E622="SA"),VLOOKUP(H622,'Tabla de Peligros y Riesgo'!$C$2:$E$226,3,FALSE),VLOOKUP(H622,'LISTA DE ASPECTOS - IMPACTOS'!$D$3:$F$72,3,FALSE))</f>
        <v>Lumbalgia/Dorsalgia/ Hiperlordosis/ Tendinitis de Hombro</v>
      </c>
      <c r="K622" s="342" t="s">
        <v>715</v>
      </c>
      <c r="L622" s="177">
        <v>4</v>
      </c>
      <c r="M622" s="268">
        <f t="shared" si="45"/>
        <v>14</v>
      </c>
      <c r="N622" s="177"/>
      <c r="O622" s="177"/>
      <c r="P622" s="84"/>
      <c r="Q622" s="287"/>
      <c r="R622" s="177"/>
      <c r="S622" s="177" t="s">
        <v>716</v>
      </c>
      <c r="T622" s="178"/>
      <c r="U622" s="401" t="s">
        <v>1402</v>
      </c>
      <c r="V622" s="87"/>
      <c r="W622" s="86">
        <f t="shared" si="46"/>
        <v>14</v>
      </c>
      <c r="X622" s="88"/>
      <c r="Y622" s="86">
        <f t="shared" si="47"/>
        <v>18</v>
      </c>
      <c r="Z622" s="85"/>
      <c r="AA622" s="267" t="s">
        <v>1381</v>
      </c>
      <c r="AB622" s="175"/>
      <c r="AC622" s="176"/>
      <c r="AD622" s="176"/>
      <c r="AE622" s="101"/>
      <c r="AF622" s="101"/>
      <c r="AG622" s="101"/>
      <c r="AH622" s="101"/>
      <c r="AI622" s="101"/>
      <c r="AJ622" s="101"/>
      <c r="AK622" s="101"/>
      <c r="AL622" s="102"/>
      <c r="AM622" s="101"/>
      <c r="AN622" s="102"/>
      <c r="AO622" s="101"/>
      <c r="AP622" s="102"/>
      <c r="AQ622" s="101"/>
      <c r="AR622" s="102"/>
      <c r="AS622" s="101"/>
      <c r="AT622" s="102"/>
      <c r="AU622" s="101"/>
    </row>
    <row r="623" spans="1:47" ht="108" customHeight="1">
      <c r="A623" s="487"/>
      <c r="B623" s="445"/>
      <c r="C623" s="489"/>
      <c r="D623" s="262" t="s">
        <v>1388</v>
      </c>
      <c r="E623" s="352" t="s">
        <v>362</v>
      </c>
      <c r="F623" s="263" t="s">
        <v>624</v>
      </c>
      <c r="G623" s="290" t="s">
        <v>701</v>
      </c>
      <c r="H623" s="341" t="s">
        <v>542</v>
      </c>
      <c r="I623" s="335" t="str">
        <f>IF(OR(E623="SE",E623="SA"),VLOOKUP(H623,'Tabla de Peligros y Riesgo'!$C$2:$E$226,2,FALSE),VLOOKUP(H623,'LISTA DE ASPECTOS - IMPACTOS'!$D$3:$F$72,2,FALSE))</f>
        <v>Caída al mismo nivel</v>
      </c>
      <c r="J623" s="336" t="s">
        <v>702</v>
      </c>
      <c r="K623" s="342" t="s">
        <v>680</v>
      </c>
      <c r="L623" s="177">
        <v>4</v>
      </c>
      <c r="M623" s="268">
        <f t="shared" si="45"/>
        <v>18</v>
      </c>
      <c r="N623" s="85"/>
      <c r="O623" s="85"/>
      <c r="P623" s="84"/>
      <c r="Q623" s="287"/>
      <c r="R623" s="177"/>
      <c r="S623" s="177" t="s">
        <v>833</v>
      </c>
      <c r="T623" s="178"/>
      <c r="U623" s="401" t="s">
        <v>1402</v>
      </c>
      <c r="V623" s="87"/>
      <c r="W623" s="86">
        <f t="shared" si="46"/>
        <v>18</v>
      </c>
      <c r="X623" s="88"/>
      <c r="Y623" s="86">
        <f t="shared" si="47"/>
        <v>21</v>
      </c>
      <c r="Z623" s="85"/>
      <c r="AA623" s="267" t="s">
        <v>1381</v>
      </c>
      <c r="AB623" s="175"/>
      <c r="AC623" s="176"/>
      <c r="AD623" s="176"/>
      <c r="AE623" s="101"/>
      <c r="AF623" s="101"/>
      <c r="AG623" s="101"/>
      <c r="AH623" s="101"/>
      <c r="AI623" s="101"/>
      <c r="AJ623" s="101"/>
      <c r="AK623" s="101"/>
      <c r="AL623" s="102"/>
      <c r="AM623" s="101"/>
      <c r="AN623" s="102"/>
      <c r="AO623" s="101"/>
      <c r="AP623" s="102"/>
      <c r="AQ623" s="101"/>
      <c r="AR623" s="102"/>
      <c r="AS623" s="101"/>
      <c r="AT623" s="102"/>
      <c r="AU623" s="101"/>
    </row>
    <row r="624" spans="1:47" ht="188">
      <c r="A624" s="487"/>
      <c r="B624" s="445"/>
      <c r="C624" s="489"/>
      <c r="D624" s="262" t="s">
        <v>1388</v>
      </c>
      <c r="E624" s="352" t="s">
        <v>363</v>
      </c>
      <c r="F624" s="263" t="s">
        <v>624</v>
      </c>
      <c r="G624" s="290" t="s">
        <v>739</v>
      </c>
      <c r="H624" s="341" t="s">
        <v>740</v>
      </c>
      <c r="I624" s="335" t="str">
        <f>IF(OR(E624="SE",E624="SA"),VLOOKUP(H624,'Tabla de Peligros y Riesgo'!$C$2:$E$226,2,FALSE),VLOOKUP(H624,'LISTA DE ASPECTOS - IMPACTOS'!$D$3:$F$72,2,FALSE))</f>
        <v>Alteración de la calidad de suelo/agua</v>
      </c>
      <c r="J624" s="336" t="str">
        <f>IF(OR(E624="SE",E624="SA"),VLOOKUP(H624,'Tabla de Peligros y Riesgo'!$C$2:$E$226,3,FALSE),VLOOKUP(H624,'LISTA DE ASPECTOS - IMPACTOS'!$D$3:$F$72,3,FALSE))</f>
        <v>Potencial incumplimiento de Estándares de Calidad Ambiental (ECA) para aire.
Potencial afectación a la vida y salud humana.</v>
      </c>
      <c r="K624" s="342" t="s">
        <v>715</v>
      </c>
      <c r="L624" s="177">
        <v>4</v>
      </c>
      <c r="M624" s="268">
        <f t="shared" si="45"/>
        <v>14</v>
      </c>
      <c r="N624" s="85"/>
      <c r="O624" s="85"/>
      <c r="P624" s="291"/>
      <c r="Q624" s="287"/>
      <c r="R624" s="177"/>
      <c r="S624" s="177" t="s">
        <v>741</v>
      </c>
      <c r="T624" s="178">
        <v>0.35</v>
      </c>
      <c r="U624" s="178"/>
      <c r="V624" s="87"/>
      <c r="W624" s="86">
        <f t="shared" si="46"/>
        <v>14</v>
      </c>
      <c r="X624" s="88"/>
      <c r="Y624" s="86">
        <f t="shared" si="47"/>
        <v>18</v>
      </c>
      <c r="Z624" s="85"/>
      <c r="AA624" s="267" t="s">
        <v>1381</v>
      </c>
      <c r="AB624" s="536"/>
      <c r="AC624" s="537"/>
      <c r="AD624" s="537"/>
      <c r="AE624" s="272"/>
      <c r="AF624" s="272"/>
      <c r="AG624" s="272"/>
      <c r="AH624" s="272"/>
      <c r="AI624" s="272"/>
      <c r="AJ624" s="272"/>
      <c r="AK624" s="272"/>
      <c r="AL624" s="273"/>
      <c r="AM624" s="272"/>
      <c r="AN624" s="273"/>
      <c r="AO624" s="272"/>
      <c r="AP624" s="273"/>
      <c r="AQ624" s="272"/>
      <c r="AR624" s="273"/>
      <c r="AS624" s="272"/>
      <c r="AT624" s="102"/>
      <c r="AU624" s="101"/>
    </row>
    <row r="625" spans="1:47" ht="329">
      <c r="A625" s="487"/>
      <c r="B625" s="445"/>
      <c r="C625" s="489"/>
      <c r="D625" s="262" t="s">
        <v>1388</v>
      </c>
      <c r="E625" s="352" t="s">
        <v>363</v>
      </c>
      <c r="F625" s="263" t="s">
        <v>624</v>
      </c>
      <c r="G625" s="290" t="s">
        <v>732</v>
      </c>
      <c r="H625" s="341" t="s">
        <v>729</v>
      </c>
      <c r="I625" s="335" t="str">
        <f>IF(OR(E625="SE",E625="SA"),VLOOKUP(H625,'Tabla de Peligros y Riesgo'!$C$2:$E$226,2,FALSE),VLOOKUP(H625,'LISTA DE ASPECTOS - IMPACTOS'!$D$3:$F$72,2,FALSE))</f>
        <v>Alteración de la calidad de suelo/agua</v>
      </c>
      <c r="J625" s="336" t="str">
        <f>IF(OR(E625="SE",E625="SA"),VLOOKUP(H625,'Tabla de Peligros y Riesgo'!$C$2:$E$226,3,FALSE),VLOOKUP(H625,'LISTA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25" s="342" t="s">
        <v>690</v>
      </c>
      <c r="L625" s="177">
        <v>4</v>
      </c>
      <c r="M625" s="268">
        <f t="shared" si="45"/>
        <v>10</v>
      </c>
      <c r="N625" s="85"/>
      <c r="O625" s="85"/>
      <c r="P625" s="84"/>
      <c r="Q625" s="177"/>
      <c r="R625" s="177"/>
      <c r="S625" s="177" t="s">
        <v>733</v>
      </c>
      <c r="T625" s="178"/>
      <c r="U625" s="178"/>
      <c r="V625" s="87"/>
      <c r="W625" s="86">
        <f t="shared" si="46"/>
        <v>10</v>
      </c>
      <c r="X625" s="88"/>
      <c r="Y625" s="86">
        <f t="shared" si="47"/>
        <v>18</v>
      </c>
      <c r="Z625" s="85"/>
      <c r="AA625" s="267" t="s">
        <v>1381</v>
      </c>
      <c r="AB625" s="175"/>
      <c r="AC625" s="176"/>
      <c r="AD625" s="176"/>
      <c r="AE625" s="272"/>
      <c r="AF625" s="272"/>
      <c r="AG625" s="272"/>
      <c r="AH625" s="272"/>
      <c r="AI625" s="272"/>
      <c r="AJ625" s="272"/>
      <c r="AK625" s="272"/>
      <c r="AL625" s="273"/>
      <c r="AM625" s="272"/>
      <c r="AN625" s="273"/>
      <c r="AO625" s="272"/>
      <c r="AP625" s="273"/>
      <c r="AQ625" s="272"/>
      <c r="AR625" s="273"/>
      <c r="AS625" s="272"/>
      <c r="AT625" s="102"/>
      <c r="AU625" s="101"/>
    </row>
    <row r="626" spans="1:47" ht="329">
      <c r="A626" s="487"/>
      <c r="B626" s="445"/>
      <c r="C626" s="489"/>
      <c r="D626" s="262" t="s">
        <v>1388</v>
      </c>
      <c r="E626" s="352" t="s">
        <v>363</v>
      </c>
      <c r="F626" s="263" t="s">
        <v>624</v>
      </c>
      <c r="G626" s="290" t="s">
        <v>728</v>
      </c>
      <c r="H626" s="341" t="s">
        <v>756</v>
      </c>
      <c r="I626" s="335" t="str">
        <f>IF(OR(E626="SE",E626="SA"),VLOOKUP(H626,'Tabla de Peligros y Riesgo'!$C$2:$E$226,2,FALSE),VLOOKUP(H626,'LISTA DE ASPECTOS - IMPACTOS'!$D$3:$F$72,2,FALSE))</f>
        <v>Alteración de la calidad de suelo/agua</v>
      </c>
      <c r="J626" s="336" t="str">
        <f>IF(OR(E626="SE",E626="SA"),VLOOKUP(H626,'Tabla de Peligros y Riesgo'!$C$2:$E$226,3,FALSE),VLOOKUP(H626,'LISTA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26" s="342" t="s">
        <v>680</v>
      </c>
      <c r="L626" s="177">
        <v>3</v>
      </c>
      <c r="M626" s="268">
        <f t="shared" si="45"/>
        <v>13</v>
      </c>
      <c r="N626" s="177"/>
      <c r="O626" s="177"/>
      <c r="P626" s="84"/>
      <c r="Q626" s="177" t="s">
        <v>730</v>
      </c>
      <c r="R626" s="177" t="s">
        <v>685</v>
      </c>
      <c r="S626" s="177" t="s">
        <v>757</v>
      </c>
      <c r="T626" s="178">
        <v>0.35</v>
      </c>
      <c r="U626" s="178"/>
      <c r="V626" s="87">
        <v>0.15</v>
      </c>
      <c r="W626" s="86">
        <f t="shared" si="46"/>
        <v>13</v>
      </c>
      <c r="X626" s="88">
        <f>IF(M626&gt;=16,MAX(N626:R626),IF(M626&lt;16,MAX(N626:V626)))</f>
        <v>0.35</v>
      </c>
      <c r="Y626" s="86">
        <f t="shared" si="47"/>
        <v>17</v>
      </c>
      <c r="Z626" s="85"/>
      <c r="AA626" s="267" t="s">
        <v>1381</v>
      </c>
      <c r="AB626" s="175"/>
      <c r="AC626" s="176"/>
      <c r="AD626" s="176"/>
      <c r="AE626" s="101"/>
      <c r="AF626" s="101"/>
      <c r="AG626" s="101"/>
      <c r="AH626" s="101"/>
      <c r="AI626" s="101"/>
      <c r="AJ626" s="101"/>
      <c r="AK626" s="101"/>
      <c r="AL626" s="102"/>
      <c r="AM626" s="101"/>
      <c r="AN626" s="102"/>
      <c r="AO626" s="101"/>
      <c r="AP626" s="102"/>
      <c r="AQ626" s="101"/>
      <c r="AR626" s="102"/>
      <c r="AS626" s="101"/>
      <c r="AT626" s="102"/>
      <c r="AU626" s="101"/>
    </row>
    <row r="627" spans="1:47" ht="329">
      <c r="A627" s="487"/>
      <c r="B627" s="445"/>
      <c r="C627" s="489"/>
      <c r="D627" s="262" t="s">
        <v>1388</v>
      </c>
      <c r="E627" s="352" t="s">
        <v>363</v>
      </c>
      <c r="F627" s="263" t="s">
        <v>624</v>
      </c>
      <c r="G627" s="290" t="s">
        <v>728</v>
      </c>
      <c r="H627" s="341" t="s">
        <v>729</v>
      </c>
      <c r="I627" s="335" t="str">
        <f>IF(OR(E627="SE",E627="SA"),VLOOKUP(H627,'Tabla de Peligros y Riesgo'!$C$2:$E$226,2,FALSE),VLOOKUP(H627,'LISTA DE ASPECTOS - IMPACTOS'!$D$3:$F$72,2,FALSE))</f>
        <v>Alteración de la calidad de suelo/agua</v>
      </c>
      <c r="J627" s="336" t="str">
        <f>IF(OR(E627="SE",E627="SA"),VLOOKUP(H627,'Tabla de Peligros y Riesgo'!$C$2:$E$226,3,FALSE),VLOOKUP(H627,'LISTA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27" s="342" t="s">
        <v>680</v>
      </c>
      <c r="L627" s="177">
        <v>3</v>
      </c>
      <c r="M627" s="268">
        <f t="shared" si="45"/>
        <v>13</v>
      </c>
      <c r="N627" s="177"/>
      <c r="O627" s="177"/>
      <c r="P627" s="84"/>
      <c r="Q627" s="177" t="s">
        <v>730</v>
      </c>
      <c r="R627" s="177" t="s">
        <v>685</v>
      </c>
      <c r="S627" s="177" t="s">
        <v>731</v>
      </c>
      <c r="T627" s="178">
        <v>0.35</v>
      </c>
      <c r="U627" s="178"/>
      <c r="V627" s="87"/>
      <c r="W627" s="86">
        <f t="shared" si="46"/>
        <v>13</v>
      </c>
      <c r="X627" s="88"/>
      <c r="Y627" s="86">
        <f t="shared" si="47"/>
        <v>17</v>
      </c>
      <c r="Z627" s="85"/>
      <c r="AA627" s="267" t="s">
        <v>1381</v>
      </c>
      <c r="AB627" s="175"/>
      <c r="AC627" s="176"/>
      <c r="AD627" s="176"/>
      <c r="AE627" s="101"/>
      <c r="AF627" s="101"/>
      <c r="AG627" s="101"/>
      <c r="AH627" s="101"/>
      <c r="AI627" s="101"/>
      <c r="AJ627" s="101"/>
      <c r="AK627" s="101"/>
      <c r="AL627" s="102"/>
      <c r="AM627" s="101"/>
      <c r="AN627" s="102"/>
      <c r="AO627" s="101"/>
      <c r="AP627" s="102"/>
      <c r="AQ627" s="101"/>
      <c r="AR627" s="102"/>
      <c r="AS627" s="101"/>
      <c r="AT627" s="102"/>
      <c r="AU627" s="101"/>
    </row>
    <row r="628" spans="1:47" ht="83.25" customHeight="1">
      <c r="A628" s="487"/>
      <c r="B628" s="445"/>
      <c r="C628" s="489"/>
      <c r="D628" s="262" t="s">
        <v>1388</v>
      </c>
      <c r="E628" s="352" t="s">
        <v>362</v>
      </c>
      <c r="F628" s="263" t="s">
        <v>624</v>
      </c>
      <c r="G628" s="290" t="s">
        <v>823</v>
      </c>
      <c r="H628" s="341" t="s">
        <v>824</v>
      </c>
      <c r="I628" s="335" t="str">
        <f>IF(OR(E628="SE",E628="SA"),VLOOKUP(H628,'Tabla de Peligros y Riesgo'!$C$2:$E$226,2,FALSE),VLOOKUP(H628,'LISTA DE ASPECTOS - IMPACTOS'!$D$3:$F$72,2,FALSE))</f>
        <v>Aplastamiento</v>
      </c>
      <c r="J628" s="336" t="str">
        <f>IF(OR(E628="SE",E628="SA"),VLOOKUP(H628,'Tabla de Peligros y Riesgo'!$C$2:$E$226,3,FALSE),VLOOKUP(H628,'LISTA DE ASPECTOS - IMPACTOS'!$D$3:$F$72,3,FALSE))</f>
        <v>Contusión/Fractura/Muerte</v>
      </c>
      <c r="K628" s="342" t="s">
        <v>680</v>
      </c>
      <c r="L628" s="177">
        <v>2</v>
      </c>
      <c r="M628" s="268">
        <f t="shared" si="45"/>
        <v>8</v>
      </c>
      <c r="N628" s="85"/>
      <c r="O628" s="85"/>
      <c r="P628" s="84"/>
      <c r="Q628" s="287" t="s">
        <v>825</v>
      </c>
      <c r="R628" s="177" t="s">
        <v>685</v>
      </c>
      <c r="S628" s="177" t="s">
        <v>826</v>
      </c>
      <c r="T628" s="178"/>
      <c r="U628" s="401" t="s">
        <v>1402</v>
      </c>
      <c r="V628" s="87"/>
      <c r="W628" s="86">
        <f t="shared" si="46"/>
        <v>8</v>
      </c>
      <c r="X628" s="88"/>
      <c r="Y628" s="86">
        <f t="shared" si="47"/>
        <v>12</v>
      </c>
      <c r="Z628" s="85"/>
      <c r="AA628" s="267" t="s">
        <v>1381</v>
      </c>
      <c r="AB628" s="175"/>
      <c r="AC628" s="176"/>
      <c r="AD628" s="176"/>
      <c r="AE628" s="101"/>
      <c r="AF628" s="101"/>
      <c r="AG628" s="101"/>
      <c r="AH628" s="101"/>
      <c r="AI628" s="101"/>
      <c r="AJ628" s="101"/>
      <c r="AK628" s="101"/>
      <c r="AL628" s="102"/>
      <c r="AM628" s="101"/>
      <c r="AN628" s="102"/>
      <c r="AO628" s="101"/>
      <c r="AP628" s="102"/>
      <c r="AQ628" s="101"/>
      <c r="AR628" s="102"/>
      <c r="AS628" s="101"/>
      <c r="AT628" s="102"/>
      <c r="AU628" s="101"/>
    </row>
    <row r="629" spans="1:47" ht="116">
      <c r="A629" s="487"/>
      <c r="B629" s="445"/>
      <c r="C629" s="489"/>
      <c r="D629" s="262" t="s">
        <v>1388</v>
      </c>
      <c r="E629" s="352" t="s">
        <v>362</v>
      </c>
      <c r="F629" s="263" t="s">
        <v>624</v>
      </c>
      <c r="G629" s="290" t="s">
        <v>735</v>
      </c>
      <c r="H629" s="341" t="s">
        <v>736</v>
      </c>
      <c r="I629" s="335" t="str">
        <f>IF(OR(E629="SE",E629="SA"),VLOOKUP(H629,'Tabla de Peligros y Riesgo'!$C$2:$E$226,2,FALSE),VLOOKUP(H629,'LISTA DE ASPECTOS - IMPACTOS'!$D$3:$F$72,2,FALSE))</f>
        <v>Cortes</v>
      </c>
      <c r="J629" s="336" t="str">
        <f>IF(OR(E629="SE",E629="SA"),VLOOKUP(H629,'Tabla de Peligros y Riesgo'!$C$2:$E$226,3,FALSE),VLOOKUP(H629,'LISTA DE ASPECTOS - IMPACTOS'!$D$3:$F$72,3,FALSE))</f>
        <v>Herida punzocortante</v>
      </c>
      <c r="K629" s="342" t="s">
        <v>715</v>
      </c>
      <c r="L629" s="177">
        <v>3</v>
      </c>
      <c r="M629" s="268">
        <f t="shared" si="45"/>
        <v>9</v>
      </c>
      <c r="N629" s="85"/>
      <c r="O629" s="85"/>
      <c r="P629" s="84"/>
      <c r="Q629" s="287" t="s">
        <v>737</v>
      </c>
      <c r="R629" s="177" t="s">
        <v>678</v>
      </c>
      <c r="S629" s="177" t="s">
        <v>738</v>
      </c>
      <c r="T629" s="178"/>
      <c r="U629" s="401" t="s">
        <v>1402</v>
      </c>
      <c r="V629" s="87"/>
      <c r="W629" s="86">
        <f t="shared" si="46"/>
        <v>9</v>
      </c>
      <c r="X629" s="88"/>
      <c r="Y629" s="86">
        <f t="shared" si="47"/>
        <v>20</v>
      </c>
      <c r="Z629" s="85"/>
      <c r="AA629" s="267" t="s">
        <v>1381</v>
      </c>
      <c r="AB629" s="175"/>
      <c r="AC629" s="176"/>
      <c r="AD629" s="176"/>
      <c r="AE629" s="101"/>
      <c r="AF629" s="101"/>
      <c r="AG629" s="101"/>
      <c r="AH629" s="101"/>
      <c r="AI629" s="101"/>
      <c r="AJ629" s="101"/>
      <c r="AK629" s="101"/>
      <c r="AL629" s="102"/>
      <c r="AM629" s="101"/>
      <c r="AN629" s="102"/>
      <c r="AO629" s="101"/>
      <c r="AP629" s="102"/>
      <c r="AQ629" s="101"/>
      <c r="AR629" s="102"/>
      <c r="AS629" s="101"/>
      <c r="AT629" s="102"/>
      <c r="AU629" s="101"/>
    </row>
    <row r="630" spans="1:47" ht="117.5">
      <c r="A630" s="487"/>
      <c r="B630" s="445"/>
      <c r="C630" s="493"/>
      <c r="D630" s="262" t="s">
        <v>1388</v>
      </c>
      <c r="E630" s="352" t="s">
        <v>362</v>
      </c>
      <c r="F630" s="263" t="s">
        <v>624</v>
      </c>
      <c r="G630" s="290" t="s">
        <v>704</v>
      </c>
      <c r="H630" s="341" t="s">
        <v>707</v>
      </c>
      <c r="I630" s="335" t="str">
        <f>IF(OR(E630="SE",E630="SA"),VLOOKUP(H630,'Tabla de Peligros y Riesgo'!$C$2:$E$226,2,FALSE),VLOOKUP(H630,'LISTA DE ASPECTOS - IMPACTOS'!$D$3:$F$72,2,FALSE))</f>
        <v>Atrapamiento</v>
      </c>
      <c r="J630" s="336" t="s">
        <v>705</v>
      </c>
      <c r="K630" s="342" t="s">
        <v>680</v>
      </c>
      <c r="L630" s="177">
        <v>3</v>
      </c>
      <c r="M630" s="268">
        <f t="shared" si="45"/>
        <v>13</v>
      </c>
      <c r="N630" s="177"/>
      <c r="O630" s="177"/>
      <c r="P630" s="84"/>
      <c r="Q630" s="287"/>
      <c r="R630" s="177"/>
      <c r="S630" s="177" t="s">
        <v>714</v>
      </c>
      <c r="T630" s="178"/>
      <c r="U630" s="401" t="s">
        <v>1402</v>
      </c>
      <c r="V630" s="87"/>
      <c r="W630" s="86">
        <f t="shared" si="46"/>
        <v>13</v>
      </c>
      <c r="X630" s="88"/>
      <c r="Y630" s="86">
        <f t="shared" si="47"/>
        <v>17</v>
      </c>
      <c r="Z630" s="85"/>
      <c r="AA630" s="267" t="s">
        <v>1381</v>
      </c>
      <c r="AB630" s="175"/>
      <c r="AC630" s="176"/>
      <c r="AD630" s="176"/>
      <c r="AE630" s="101"/>
      <c r="AF630" s="101"/>
      <c r="AG630" s="101"/>
      <c r="AH630" s="101"/>
      <c r="AI630" s="101"/>
      <c r="AJ630" s="101"/>
      <c r="AK630" s="101"/>
      <c r="AL630" s="102"/>
      <c r="AM630" s="101"/>
      <c r="AN630" s="102"/>
      <c r="AO630" s="101"/>
      <c r="AP630" s="102"/>
      <c r="AQ630" s="101"/>
      <c r="AR630" s="102"/>
      <c r="AS630" s="101"/>
      <c r="AT630" s="102"/>
      <c r="AU630" s="101"/>
    </row>
    <row r="631" spans="1:47" ht="117.5">
      <c r="A631" s="487"/>
      <c r="B631" s="445"/>
      <c r="C631" s="277" t="s">
        <v>25</v>
      </c>
      <c r="D631" s="262" t="s">
        <v>1388</v>
      </c>
      <c r="E631" s="352" t="s">
        <v>362</v>
      </c>
      <c r="F631" s="263" t="s">
        <v>624</v>
      </c>
      <c r="G631" s="290" t="s">
        <v>704</v>
      </c>
      <c r="H631" s="341" t="s">
        <v>707</v>
      </c>
      <c r="I631" s="335" t="str">
        <f>IF(OR(E631="SE",E631="SA"),VLOOKUP(H631,'Tabla de Peligros y Riesgo'!$C$2:$E$226,2,FALSE),VLOOKUP(H631,'LISTA DE ASPECTOS - IMPACTOS'!$D$3:$F$72,2,FALSE))</f>
        <v>Atrapamiento</v>
      </c>
      <c r="J631" s="336" t="s">
        <v>705</v>
      </c>
      <c r="K631" s="342" t="s">
        <v>680</v>
      </c>
      <c r="L631" s="177">
        <v>3</v>
      </c>
      <c r="M631" s="268">
        <f t="shared" si="45"/>
        <v>13</v>
      </c>
      <c r="N631" s="85"/>
      <c r="O631" s="85"/>
      <c r="P631" s="84"/>
      <c r="Q631" s="287"/>
      <c r="R631" s="177"/>
      <c r="S631" s="177" t="s">
        <v>834</v>
      </c>
      <c r="T631" s="178"/>
      <c r="U631" s="401" t="s">
        <v>1402</v>
      </c>
      <c r="V631" s="87"/>
      <c r="W631" s="86">
        <f t="shared" si="46"/>
        <v>13</v>
      </c>
      <c r="X631" s="88">
        <f>IF(M631&gt;=16,MAX(N631:R631),IF(M631&lt;16,MAX(N631:V631)))</f>
        <v>0</v>
      </c>
      <c r="Y631" s="86">
        <f t="shared" si="47"/>
        <v>17</v>
      </c>
      <c r="Z631" s="85"/>
      <c r="AA631" s="267" t="s">
        <v>1381</v>
      </c>
      <c r="AB631" s="175"/>
      <c r="AC631" s="176"/>
      <c r="AD631" s="176"/>
      <c r="AE631" s="101"/>
      <c r="AF631" s="101"/>
      <c r="AG631" s="101"/>
      <c r="AH631" s="101"/>
      <c r="AI631" s="101"/>
      <c r="AJ631" s="101"/>
      <c r="AK631" s="101"/>
      <c r="AL631" s="102"/>
      <c r="AM631" s="101"/>
      <c r="AN631" s="102"/>
      <c r="AO631" s="101"/>
      <c r="AP631" s="102"/>
      <c r="AQ631" s="101"/>
      <c r="AR631" s="102"/>
      <c r="AS631" s="101"/>
      <c r="AT631" s="102"/>
      <c r="AU631" s="101"/>
    </row>
    <row r="632" spans="1:47" ht="141">
      <c r="A632" s="487"/>
      <c r="B632" s="445"/>
      <c r="C632" s="488" t="s">
        <v>113</v>
      </c>
      <c r="D632" s="262" t="s">
        <v>1388</v>
      </c>
      <c r="E632" s="352" t="s">
        <v>361</v>
      </c>
      <c r="F632" s="263" t="s">
        <v>624</v>
      </c>
      <c r="G632" s="290" t="s">
        <v>711</v>
      </c>
      <c r="H632" s="341" t="s">
        <v>513</v>
      </c>
      <c r="I632" s="335" t="str">
        <f>IF(OR(E632="SE",E632="SA"),VLOOKUP(H632,'Tabla de Peligros y Riesgo'!$C$2:$E$226,2,FALSE),VLOOKUP(H632,'LISTA DE ASPECTOS - IMPACTOS'!$D$3:$F$72,2,FALSE))</f>
        <v xml:space="preserve">Exposición a vibraciones </v>
      </c>
      <c r="J632" s="336" t="str">
        <f>IF(OR(E632="SE",E632="SA"),VLOOKUP(H632,'Tabla de Peligros y Riesgo'!$C$2:$E$226,3,FALSE),VLOOKUP(H632,'LISTA DE ASPECTOS - IMPACTOS'!$D$3:$F$72,3,FALSE))</f>
        <v>Trastornos (vasculares, hueso, articulaciones y neurológicos)</v>
      </c>
      <c r="K632" s="342" t="s">
        <v>680</v>
      </c>
      <c r="L632" s="177">
        <v>3</v>
      </c>
      <c r="M632" s="268">
        <f t="shared" si="45"/>
        <v>13</v>
      </c>
      <c r="N632" s="85"/>
      <c r="O632" s="85"/>
      <c r="P632" s="84"/>
      <c r="Q632" s="287"/>
      <c r="R632" s="177"/>
      <c r="S632" s="177" t="s">
        <v>712</v>
      </c>
      <c r="T632" s="178"/>
      <c r="U632" s="401" t="s">
        <v>1402</v>
      </c>
      <c r="V632" s="87"/>
      <c r="W632" s="86">
        <f t="shared" si="46"/>
        <v>13</v>
      </c>
      <c r="X632" s="88"/>
      <c r="Y632" s="86">
        <f t="shared" si="47"/>
        <v>17</v>
      </c>
      <c r="Z632" s="85"/>
      <c r="AA632" s="267" t="s">
        <v>1381</v>
      </c>
      <c r="AB632" s="175"/>
      <c r="AC632" s="176"/>
      <c r="AD632" s="176"/>
      <c r="AE632" s="101"/>
      <c r="AF632" s="101"/>
      <c r="AG632" s="101"/>
      <c r="AH632" s="101"/>
      <c r="AI632" s="101"/>
      <c r="AJ632" s="101"/>
      <c r="AK632" s="101"/>
      <c r="AL632" s="102"/>
      <c r="AM632" s="101"/>
      <c r="AN632" s="102"/>
      <c r="AO632" s="101"/>
      <c r="AP632" s="102"/>
      <c r="AQ632" s="101"/>
      <c r="AR632" s="102"/>
      <c r="AS632" s="101"/>
      <c r="AT632" s="102"/>
      <c r="AU632" s="101"/>
    </row>
    <row r="633" spans="1:47" ht="141">
      <c r="A633" s="487"/>
      <c r="B633" s="445"/>
      <c r="C633" s="489"/>
      <c r="D633" s="262" t="s">
        <v>1388</v>
      </c>
      <c r="E633" s="352" t="s">
        <v>361</v>
      </c>
      <c r="F633" s="263" t="s">
        <v>624</v>
      </c>
      <c r="G633" s="290" t="s">
        <v>717</v>
      </c>
      <c r="H633" s="341" t="s">
        <v>718</v>
      </c>
      <c r="I633" s="335" t="str">
        <f>IF(OR(E633="SE",E633="SA"),VLOOKUP(H633,'Tabla de Peligros y Riesgo'!$C$2:$E$226,2,FALSE),VLOOKUP(H633,'LISTA DE ASPECTOS - IMPACTOS'!$D$3:$F$72,2,FALSE))</f>
        <v>Perdida de la audición</v>
      </c>
      <c r="J633" s="336" t="str">
        <f>IF(OR(E633="SE",E633="SA"),VLOOKUP(H633,'Tabla de Peligros y Riesgo'!$C$2:$E$226,3,FALSE),VLOOKUP(H633,'LISTA DE ASPECTOS - IMPACTOS'!$D$3:$F$72,3,FALSE))</f>
        <v>Hipoacusia</v>
      </c>
      <c r="K633" s="342" t="s">
        <v>680</v>
      </c>
      <c r="L633" s="177">
        <v>3</v>
      </c>
      <c r="M633" s="268">
        <f t="shared" si="45"/>
        <v>13</v>
      </c>
      <c r="N633" s="85"/>
      <c r="O633" s="85"/>
      <c r="P633" s="84"/>
      <c r="Q633" s="287" t="s">
        <v>719</v>
      </c>
      <c r="R633" s="177" t="s">
        <v>678</v>
      </c>
      <c r="S633" s="177" t="s">
        <v>720</v>
      </c>
      <c r="T633" s="178"/>
      <c r="U633" s="178" t="s">
        <v>822</v>
      </c>
      <c r="V633" s="87"/>
      <c r="W633" s="86">
        <f t="shared" si="46"/>
        <v>13</v>
      </c>
      <c r="X633" s="88"/>
      <c r="Y633" s="86">
        <f t="shared" si="47"/>
        <v>20</v>
      </c>
      <c r="Z633" s="85"/>
      <c r="AA633" s="267" t="s">
        <v>1381</v>
      </c>
      <c r="AB633" s="175"/>
      <c r="AC633" s="176"/>
      <c r="AD633" s="176"/>
      <c r="AE633" s="101"/>
      <c r="AF633" s="101"/>
      <c r="AG633" s="101"/>
      <c r="AH633" s="101"/>
      <c r="AI633" s="101"/>
      <c r="AJ633" s="101"/>
      <c r="AK633" s="101"/>
      <c r="AL633" s="102"/>
      <c r="AM633" s="101"/>
      <c r="AN633" s="102"/>
      <c r="AO633" s="101"/>
      <c r="AP633" s="102"/>
      <c r="AQ633" s="101"/>
      <c r="AR633" s="102"/>
      <c r="AS633" s="101"/>
      <c r="AT633" s="102"/>
      <c r="AU633" s="101"/>
    </row>
    <row r="634" spans="1:47" ht="117.5">
      <c r="A634" s="487"/>
      <c r="B634" s="445"/>
      <c r="C634" s="489"/>
      <c r="D634" s="262" t="s">
        <v>1388</v>
      </c>
      <c r="E634" s="352" t="s">
        <v>362</v>
      </c>
      <c r="F634" s="263" t="s">
        <v>624</v>
      </c>
      <c r="G634" s="290" t="s">
        <v>704</v>
      </c>
      <c r="H634" s="341" t="s">
        <v>707</v>
      </c>
      <c r="I634" s="335" t="str">
        <f>IF(OR(E634="SE",E634="SA"),VLOOKUP(H634,'Tabla de Peligros y Riesgo'!$C$2:$E$226,2,FALSE),VLOOKUP(H634,'LISTA DE ASPECTOS - IMPACTOS'!$D$3:$F$72,2,FALSE))</f>
        <v>Atrapamiento</v>
      </c>
      <c r="J634" s="336" t="s">
        <v>705</v>
      </c>
      <c r="K634" s="342" t="s">
        <v>680</v>
      </c>
      <c r="L634" s="177">
        <v>3</v>
      </c>
      <c r="M634" s="268">
        <f t="shared" si="45"/>
        <v>13</v>
      </c>
      <c r="N634" s="85"/>
      <c r="O634" s="85"/>
      <c r="P634" s="84"/>
      <c r="Q634" s="287"/>
      <c r="R634" s="177"/>
      <c r="S634" s="177" t="s">
        <v>834</v>
      </c>
      <c r="T634" s="178"/>
      <c r="U634" s="401" t="s">
        <v>1402</v>
      </c>
      <c r="V634" s="87">
        <v>0.15</v>
      </c>
      <c r="W634" s="86">
        <f t="shared" si="46"/>
        <v>13</v>
      </c>
      <c r="X634" s="88">
        <f>IF(M634&gt;=16,MAX(N634:R634),IF(M634&lt;16,MAX(N634:V634)))</f>
        <v>0.15</v>
      </c>
      <c r="Y634" s="86">
        <f t="shared" si="47"/>
        <v>17</v>
      </c>
      <c r="Z634" s="85"/>
      <c r="AA634" s="267" t="s">
        <v>1381</v>
      </c>
      <c r="AB634" s="175"/>
      <c r="AC634" s="176"/>
      <c r="AD634" s="176"/>
      <c r="AE634" s="101"/>
      <c r="AF634" s="101"/>
      <c r="AG634" s="101"/>
      <c r="AH634" s="101"/>
      <c r="AI634" s="101"/>
      <c r="AJ634" s="101"/>
      <c r="AK634" s="101"/>
      <c r="AL634" s="102"/>
      <c r="AM634" s="101"/>
      <c r="AN634" s="102"/>
      <c r="AO634" s="101"/>
      <c r="AP634" s="102"/>
      <c r="AQ634" s="101"/>
      <c r="AR634" s="102"/>
      <c r="AS634" s="101"/>
      <c r="AT634" s="102"/>
      <c r="AU634" s="101"/>
    </row>
    <row r="635" spans="1:47" ht="329">
      <c r="A635" s="487"/>
      <c r="B635" s="445"/>
      <c r="C635" s="489"/>
      <c r="D635" s="262" t="s">
        <v>1388</v>
      </c>
      <c r="E635" s="352" t="s">
        <v>363</v>
      </c>
      <c r="F635" s="263" t="s">
        <v>624</v>
      </c>
      <c r="G635" s="290" t="s">
        <v>732</v>
      </c>
      <c r="H635" s="341" t="s">
        <v>729</v>
      </c>
      <c r="I635" s="335" t="str">
        <f>IF(OR(E635="SE",E635="SA"),VLOOKUP(H635,'Tabla de Peligros y Riesgo'!$C$2:$E$226,2,FALSE),VLOOKUP(H635,'LISTA DE ASPECTOS - IMPACTOS'!$D$3:$F$72,2,FALSE))</f>
        <v>Alteración de la calidad de suelo/agua</v>
      </c>
      <c r="J635" s="336" t="str">
        <f>IF(OR(E635="SE",E635="SA"),VLOOKUP(H635,'Tabla de Peligros y Riesgo'!$C$2:$E$226,3,FALSE),VLOOKUP(H635,'LISTA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35" s="342" t="s">
        <v>690</v>
      </c>
      <c r="L635" s="177">
        <v>4</v>
      </c>
      <c r="M635" s="268">
        <f t="shared" si="45"/>
        <v>10</v>
      </c>
      <c r="N635" s="85"/>
      <c r="O635" s="85"/>
      <c r="P635" s="84"/>
      <c r="Q635" s="177"/>
      <c r="R635" s="177"/>
      <c r="S635" s="177" t="s">
        <v>733</v>
      </c>
      <c r="T635" s="178"/>
      <c r="U635" s="178"/>
      <c r="V635" s="87"/>
      <c r="W635" s="86">
        <f t="shared" si="46"/>
        <v>10</v>
      </c>
      <c r="X635" s="88"/>
      <c r="Y635" s="86">
        <f t="shared" si="47"/>
        <v>18</v>
      </c>
      <c r="Z635" s="85"/>
      <c r="AA635" s="267" t="s">
        <v>1381</v>
      </c>
      <c r="AB635" s="175"/>
      <c r="AC635" s="176"/>
      <c r="AD635" s="176"/>
      <c r="AE635" s="272"/>
      <c r="AF635" s="272"/>
      <c r="AG635" s="272"/>
      <c r="AH635" s="272"/>
      <c r="AI635" s="272"/>
      <c r="AJ635" s="272"/>
      <c r="AK635" s="272"/>
      <c r="AL635" s="273"/>
      <c r="AM635" s="272"/>
      <c r="AN635" s="273"/>
      <c r="AO635" s="272"/>
      <c r="AP635" s="273"/>
      <c r="AQ635" s="272"/>
      <c r="AR635" s="273"/>
      <c r="AS635" s="272"/>
      <c r="AT635" s="102"/>
      <c r="AU635" s="101"/>
    </row>
    <row r="636" spans="1:47" ht="141">
      <c r="A636" s="487"/>
      <c r="B636" s="445"/>
      <c r="C636" s="489"/>
      <c r="D636" s="262" t="s">
        <v>1388</v>
      </c>
      <c r="E636" s="352" t="s">
        <v>363</v>
      </c>
      <c r="F636" s="263" t="s">
        <v>624</v>
      </c>
      <c r="G636" s="290" t="s">
        <v>809</v>
      </c>
      <c r="H636" s="341" t="s">
        <v>417</v>
      </c>
      <c r="I636" s="335" t="str">
        <f>IF(OR(E636="SE",E636="SA"),VLOOKUP(H636,'Tabla de Peligros y Riesgo'!$C$2:$E$226,2,FALSE),VLOOKUP(H636,'LISTA DE ASPECTOS - IMPACTOS'!$D$3:$F$72,2,FALSE))</f>
        <v>Contaminación sonora</v>
      </c>
      <c r="J636" s="336" t="str">
        <f>IF(OR(E636="SE",E636="SA"),VLOOKUP(H636,'Tabla de Peligros y Riesgo'!$C$2:$E$226,3,FALSE),VLOOKUP(H636,'LISTA DE ASPECTOS - IMPACTOS'!$D$3:$F$72,3,FALSE))</f>
        <v>Afectación a la fauna terrestre.
Potencial afectación a la calidad ambiental del recurso agua.</v>
      </c>
      <c r="K636" s="342" t="s">
        <v>715</v>
      </c>
      <c r="L636" s="177">
        <v>5</v>
      </c>
      <c r="M636" s="268">
        <f t="shared" si="45"/>
        <v>19</v>
      </c>
      <c r="N636" s="85"/>
      <c r="O636" s="85"/>
      <c r="P636" s="84"/>
      <c r="Q636" s="177"/>
      <c r="R636" s="177"/>
      <c r="S636" s="177" t="s">
        <v>810</v>
      </c>
      <c r="T636" s="178"/>
      <c r="U636" s="178"/>
      <c r="V636" s="87"/>
      <c r="W636" s="86">
        <f t="shared" si="46"/>
        <v>19</v>
      </c>
      <c r="X636" s="88"/>
      <c r="Y636" s="86">
        <f t="shared" si="47"/>
        <v>22</v>
      </c>
      <c r="Z636" s="85"/>
      <c r="AA636" s="267" t="s">
        <v>1381</v>
      </c>
      <c r="AB636" s="175"/>
      <c r="AC636" s="176"/>
      <c r="AD636" s="176"/>
      <c r="AE636" s="272"/>
      <c r="AF636" s="272"/>
      <c r="AG636" s="272"/>
      <c r="AH636" s="272"/>
      <c r="AI636" s="272"/>
      <c r="AJ636" s="272"/>
      <c r="AK636" s="272"/>
      <c r="AL636" s="273"/>
      <c r="AM636" s="272"/>
      <c r="AN636" s="273"/>
      <c r="AO636" s="272"/>
      <c r="AP636" s="273"/>
      <c r="AQ636" s="272"/>
      <c r="AR636" s="273"/>
      <c r="AS636" s="272"/>
      <c r="AT636" s="102"/>
      <c r="AU636" s="101"/>
    </row>
    <row r="637" spans="1:47" ht="329">
      <c r="A637" s="487"/>
      <c r="B637" s="445"/>
      <c r="C637" s="489"/>
      <c r="D637" s="262" t="s">
        <v>1388</v>
      </c>
      <c r="E637" s="352" t="s">
        <v>363</v>
      </c>
      <c r="F637" s="263" t="s">
        <v>624</v>
      </c>
      <c r="G637" s="290" t="s">
        <v>728</v>
      </c>
      <c r="H637" s="341" t="s">
        <v>729</v>
      </c>
      <c r="I637" s="335" t="str">
        <f>IF(OR(E637="SE",E637="SA"),VLOOKUP(H637,'Tabla de Peligros y Riesgo'!$C$2:$E$226,2,FALSE),VLOOKUP(H637,'LISTA DE ASPECTOS - IMPACTOS'!$D$3:$F$72,2,FALSE))</f>
        <v>Alteración de la calidad de suelo/agua</v>
      </c>
      <c r="J637" s="336" t="str">
        <f>IF(OR(E637="SE",E637="SA"),VLOOKUP(H637,'Tabla de Peligros y Riesgo'!$C$2:$E$226,3,FALSE),VLOOKUP(H637,'LISTA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37" s="342" t="s">
        <v>680</v>
      </c>
      <c r="L637" s="177">
        <v>3</v>
      </c>
      <c r="M637" s="268">
        <f t="shared" ref="M637:M684" si="48">IF(CONCATENATE(L637,K637)="1A",1,IF(CONCATENATE(L637,K637)="1B",2,IF(CONCATENATE(L637,K637)="2A",3,IF(CONCATENATE(L637,K637)="1C",4,IF(CONCATENATE(L637,K637)="2B",5,IF(CONCATENATE(L637,K637)="3A",6,IF(CONCATENATE(L637,K637)="1D",7,IF(CONCATENATE(L637,K637)="2C",8,IF(CONCATENATE(L637,K637)="3B",9,IF(CONCATENATE(L637,K637)="4A",10,IF(CONCATENATE(L637,K637)="1E",11,IF(CONCATENATE(L637,K637)="2D",12,IF(CONCATENATE(L637,K637)="3C",13,IF(CONCATENATE(L637,K637)="4B",14,IF(CONCATENATE(L637,K637)="5A",15,IF(CONCATENATE(L637,K637)="2E",16,IF(CONCATENATE(L637,K637)="3D",17,IF(CONCATENATE(L637,K637)="4C",18,IF(CONCATENATE(L637,K637)="5B",19,IF(CONCATENATE(L637,K637)="3E",20,IF(CONCATENATE(L637,K637)="4D",21,IF(CONCATENATE(L637,K637)="5C",22,IF(CONCATENATE(L637,K637)="4E",23,IF(CONCATENATE(L637,K637)="5D",24,IF(CONCATENATE(L637,K637)="5E",25,"")))))))))))))))))))))))))</f>
        <v>13</v>
      </c>
      <c r="N637" s="177"/>
      <c r="O637" s="177"/>
      <c r="P637" s="84"/>
      <c r="Q637" s="177" t="s">
        <v>730</v>
      </c>
      <c r="R637" s="177" t="s">
        <v>685</v>
      </c>
      <c r="S637" s="177" t="s">
        <v>731</v>
      </c>
      <c r="T637" s="178"/>
      <c r="U637" s="178"/>
      <c r="V637" s="87"/>
      <c r="W637" s="86">
        <f t="shared" ref="W637:W684" si="49">M637</f>
        <v>13</v>
      </c>
      <c r="X637" s="88"/>
      <c r="Y637" s="86">
        <f t="shared" ref="Y637:Y684" si="50">_xlfn.IFS(AND(W637=1,N637&lt;&gt;0),25,AND(W637=1,O637&lt;&gt;0),21,AND(W637=1,R637="ALTO"),16,AND(W637=1,R637="BAJO"),11,AND(W637=1,S637&lt;&gt;0),2,AND(W637=2,N637&lt;&gt;0),25,AND(W637=2,O637&lt;&gt;0),21,AND(W637=2,R637="ALTO"),16,AND(W637=2,R637="BAJO"),11,AND(W637=2,S637&lt;&gt;0),4,AND(W637=3,N637&lt;&gt;0),25,AND(W637=3,O637&lt;&gt;0),21,AND(W637=3,R637="ALTO"),16,AND(W637=3,R637="BAJO"),12,AND(W637=3,S637&lt;&gt;0),5,AND(W637=4,N637&lt;&gt;0),25,AND(W637=4,O637&lt;&gt;0),13,AND(W637=4,R637="ALTO"),16,AND(W637=4,R637="BAJO"),14,AND(W637=4,S637&lt;&gt;0),7,AND(W637=5,N637&lt;&gt;0),25,AND(W637=5,O637&lt;&gt;0),21,AND(W637=5,R637="ALTO"),16,AND(W637=5,R637="BAJO"),12,AND(W637=5,S637&lt;&gt;0),8,AND(W637=6,N637&lt;&gt;0),25,AND(W637=6,O637&lt;&gt;0),21,AND(W637=6,R637="ALTO"),20,AND(W637=6,R637="BAJO"),17,AND(W637=6,S637&lt;&gt;0),6,AND(W637=7,N637&lt;&gt;0),25,AND(W637=7,O637&lt;&gt;0),23,AND(W637=7,R637="ALTO"),16,AND(W637=7,R637="BAJO"),11,AND(W637=7,S637&lt;&gt;0),7,AND(W637=8,N637&lt;&gt;0),25,AND(W637=8,O637&lt;&gt;0),21,AND(W637=8,R637="ALTO"),16,AND(W637=8,R637="BAJO"),12,AND(W637=8,S637&lt;&gt;0),8,AND(W637=9,N637&lt;&gt;0),25,AND(W637=9,O637&lt;&gt;0),21,AND(W637=9,R637="ALTO"),20,AND(W637=9,R637="BAJO"),17,AND(W637=9,S637&lt;&gt;0),13,AND(W637=10,N637&lt;&gt;0),25,AND(W637=10,O637&lt;&gt;0),22,AND(W637=10,R637="ALTO"),21,AND(W637=10,R637="BAJO"),18,AND(W637=10,S637&lt;&gt;0),18,AND(W637=11,N637&lt;&gt;0),25,AND(W637=11,O637&lt;&gt;0),23,AND(W637=11,R637="ALTO"),20,AND(W637=11,R637="BAJO"),16,AND(W637=11,S637&lt;&gt;0),11,AND(W637=12,N637&lt;&gt;0),25,AND(W637=12,O637&lt;&gt;0),23,AND(W637=12,R637="ALTO"),20,AND(W637=12,R637="BAJO"),16,AND(W637=12,S637&lt;&gt;0),12,AND(W637=13,N637&lt;&gt;0),25,AND(W637=13,O637&lt;&gt;0),21,AND(W637=13,R637="ALTO"),20,AND(W637=13,R637="BAJO"),17,AND(W637=13,S637&lt;&gt;0),17,AND(W637=14,N637&lt;&gt;0),25,AND(W637=14,O637&lt;&gt;0),24,AND(W637=14,R637="ALTO"),23,AND(W637=14,R637="BAJO"),21,AND(W637=14,S637&lt;&gt;0),18,AND(W637=15,N637&lt;&gt;0),25,AND(W637=15,O637&lt;&gt;0),24,AND(W637=15,R637="ALTO"),22,AND(W637=15,R637="BAJO"),19,AND(W637=15,S637&lt;&gt;0),19,AND(W637=16,N637&lt;&gt;0),25,AND(W637=16,O637&lt;&gt;0),23,AND(W637=16,R637="ALTO"),23,AND(W637=16,R637="BAJO"),23,AND(W637=16,S637&lt;&gt;0),20,AND(W637=17,N637&lt;&gt;0),25,AND(W637=17,O637&lt;&gt;0),24,AND(W637=17,R637="ALTO"),23,AND(W637=17,R637="BAJO"),21,AND(W637=17,S637&lt;&gt;0),20,AND(W637=18,N637&lt;&gt;0),25,AND(W637=18,O637&lt;&gt;0),24,AND(W637=18,R637="ALTO"),23,AND(W637=18,R637="BAJO"),22,AND(W637=18,S637&lt;&gt;0),21,AND(W637=19,N637&lt;&gt;0),25,AND(W637=19,O637&lt;&gt;0),25,AND(W637=19,R637="ALTO"),24,AND(W637=19,R637="BAJO"),22,AND(W637=19,S637&lt;&gt;0),22,AND(W637&lt;&gt;0,U637&lt;&gt;0),W637,TRUE,"FALSO")</f>
        <v>17</v>
      </c>
      <c r="Z637" s="85"/>
      <c r="AA637" s="267" t="s">
        <v>1381</v>
      </c>
      <c r="AB637" s="175"/>
      <c r="AC637" s="176"/>
      <c r="AD637" s="176"/>
      <c r="AE637" s="272"/>
      <c r="AF637" s="272"/>
      <c r="AG637" s="272"/>
      <c r="AH637" s="272"/>
      <c r="AI637" s="272"/>
      <c r="AJ637" s="272"/>
      <c r="AK637" s="272"/>
      <c r="AL637" s="273"/>
      <c r="AM637" s="272"/>
      <c r="AN637" s="273"/>
      <c r="AO637" s="272"/>
      <c r="AP637" s="273"/>
      <c r="AQ637" s="272"/>
      <c r="AR637" s="273"/>
      <c r="AS637" s="272"/>
      <c r="AT637" s="102"/>
      <c r="AU637" s="101"/>
    </row>
    <row r="638" spans="1:47" ht="117.5">
      <c r="A638" s="487"/>
      <c r="B638" s="445"/>
      <c r="C638" s="493"/>
      <c r="D638" s="262" t="s">
        <v>1388</v>
      </c>
      <c r="E638" s="352" t="s">
        <v>363</v>
      </c>
      <c r="F638" s="263" t="s">
        <v>624</v>
      </c>
      <c r="G638" s="290" t="s">
        <v>725</v>
      </c>
      <c r="H638" s="341" t="s">
        <v>726</v>
      </c>
      <c r="I638" s="335" t="str">
        <f>IF(OR(E638="SE",E638="SA"),VLOOKUP(H638,'Tabla de Peligros y Riesgo'!$C$2:$E$226,2,FALSE),VLOOKUP(H638,'LISTA DE ASPECTOS - IMPACTOS'!$D$3:$F$72,2,FALSE))</f>
        <v>Alteración de la calidad de aire</v>
      </c>
      <c r="J638" s="336" t="str">
        <f>IF(OR(E638="SE",E638="SA"),VLOOKUP(H638,'Tabla de Peligros y Riesgo'!$C$2:$E$226,3,FALSE),VLOOKUP(H638,'LISTA DE ASPECTOS - IMPACTOS'!$D$3:$F$72,3,FALSE))</f>
        <v>Potencial afectación a la calidad ambiental del aire</v>
      </c>
      <c r="K638" s="342" t="s">
        <v>715</v>
      </c>
      <c r="L638" s="177">
        <v>4</v>
      </c>
      <c r="M638" s="268">
        <f t="shared" si="48"/>
        <v>14</v>
      </c>
      <c r="N638" s="85"/>
      <c r="O638" s="85"/>
      <c r="P638" s="84"/>
      <c r="Q638" s="287"/>
      <c r="R638" s="177"/>
      <c r="S638" s="177" t="s">
        <v>727</v>
      </c>
      <c r="T638" s="178"/>
      <c r="U638" s="178"/>
      <c r="V638" s="87"/>
      <c r="W638" s="86">
        <f t="shared" si="49"/>
        <v>14</v>
      </c>
      <c r="X638" s="88"/>
      <c r="Y638" s="86">
        <f t="shared" si="50"/>
        <v>18</v>
      </c>
      <c r="Z638" s="85"/>
      <c r="AA638" s="267" t="s">
        <v>1381</v>
      </c>
      <c r="AB638" s="175"/>
      <c r="AC638" s="176"/>
      <c r="AD638" s="176"/>
      <c r="AE638" s="272"/>
      <c r="AF638" s="272"/>
      <c r="AG638" s="272"/>
      <c r="AH638" s="272"/>
      <c r="AI638" s="272"/>
      <c r="AJ638" s="272"/>
      <c r="AK638" s="272"/>
      <c r="AL638" s="273"/>
      <c r="AM638" s="272"/>
      <c r="AN638" s="273"/>
      <c r="AO638" s="272"/>
      <c r="AP638" s="273"/>
      <c r="AQ638" s="272"/>
      <c r="AR638" s="273"/>
      <c r="AS638" s="272"/>
      <c r="AT638" s="102"/>
      <c r="AU638" s="101"/>
    </row>
    <row r="639" spans="1:47" ht="92.25" customHeight="1">
      <c r="A639" s="487"/>
      <c r="B639" s="445"/>
      <c r="C639" s="488" t="s">
        <v>28</v>
      </c>
      <c r="D639" s="262" t="s">
        <v>1388</v>
      </c>
      <c r="E639" s="352" t="s">
        <v>362</v>
      </c>
      <c r="F639" s="263" t="s">
        <v>624</v>
      </c>
      <c r="G639" s="290" t="s">
        <v>701</v>
      </c>
      <c r="H639" s="341" t="s">
        <v>476</v>
      </c>
      <c r="I639" s="335" t="str">
        <f>IF(OR(E639="SE",E639="SA"),VLOOKUP(H639,'Tabla de Peligros y Riesgo'!$C$2:$E$226,2,FALSE),VLOOKUP(H639,'LISTA DE ASPECTOS - IMPACTOS'!$D$3:$F$72,2,FALSE))</f>
        <v>Caída al mismo nivel</v>
      </c>
      <c r="J639" s="336" t="s">
        <v>702</v>
      </c>
      <c r="K639" s="342" t="s">
        <v>680</v>
      </c>
      <c r="L639" s="177">
        <v>4</v>
      </c>
      <c r="M639" s="268">
        <f t="shared" si="48"/>
        <v>18</v>
      </c>
      <c r="N639" s="85"/>
      <c r="O639" s="85"/>
      <c r="P639" s="84"/>
      <c r="Q639" s="287"/>
      <c r="R639" s="177"/>
      <c r="S639" s="177" t="s">
        <v>833</v>
      </c>
      <c r="T639" s="178"/>
      <c r="U639" s="401" t="s">
        <v>1402</v>
      </c>
      <c r="V639" s="87"/>
      <c r="W639" s="86">
        <f t="shared" si="49"/>
        <v>18</v>
      </c>
      <c r="X639" s="88"/>
      <c r="Y639" s="86">
        <f t="shared" si="50"/>
        <v>21</v>
      </c>
      <c r="Z639" s="85"/>
      <c r="AA639" s="267" t="s">
        <v>1381</v>
      </c>
      <c r="AB639" s="175"/>
      <c r="AC639" s="176"/>
      <c r="AD639" s="176"/>
      <c r="AE639" s="101"/>
      <c r="AF639" s="101"/>
      <c r="AG639" s="101"/>
      <c r="AH639" s="101"/>
      <c r="AI639" s="101"/>
      <c r="AJ639" s="101"/>
      <c r="AK639" s="101"/>
      <c r="AL639" s="102"/>
      <c r="AM639" s="101"/>
      <c r="AN639" s="102"/>
      <c r="AO639" s="101"/>
      <c r="AP639" s="102"/>
      <c r="AQ639" s="101"/>
      <c r="AR639" s="102"/>
      <c r="AS639" s="101"/>
      <c r="AT639" s="102"/>
      <c r="AU639" s="101"/>
    </row>
    <row r="640" spans="1:47" ht="101.5">
      <c r="A640" s="487"/>
      <c r="B640" s="445"/>
      <c r="C640" s="489"/>
      <c r="D640" s="262" t="s">
        <v>1388</v>
      </c>
      <c r="E640" s="352" t="s">
        <v>362</v>
      </c>
      <c r="F640" s="263" t="s">
        <v>624</v>
      </c>
      <c r="G640" s="290" t="s">
        <v>704</v>
      </c>
      <c r="H640" s="341" t="s">
        <v>507</v>
      </c>
      <c r="I640" s="335" t="str">
        <f>IF(OR(E640="SE",E640="SA"),VLOOKUP(H640,'Tabla de Peligros y Riesgo'!$C$2:$E$226,2,FALSE),VLOOKUP(H640,'LISTA DE ASPECTOS - IMPACTOS'!$D$3:$F$72,2,FALSE))</f>
        <v xml:space="preserve">Golpes </v>
      </c>
      <c r="J640" s="336" t="s">
        <v>705</v>
      </c>
      <c r="K640" s="342" t="s">
        <v>680</v>
      </c>
      <c r="L640" s="177">
        <v>3</v>
      </c>
      <c r="M640" s="268">
        <f t="shared" si="48"/>
        <v>13</v>
      </c>
      <c r="N640" s="177"/>
      <c r="O640" s="177"/>
      <c r="P640" s="84"/>
      <c r="Q640" s="287"/>
      <c r="R640" s="177"/>
      <c r="S640" s="177" t="s">
        <v>714</v>
      </c>
      <c r="T640" s="178"/>
      <c r="U640" s="401" t="s">
        <v>1402</v>
      </c>
      <c r="V640" s="87"/>
      <c r="W640" s="86">
        <f t="shared" si="49"/>
        <v>13</v>
      </c>
      <c r="X640" s="88"/>
      <c r="Y640" s="86">
        <f t="shared" si="50"/>
        <v>17</v>
      </c>
      <c r="Z640" s="85"/>
      <c r="AA640" s="267" t="s">
        <v>1381</v>
      </c>
      <c r="AB640" s="175"/>
      <c r="AC640" s="176"/>
      <c r="AD640" s="176"/>
      <c r="AE640" s="101"/>
      <c r="AF640" s="101"/>
      <c r="AG640" s="101"/>
      <c r="AH640" s="101"/>
      <c r="AI640" s="101"/>
      <c r="AJ640" s="101"/>
      <c r="AK640" s="101"/>
      <c r="AL640" s="102"/>
      <c r="AM640" s="101"/>
      <c r="AN640" s="102"/>
      <c r="AO640" s="101"/>
      <c r="AP640" s="102"/>
      <c r="AQ640" s="101"/>
      <c r="AR640" s="102"/>
      <c r="AS640" s="101"/>
      <c r="AT640" s="102"/>
      <c r="AU640" s="101"/>
    </row>
    <row r="641" spans="1:52" ht="188">
      <c r="A641" s="487"/>
      <c r="B641" s="447"/>
      <c r="C641" s="493"/>
      <c r="D641" s="262" t="s">
        <v>1388</v>
      </c>
      <c r="E641" s="352" t="s">
        <v>363</v>
      </c>
      <c r="F641" s="263" t="s">
        <v>624</v>
      </c>
      <c r="G641" s="290" t="s">
        <v>739</v>
      </c>
      <c r="H641" s="341" t="s">
        <v>740</v>
      </c>
      <c r="I641" s="335" t="str">
        <f>IF(OR(E641="SE",E641="SA"),VLOOKUP(H641,'Tabla de Peligros y Riesgo'!$C$2:$E$226,2,FALSE),VLOOKUP(H641,'LISTA DE ASPECTOS - IMPACTOS'!$D$3:$F$72,2,FALSE))</f>
        <v>Alteración de la calidad de suelo/agua</v>
      </c>
      <c r="J641" s="336" t="str">
        <f>IF(OR(E641="SE",E641="SA"),VLOOKUP(H641,'Tabla de Peligros y Riesgo'!$C$2:$E$226,3,FALSE),VLOOKUP(H641,'LISTA DE ASPECTOS - IMPACTOS'!$D$3:$F$72,3,FALSE))</f>
        <v>Potencial incumplimiento de Estándares de Calidad Ambiental (ECA) para aire.
Potencial afectación a la vida y salud humana.</v>
      </c>
      <c r="K641" s="342" t="s">
        <v>715</v>
      </c>
      <c r="L641" s="177">
        <v>4</v>
      </c>
      <c r="M641" s="268">
        <f t="shared" si="48"/>
        <v>14</v>
      </c>
      <c r="N641" s="85"/>
      <c r="O641" s="85"/>
      <c r="P641" s="291"/>
      <c r="Q641" s="287"/>
      <c r="R641" s="177"/>
      <c r="S641" s="177" t="s">
        <v>741</v>
      </c>
      <c r="T641" s="178">
        <v>0.35</v>
      </c>
      <c r="U641" s="178"/>
      <c r="V641" s="87"/>
      <c r="W641" s="86">
        <f t="shared" si="49"/>
        <v>14</v>
      </c>
      <c r="X641" s="88"/>
      <c r="Y641" s="86">
        <f t="shared" si="50"/>
        <v>18</v>
      </c>
      <c r="Z641" s="85"/>
      <c r="AA641" s="267" t="s">
        <v>1381</v>
      </c>
      <c r="AB641" s="536"/>
      <c r="AC641" s="537"/>
      <c r="AD641" s="537"/>
      <c r="AE641" s="272"/>
      <c r="AF641" s="272"/>
      <c r="AG641" s="272"/>
      <c r="AH641" s="272"/>
      <c r="AI641" s="272"/>
      <c r="AJ641" s="272"/>
      <c r="AK641" s="272"/>
      <c r="AL641" s="273"/>
      <c r="AM641" s="272"/>
      <c r="AN641" s="273"/>
      <c r="AO641" s="272"/>
      <c r="AP641" s="273"/>
      <c r="AQ641" s="272"/>
      <c r="AR641" s="273"/>
      <c r="AS641" s="272"/>
      <c r="AT641" s="102"/>
      <c r="AU641" s="101"/>
    </row>
    <row r="642" spans="1:52" ht="101.5">
      <c r="A642" s="487"/>
      <c r="B642" s="444" t="s">
        <v>161</v>
      </c>
      <c r="C642" s="488" t="s">
        <v>18</v>
      </c>
      <c r="D642" s="262" t="s">
        <v>1388</v>
      </c>
      <c r="E642" s="352" t="s">
        <v>362</v>
      </c>
      <c r="F642" s="263" t="s">
        <v>624</v>
      </c>
      <c r="G642" s="290" t="s">
        <v>679</v>
      </c>
      <c r="H642" s="335" t="s">
        <v>470</v>
      </c>
      <c r="I642" s="335" t="str">
        <f>IF(OR(E642="SE",E642="SA"),VLOOKUP(H642,'Tabla de Peligros y Riesgo'!$C$2:$E$226,2,FALSE),VLOOKUP(H642,'LISTA DE ASPECTOS - IMPACTOS'!$D$3:$F$72,2,FALSE))</f>
        <v>Riesgo Psicosocial</v>
      </c>
      <c r="J642" s="336" t="str">
        <f>IF(OR(E642="SE",E642="SA"),VLOOKUP(H642,'Tabla de Peligros y Riesgo'!$C$2:$E$226,3,FALSE),VLOOKUP(H642,'LISTA DE ASPECTOS - IMPACTOS'!$D$3:$F$72,3,FALSE))</f>
        <v>Estrés / Depresión</v>
      </c>
      <c r="K642" s="337" t="s">
        <v>680</v>
      </c>
      <c r="L642" s="277">
        <v>4</v>
      </c>
      <c r="M642" s="268">
        <f t="shared" si="48"/>
        <v>18</v>
      </c>
      <c r="N642" s="85"/>
      <c r="O642" s="85"/>
      <c r="P642" s="292"/>
      <c r="Q642" s="359"/>
      <c r="R642" s="177"/>
      <c r="S642" s="177" t="s">
        <v>820</v>
      </c>
      <c r="T642" s="178"/>
      <c r="U642" s="401" t="s">
        <v>1402</v>
      </c>
      <c r="V642" s="278"/>
      <c r="W642" s="86">
        <f t="shared" si="49"/>
        <v>18</v>
      </c>
      <c r="X642" s="88"/>
      <c r="Y642" s="86">
        <f t="shared" si="50"/>
        <v>21</v>
      </c>
      <c r="Z642" s="85"/>
      <c r="AA642" s="267" t="s">
        <v>1381</v>
      </c>
      <c r="AB642" s="176"/>
      <c r="AC642" s="176"/>
      <c r="AD642" s="176"/>
      <c r="AE642" s="101"/>
      <c r="AF642" s="101"/>
      <c r="AG642" s="101"/>
      <c r="AH642" s="101"/>
      <c r="AI642" s="101"/>
      <c r="AJ642" s="101"/>
      <c r="AK642" s="101"/>
      <c r="AL642" s="102"/>
      <c r="AM642" s="101"/>
      <c r="AN642" s="102"/>
      <c r="AO642" s="101"/>
      <c r="AP642" s="102"/>
      <c r="AQ642" s="101"/>
      <c r="AR642" s="102"/>
      <c r="AS642" s="101"/>
      <c r="AT642" s="102"/>
      <c r="AU642" s="101"/>
    </row>
    <row r="643" spans="1:52" ht="72.5">
      <c r="A643" s="487"/>
      <c r="B643" s="445"/>
      <c r="C643" s="489"/>
      <c r="D643" s="262" t="s">
        <v>1388</v>
      </c>
      <c r="E643" s="352" t="s">
        <v>363</v>
      </c>
      <c r="F643" s="263" t="s">
        <v>624</v>
      </c>
      <c r="G643" s="290" t="s">
        <v>686</v>
      </c>
      <c r="H643" s="335" t="s">
        <v>687</v>
      </c>
      <c r="I643" s="350" t="s">
        <v>688</v>
      </c>
      <c r="J643" s="351" t="s">
        <v>689</v>
      </c>
      <c r="K643" s="337" t="s">
        <v>690</v>
      </c>
      <c r="L643" s="277">
        <v>5</v>
      </c>
      <c r="M643" s="268">
        <f t="shared" si="48"/>
        <v>15</v>
      </c>
      <c r="N643" s="269"/>
      <c r="O643" s="274"/>
      <c r="P643" s="275"/>
      <c r="Q643" s="359"/>
      <c r="R643" s="177"/>
      <c r="S643" s="177" t="s">
        <v>691</v>
      </c>
      <c r="T643" s="178"/>
      <c r="U643" s="178"/>
      <c r="V643" s="278"/>
      <c r="W643" s="86">
        <f t="shared" si="49"/>
        <v>15</v>
      </c>
      <c r="X643" s="88"/>
      <c r="Y643" s="86">
        <f t="shared" si="50"/>
        <v>19</v>
      </c>
      <c r="Z643" s="85"/>
      <c r="AA643" s="267" t="s">
        <v>1381</v>
      </c>
      <c r="AB643" s="176"/>
      <c r="AC643" s="176"/>
      <c r="AD643" s="176"/>
      <c r="AE643" s="101"/>
      <c r="AF643" s="101"/>
      <c r="AG643" s="101"/>
      <c r="AH643" s="101"/>
      <c r="AI643" s="101"/>
      <c r="AJ643" s="101"/>
      <c r="AK643" s="101"/>
      <c r="AL643" s="102"/>
      <c r="AM643" s="101"/>
      <c r="AN643" s="102"/>
      <c r="AO643" s="101"/>
      <c r="AP643" s="102"/>
      <c r="AQ643" s="101"/>
      <c r="AR643" s="102"/>
      <c r="AS643" s="101"/>
      <c r="AT643" s="102"/>
      <c r="AU643" s="101"/>
    </row>
    <row r="644" spans="1:52" ht="101.25" customHeight="1">
      <c r="A644" s="487"/>
      <c r="B644" s="445"/>
      <c r="C644" s="493"/>
      <c r="D644" s="262" t="s">
        <v>1388</v>
      </c>
      <c r="E644" s="352" t="s">
        <v>362</v>
      </c>
      <c r="F644" s="263" t="s">
        <v>624</v>
      </c>
      <c r="G644" s="290" t="s">
        <v>692</v>
      </c>
      <c r="H644" s="335" t="s">
        <v>521</v>
      </c>
      <c r="I644" s="335" t="str">
        <f>IF(OR(E644="SE",E644="SA"),VLOOKUP(H644,'Tabla de Peligros y Riesgo'!$C$2:$E$226,2,FALSE),VLOOKUP(H644,'LISTA DE ASPECTOS - IMPACTOS'!$D$3:$F$72,2,FALSE))</f>
        <v>Riesgo Psicosocial</v>
      </c>
      <c r="J644" s="336" t="str">
        <f>IF(OR(E644="SE",E644="SA"),VLOOKUP(H644,'Tabla de Peligros y Riesgo'!$C$2:$E$226,3,FALSE),VLOOKUP(H644,'LISTA DE ASPECTOS - IMPACTOS'!$D$3:$F$72,3,FALSE))</f>
        <v>Estrés / Depresión</v>
      </c>
      <c r="K644" s="337" t="s">
        <v>680</v>
      </c>
      <c r="L644" s="277">
        <v>4</v>
      </c>
      <c r="M644" s="268">
        <f t="shared" si="48"/>
        <v>18</v>
      </c>
      <c r="N644" s="269"/>
      <c r="O644" s="274"/>
      <c r="P644" s="275"/>
      <c r="Q644" s="276"/>
      <c r="R644" s="177"/>
      <c r="S644" s="177" t="s">
        <v>742</v>
      </c>
      <c r="T644" s="178"/>
      <c r="U644" s="401" t="s">
        <v>1402</v>
      </c>
      <c r="V644" s="278"/>
      <c r="W644" s="86">
        <f t="shared" si="49"/>
        <v>18</v>
      </c>
      <c r="X644" s="195"/>
      <c r="Y644" s="86">
        <f t="shared" si="50"/>
        <v>21</v>
      </c>
      <c r="Z644" s="279"/>
      <c r="AA644" s="267" t="s">
        <v>1381</v>
      </c>
      <c r="AB644" s="176"/>
      <c r="AC644" s="176"/>
      <c r="AD644" s="176"/>
      <c r="AE644" s="101"/>
      <c r="AF644" s="101"/>
      <c r="AG644" s="101"/>
      <c r="AH644" s="101"/>
      <c r="AI644" s="101"/>
      <c r="AJ644" s="101"/>
      <c r="AK644" s="101"/>
      <c r="AL644" s="102"/>
      <c r="AM644" s="101"/>
      <c r="AN644" s="102"/>
      <c r="AO644" s="101"/>
      <c r="AP644" s="102"/>
      <c r="AQ644" s="101"/>
      <c r="AR644" s="102"/>
      <c r="AS644" s="101"/>
      <c r="AT644" s="102"/>
      <c r="AU644" s="101"/>
    </row>
    <row r="645" spans="1:52" s="100" customFormat="1" ht="211.5">
      <c r="A645" s="487"/>
      <c r="B645" s="445"/>
      <c r="C645" s="339" t="s">
        <v>142</v>
      </c>
      <c r="D645" s="262" t="s">
        <v>1388</v>
      </c>
      <c r="E645" s="352" t="s">
        <v>361</v>
      </c>
      <c r="F645" s="263" t="s">
        <v>624</v>
      </c>
      <c r="G645" s="290" t="s">
        <v>694</v>
      </c>
      <c r="H645" s="335" t="s">
        <v>695</v>
      </c>
      <c r="I645" s="335" t="str">
        <f>IF(OR(E645="SE",E645="SA"),VLOOKUP(H645,'Tabla de Peligros y Riesgo'!$C$2:$E$226,2,FALSE),VLOOKUP(H645,'LISTA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645" s="336" t="s">
        <v>696</v>
      </c>
      <c r="K645" s="342" t="s">
        <v>680</v>
      </c>
      <c r="L645" s="177">
        <v>4</v>
      </c>
      <c r="M645" s="268">
        <f t="shared" si="48"/>
        <v>18</v>
      </c>
      <c r="N645" s="280"/>
      <c r="O645" s="280"/>
      <c r="P645" s="282"/>
      <c r="Q645" s="283" t="s">
        <v>697</v>
      </c>
      <c r="R645" s="177" t="s">
        <v>678</v>
      </c>
      <c r="S645" s="177" t="s">
        <v>698</v>
      </c>
      <c r="T645" s="178"/>
      <c r="U645" s="178" t="s">
        <v>1401</v>
      </c>
      <c r="V645" s="304"/>
      <c r="W645" s="86">
        <f t="shared" si="49"/>
        <v>18</v>
      </c>
      <c r="X645" s="88">
        <f>IF(M645&gt;=16,MAX(N645:R645),IF(M645&lt;16,MAX(N645:T645)))</f>
        <v>0</v>
      </c>
      <c r="Y645" s="86">
        <f t="shared" si="50"/>
        <v>23</v>
      </c>
      <c r="Z645" s="85"/>
      <c r="AA645" s="267" t="s">
        <v>1381</v>
      </c>
      <c r="AD645" s="99"/>
      <c r="AE645" s="101"/>
      <c r="AF645" s="101"/>
      <c r="AG645" s="101"/>
      <c r="AH645" s="101"/>
      <c r="AI645" s="101"/>
      <c r="AJ645" s="101"/>
      <c r="AK645" s="101"/>
      <c r="AL645" s="102"/>
      <c r="AM645" s="101"/>
      <c r="AN645" s="102"/>
      <c r="AO645" s="101"/>
      <c r="AP645" s="102"/>
      <c r="AQ645" s="101"/>
      <c r="AR645" s="102"/>
      <c r="AS645" s="101"/>
      <c r="AT645" s="102"/>
      <c r="AU645" s="101"/>
      <c r="AV645" s="90"/>
      <c r="AW645" s="90"/>
      <c r="AX645" s="90"/>
      <c r="AY645" s="90"/>
      <c r="AZ645" s="90"/>
    </row>
    <row r="646" spans="1:52" ht="105" customHeight="1">
      <c r="A646" s="487"/>
      <c r="B646" s="445"/>
      <c r="C646" s="488" t="s">
        <v>22</v>
      </c>
      <c r="D646" s="262" t="s">
        <v>1388</v>
      </c>
      <c r="E646" s="352" t="s">
        <v>361</v>
      </c>
      <c r="F646" s="263" t="s">
        <v>624</v>
      </c>
      <c r="G646" s="290" t="s">
        <v>721</v>
      </c>
      <c r="H646" s="341" t="s">
        <v>749</v>
      </c>
      <c r="I646" s="335" t="str">
        <f>IF(OR(E646="SE",E646="SA"),VLOOKUP(H646,'Tabla de Peligros y Riesgo'!$C$2:$E$226,2,FALSE),VLOOKUP(H646,'LISTA DE ASPECTOS - IMPACTOS'!$D$3:$F$72,2,FALSE))</f>
        <v>Inhalación de gases Toxicos</v>
      </c>
      <c r="J646" s="336" t="str">
        <f>IF(OR(E646="SE",E646="SA"),VLOOKUP(H646,'Tabla de Peligros y Riesgo'!$C$2:$E$226,3,FALSE),VLOOKUP(H646,'LISTA DE ASPECTOS - IMPACTOS'!$D$3:$F$72,3,FALSE))</f>
        <v>Intoxicación</v>
      </c>
      <c r="K646" s="342" t="s">
        <v>715</v>
      </c>
      <c r="L646" s="177">
        <v>3</v>
      </c>
      <c r="M646" s="268">
        <f t="shared" si="48"/>
        <v>9</v>
      </c>
      <c r="N646" s="85"/>
      <c r="O646" s="85"/>
      <c r="P646" s="84"/>
      <c r="Q646" s="287" t="s">
        <v>750</v>
      </c>
      <c r="R646" s="177" t="s">
        <v>685</v>
      </c>
      <c r="S646" s="177" t="s">
        <v>751</v>
      </c>
      <c r="T646" s="178"/>
      <c r="U646" s="401" t="s">
        <v>1402</v>
      </c>
      <c r="V646" s="87"/>
      <c r="W646" s="86">
        <f t="shared" si="49"/>
        <v>9</v>
      </c>
      <c r="X646" s="88"/>
      <c r="Y646" s="86">
        <f t="shared" si="50"/>
        <v>17</v>
      </c>
      <c r="Z646" s="85"/>
      <c r="AA646" s="267" t="s">
        <v>1381</v>
      </c>
      <c r="AB646" s="175"/>
      <c r="AC646" s="176"/>
      <c r="AD646" s="176"/>
      <c r="AE646" s="101"/>
      <c r="AF646" s="101"/>
      <c r="AG646" s="101"/>
      <c r="AH646" s="101"/>
      <c r="AI646" s="101"/>
      <c r="AJ646" s="101"/>
      <c r="AK646" s="101"/>
      <c r="AL646" s="102"/>
      <c r="AM646" s="101"/>
      <c r="AN646" s="102"/>
      <c r="AO646" s="101"/>
      <c r="AP646" s="102"/>
      <c r="AQ646" s="101"/>
      <c r="AR646" s="102"/>
      <c r="AS646" s="101"/>
      <c r="AT646" s="102"/>
      <c r="AU646" s="101"/>
    </row>
    <row r="647" spans="1:52" ht="78.75" customHeight="1">
      <c r="A647" s="487"/>
      <c r="B647" s="445"/>
      <c r="C647" s="489"/>
      <c r="D647" s="262" t="s">
        <v>1388</v>
      </c>
      <c r="E647" s="352" t="s">
        <v>362</v>
      </c>
      <c r="F647" s="263" t="s">
        <v>624</v>
      </c>
      <c r="G647" s="290" t="s">
        <v>752</v>
      </c>
      <c r="H647" s="341" t="s">
        <v>452</v>
      </c>
      <c r="I647" s="335" t="str">
        <f>IF(OR(E647="SE",E647="SA"),VLOOKUP(H647,'Tabla de Peligros y Riesgo'!$C$2:$E$226,2,FALSE),VLOOKUP(H647,'LISTA DE ASPECTOS - IMPACTOS'!$D$3:$F$72,2,FALSE))</f>
        <v>Caída de roca</v>
      </c>
      <c r="J647" s="336" t="str">
        <f>IF(OR(E647="SE",E647="SA"),VLOOKUP(H647,'Tabla de Peligros y Riesgo'!$C$2:$E$226,3,FALSE),VLOOKUP(H647,'LISTA DE ASPECTOS - IMPACTOS'!$D$3:$F$72,3,FALSE))</f>
        <v>Contusión/Fractura/Muerte</v>
      </c>
      <c r="K647" s="342" t="s">
        <v>715</v>
      </c>
      <c r="L647" s="177">
        <v>2</v>
      </c>
      <c r="M647" s="268">
        <f t="shared" si="48"/>
        <v>5</v>
      </c>
      <c r="N647" s="85"/>
      <c r="O647" s="85"/>
      <c r="P647" s="292"/>
      <c r="Q647" s="287" t="s">
        <v>753</v>
      </c>
      <c r="R647" s="177" t="s">
        <v>685</v>
      </c>
      <c r="S647" s="177" t="s">
        <v>754</v>
      </c>
      <c r="T647" s="178"/>
      <c r="U647" s="401" t="s">
        <v>1402</v>
      </c>
      <c r="V647" s="278"/>
      <c r="W647" s="86">
        <f t="shared" si="49"/>
        <v>5</v>
      </c>
      <c r="X647" s="88"/>
      <c r="Y647" s="86">
        <f t="shared" si="50"/>
        <v>12</v>
      </c>
      <c r="Z647" s="85"/>
      <c r="AA647" s="267" t="s">
        <v>1381</v>
      </c>
      <c r="AB647" s="176"/>
      <c r="AC647" s="176"/>
      <c r="AD647" s="176"/>
      <c r="AE647" s="101"/>
      <c r="AF647" s="101"/>
      <c r="AG647" s="101"/>
      <c r="AH647" s="101"/>
      <c r="AI647" s="101"/>
      <c r="AJ647" s="101"/>
      <c r="AK647" s="101"/>
      <c r="AL647" s="102"/>
      <c r="AM647" s="101"/>
      <c r="AN647" s="102"/>
      <c r="AO647" s="101"/>
      <c r="AP647" s="102"/>
      <c r="AQ647" s="101"/>
      <c r="AR647" s="102"/>
      <c r="AS647" s="101"/>
      <c r="AT647" s="102"/>
      <c r="AU647" s="101"/>
    </row>
    <row r="648" spans="1:52" s="100" customFormat="1" ht="89.25" customHeight="1">
      <c r="A648" s="487"/>
      <c r="B648" s="445"/>
      <c r="C648" s="489"/>
      <c r="D648" s="262" t="s">
        <v>1388</v>
      </c>
      <c r="E648" s="352" t="s">
        <v>362</v>
      </c>
      <c r="F648" s="263" t="s">
        <v>624</v>
      </c>
      <c r="G648" s="290" t="s">
        <v>701</v>
      </c>
      <c r="H648" s="341" t="s">
        <v>524</v>
      </c>
      <c r="I648" s="335" t="str">
        <f>IF(OR(E648="SE",E648="SA"),VLOOKUP(H648,'Tabla de Peligros y Riesgo'!$C$2:$E$226,2,FALSE),VLOOKUP(H648,'LISTA DE ASPECTOS - IMPACTOS'!$D$3:$F$72,2,FALSE))</f>
        <v>Caída al mismo nivel</v>
      </c>
      <c r="J648" s="336" t="s">
        <v>702</v>
      </c>
      <c r="K648" s="342" t="s">
        <v>680</v>
      </c>
      <c r="L648" s="177">
        <v>4</v>
      </c>
      <c r="M648" s="268">
        <f t="shared" si="48"/>
        <v>18</v>
      </c>
      <c r="N648" s="280"/>
      <c r="O648" s="280"/>
      <c r="P648" s="282"/>
      <c r="Q648" s="287"/>
      <c r="R648" s="177"/>
      <c r="S648" s="177" t="s">
        <v>833</v>
      </c>
      <c r="T648" s="178"/>
      <c r="U648" s="401" t="s">
        <v>1402</v>
      </c>
      <c r="V648" s="304"/>
      <c r="W648" s="86">
        <f t="shared" si="49"/>
        <v>18</v>
      </c>
      <c r="X648" s="88"/>
      <c r="Y648" s="86">
        <f t="shared" si="50"/>
        <v>21</v>
      </c>
      <c r="Z648" s="85"/>
      <c r="AA648" s="267" t="s">
        <v>1381</v>
      </c>
      <c r="AD648" s="99"/>
      <c r="AE648" s="101"/>
      <c r="AF648" s="101"/>
      <c r="AG648" s="101"/>
      <c r="AH648" s="101"/>
      <c r="AI648" s="101"/>
      <c r="AJ648" s="101"/>
      <c r="AK648" s="101"/>
      <c r="AL648" s="102"/>
      <c r="AM648" s="101"/>
      <c r="AN648" s="102"/>
      <c r="AO648" s="101"/>
      <c r="AP648" s="102"/>
      <c r="AQ648" s="101"/>
      <c r="AR648" s="102"/>
      <c r="AS648" s="101"/>
      <c r="AT648" s="102"/>
      <c r="AU648" s="101"/>
      <c r="AV648" s="90"/>
      <c r="AW648" s="90"/>
      <c r="AX648" s="90"/>
      <c r="AY648" s="90"/>
      <c r="AZ648" s="90"/>
    </row>
    <row r="649" spans="1:52" ht="70.5">
      <c r="A649" s="487"/>
      <c r="B649" s="445"/>
      <c r="C649" s="488" t="s">
        <v>143</v>
      </c>
      <c r="D649" s="262" t="s">
        <v>1388</v>
      </c>
      <c r="E649" s="352" t="s">
        <v>362</v>
      </c>
      <c r="F649" s="263" t="s">
        <v>624</v>
      </c>
      <c r="G649" s="290" t="s">
        <v>701</v>
      </c>
      <c r="H649" s="341" t="s">
        <v>542</v>
      </c>
      <c r="I649" s="335" t="str">
        <f>IF(OR(E649="SE",E649="SA"),VLOOKUP(H649,'Tabla de Peligros y Riesgo'!$C$2:$E$226,2,FALSE),VLOOKUP(H649,'LISTA DE ASPECTOS - IMPACTOS'!$D$3:$F$72,2,FALSE))</f>
        <v>Caída al mismo nivel</v>
      </c>
      <c r="J649" s="336" t="s">
        <v>702</v>
      </c>
      <c r="K649" s="342" t="s">
        <v>680</v>
      </c>
      <c r="L649" s="177">
        <v>4</v>
      </c>
      <c r="M649" s="268">
        <f t="shared" si="48"/>
        <v>18</v>
      </c>
      <c r="N649" s="85"/>
      <c r="O649" s="85"/>
      <c r="P649" s="84"/>
      <c r="Q649" s="287"/>
      <c r="R649" s="177"/>
      <c r="S649" s="177" t="s">
        <v>833</v>
      </c>
      <c r="T649" s="178"/>
      <c r="U649" s="401" t="s">
        <v>1402</v>
      </c>
      <c r="V649" s="87"/>
      <c r="W649" s="86">
        <f t="shared" si="49"/>
        <v>18</v>
      </c>
      <c r="X649" s="88"/>
      <c r="Y649" s="86">
        <f t="shared" si="50"/>
        <v>21</v>
      </c>
      <c r="Z649" s="85"/>
      <c r="AA649" s="267" t="s">
        <v>1381</v>
      </c>
      <c r="AB649" s="175"/>
      <c r="AC649" s="176"/>
      <c r="AD649" s="176"/>
      <c r="AE649" s="101"/>
      <c r="AF649" s="101"/>
      <c r="AG649" s="101"/>
      <c r="AH649" s="101"/>
      <c r="AI649" s="101"/>
      <c r="AJ649" s="101"/>
      <c r="AK649" s="101"/>
      <c r="AL649" s="102"/>
      <c r="AM649" s="101"/>
      <c r="AN649" s="102"/>
      <c r="AO649" s="101"/>
      <c r="AP649" s="102"/>
      <c r="AQ649" s="101"/>
      <c r="AR649" s="102"/>
      <c r="AS649" s="101"/>
      <c r="AT649" s="102"/>
      <c r="AU649" s="101"/>
    </row>
    <row r="650" spans="1:52" ht="117.5">
      <c r="A650" s="487"/>
      <c r="B650" s="445"/>
      <c r="C650" s="493"/>
      <c r="D650" s="262" t="s">
        <v>1388</v>
      </c>
      <c r="E650" s="352" t="s">
        <v>362</v>
      </c>
      <c r="F650" s="263" t="s">
        <v>624</v>
      </c>
      <c r="G650" s="290" t="s">
        <v>704</v>
      </c>
      <c r="H650" s="341" t="s">
        <v>707</v>
      </c>
      <c r="I650" s="335" t="str">
        <f>IF(OR(E650="SE",E650="SA"),VLOOKUP(H650,'Tabla de Peligros y Riesgo'!$C$2:$E$226,2,FALSE),VLOOKUP(H650,'LISTA DE ASPECTOS - IMPACTOS'!$D$3:$F$72,2,FALSE))</f>
        <v>Atrapamiento</v>
      </c>
      <c r="J650" s="336" t="s">
        <v>705</v>
      </c>
      <c r="K650" s="342" t="s">
        <v>680</v>
      </c>
      <c r="L650" s="177">
        <v>3</v>
      </c>
      <c r="M650" s="268">
        <f t="shared" si="48"/>
        <v>13</v>
      </c>
      <c r="N650" s="85"/>
      <c r="O650" s="85"/>
      <c r="P650" s="84"/>
      <c r="Q650" s="287"/>
      <c r="R650" s="177"/>
      <c r="S650" s="177" t="s">
        <v>834</v>
      </c>
      <c r="T650" s="178"/>
      <c r="U650" s="401" t="s">
        <v>1402</v>
      </c>
      <c r="V650" s="87"/>
      <c r="W650" s="86">
        <f t="shared" si="49"/>
        <v>13</v>
      </c>
      <c r="X650" s="88"/>
      <c r="Y650" s="86">
        <f t="shared" si="50"/>
        <v>17</v>
      </c>
      <c r="Z650" s="85"/>
      <c r="AA650" s="267" t="s">
        <v>1381</v>
      </c>
      <c r="AB650" s="175"/>
      <c r="AC650" s="176"/>
      <c r="AD650" s="176"/>
      <c r="AE650" s="101"/>
      <c r="AF650" s="101"/>
      <c r="AG650" s="101"/>
      <c r="AH650" s="101"/>
      <c r="AI650" s="101"/>
      <c r="AJ650" s="101"/>
      <c r="AK650" s="101"/>
      <c r="AL650" s="102"/>
      <c r="AM650" s="101"/>
      <c r="AN650" s="102"/>
      <c r="AO650" s="101"/>
      <c r="AP650" s="102"/>
      <c r="AQ650" s="101"/>
      <c r="AR650" s="102"/>
      <c r="AS650" s="101"/>
      <c r="AT650" s="102"/>
      <c r="AU650" s="101"/>
    </row>
    <row r="651" spans="1:52" ht="101.5">
      <c r="A651" s="487"/>
      <c r="B651" s="445"/>
      <c r="C651" s="339" t="s">
        <v>144</v>
      </c>
      <c r="D651" s="262" t="s">
        <v>1388</v>
      </c>
      <c r="E651" s="352" t="s">
        <v>362</v>
      </c>
      <c r="F651" s="263" t="s">
        <v>624</v>
      </c>
      <c r="G651" s="290" t="s">
        <v>704</v>
      </c>
      <c r="H651" s="341" t="s">
        <v>507</v>
      </c>
      <c r="I651" s="335" t="str">
        <f>IF(OR(E651="SE",E651="SA"),VLOOKUP(H651,'Tabla de Peligros y Riesgo'!$C$2:$E$226,2,FALSE),VLOOKUP(H651,'LISTA DE ASPECTOS - IMPACTOS'!$D$3:$F$72,2,FALSE))</f>
        <v xml:space="preserve">Golpes </v>
      </c>
      <c r="J651" s="336" t="s">
        <v>705</v>
      </c>
      <c r="K651" s="342" t="s">
        <v>680</v>
      </c>
      <c r="L651" s="177">
        <v>3</v>
      </c>
      <c r="M651" s="268">
        <f t="shared" si="48"/>
        <v>13</v>
      </c>
      <c r="N651" s="177"/>
      <c r="O651" s="177"/>
      <c r="P651" s="84"/>
      <c r="Q651" s="287"/>
      <c r="R651" s="177"/>
      <c r="S651" s="177" t="s">
        <v>714</v>
      </c>
      <c r="T651" s="178"/>
      <c r="U651" s="401" t="s">
        <v>1402</v>
      </c>
      <c r="V651" s="87"/>
      <c r="W651" s="86">
        <f t="shared" si="49"/>
        <v>13</v>
      </c>
      <c r="X651" s="88"/>
      <c r="Y651" s="86">
        <f t="shared" si="50"/>
        <v>17</v>
      </c>
      <c r="Z651" s="85"/>
      <c r="AA651" s="267" t="s">
        <v>1381</v>
      </c>
      <c r="AB651" s="175"/>
      <c r="AC651" s="176"/>
      <c r="AD651" s="176"/>
      <c r="AE651" s="101"/>
      <c r="AF651" s="101"/>
      <c r="AG651" s="101"/>
      <c r="AH651" s="101"/>
      <c r="AI651" s="101"/>
      <c r="AJ651" s="101"/>
      <c r="AK651" s="101"/>
      <c r="AL651" s="102"/>
      <c r="AM651" s="101"/>
      <c r="AN651" s="102"/>
      <c r="AO651" s="101"/>
      <c r="AP651" s="102"/>
      <c r="AQ651" s="101"/>
      <c r="AR651" s="102"/>
      <c r="AS651" s="101"/>
      <c r="AT651" s="102"/>
      <c r="AU651" s="101"/>
    </row>
    <row r="652" spans="1:52" ht="70.5">
      <c r="A652" s="487"/>
      <c r="B652" s="445"/>
      <c r="C652" s="488" t="s">
        <v>162</v>
      </c>
      <c r="D652" s="262" t="s">
        <v>1388</v>
      </c>
      <c r="E652" s="352" t="s">
        <v>361</v>
      </c>
      <c r="F652" s="263" t="s">
        <v>624</v>
      </c>
      <c r="G652" s="290" t="s">
        <v>441</v>
      </c>
      <c r="H652" s="341" t="s">
        <v>519</v>
      </c>
      <c r="I652" s="335" t="str">
        <f>IF(OR(E652="SE",E652="SA"),VLOOKUP(H652,'Tabla de Peligros y Riesgo'!$C$2:$E$226,2,FALSE),VLOOKUP(H652,'LISTA DE ASPECTOS - IMPACTOS'!$D$3:$F$72,2,FALSE))</f>
        <v>Riesgos Disergonómico</v>
      </c>
      <c r="J652" s="336" t="str">
        <f>IF(OR(E652="SE",E652="SA"),VLOOKUP(H652,'Tabla de Peligros y Riesgo'!$C$2:$E$226,3,FALSE),VLOOKUP(H652,'LISTA DE ASPECTOS - IMPACTOS'!$D$3:$F$72,3,FALSE))</f>
        <v>Lumbalgia/Dorsalgia/ Hiperlordosis/ Tendinitis de Hombro</v>
      </c>
      <c r="K652" s="342" t="s">
        <v>715</v>
      </c>
      <c r="L652" s="177">
        <v>4</v>
      </c>
      <c r="M652" s="268">
        <f t="shared" si="48"/>
        <v>14</v>
      </c>
      <c r="N652" s="177"/>
      <c r="O652" s="177"/>
      <c r="P652" s="84"/>
      <c r="Q652" s="287"/>
      <c r="R652" s="177"/>
      <c r="S652" s="177" t="s">
        <v>716</v>
      </c>
      <c r="T652" s="178"/>
      <c r="U652" s="401" t="s">
        <v>1402</v>
      </c>
      <c r="V652" s="87"/>
      <c r="W652" s="86">
        <f t="shared" si="49"/>
        <v>14</v>
      </c>
      <c r="X652" s="88"/>
      <c r="Y652" s="86">
        <f t="shared" si="50"/>
        <v>18</v>
      </c>
      <c r="Z652" s="85"/>
      <c r="AA652" s="267" t="s">
        <v>1381</v>
      </c>
      <c r="AB652" s="175"/>
      <c r="AC652" s="176"/>
      <c r="AD652" s="176"/>
      <c r="AE652" s="101"/>
      <c r="AF652" s="101"/>
      <c r="AG652" s="101"/>
      <c r="AH652" s="101"/>
      <c r="AI652" s="101"/>
      <c r="AJ652" s="101"/>
      <c r="AK652" s="101"/>
      <c r="AL652" s="102"/>
      <c r="AM652" s="101"/>
      <c r="AN652" s="102"/>
      <c r="AO652" s="101"/>
      <c r="AP652" s="102"/>
      <c r="AQ652" s="101"/>
      <c r="AR652" s="102"/>
      <c r="AS652" s="101"/>
      <c r="AT652" s="102"/>
      <c r="AU652" s="101"/>
    </row>
    <row r="653" spans="1:52" ht="188">
      <c r="A653" s="487"/>
      <c r="B653" s="445"/>
      <c r="C653" s="489"/>
      <c r="D653" s="262" t="s">
        <v>1388</v>
      </c>
      <c r="E653" s="352" t="s">
        <v>363</v>
      </c>
      <c r="F653" s="263" t="s">
        <v>624</v>
      </c>
      <c r="G653" s="290" t="s">
        <v>739</v>
      </c>
      <c r="H653" s="341" t="s">
        <v>775</v>
      </c>
      <c r="I653" s="335" t="str">
        <f>IF(OR(E653="SE",E653="SA"),VLOOKUP(H653,'Tabla de Peligros y Riesgo'!$C$2:$E$226,2,FALSE),VLOOKUP(H653,'LISTA DE ASPECTOS - IMPACTOS'!$D$3:$F$72,2,FALSE))</f>
        <v>Alteración de la calidad de suelo/agua</v>
      </c>
      <c r="J653" s="336" t="str">
        <f>IF(OR(E653="SE",E653="SA"),VLOOKUP(H653,'Tabla de Peligros y Riesgo'!$C$2:$E$226,3,FALSE),VLOOKUP(H653,'LISTA DE ASPECTOS - IMPACTOS'!$D$3:$F$72,3,FALSE))</f>
        <v>Potencial incumplimiento de Estándares de Calidad Ambiental (ECA) para aire.
Potencial afectación a la vida y salud humana.</v>
      </c>
      <c r="K653" s="342" t="s">
        <v>715</v>
      </c>
      <c r="L653" s="177">
        <v>4</v>
      </c>
      <c r="M653" s="268">
        <f t="shared" si="48"/>
        <v>14</v>
      </c>
      <c r="N653" s="85"/>
      <c r="O653" s="85"/>
      <c r="P653" s="84"/>
      <c r="Q653" s="287"/>
      <c r="R653" s="177"/>
      <c r="S653" s="177" t="s">
        <v>741</v>
      </c>
      <c r="T653" s="178"/>
      <c r="U653" s="178"/>
      <c r="V653" s="87"/>
      <c r="W653" s="86">
        <f t="shared" si="49"/>
        <v>14</v>
      </c>
      <c r="X653" s="88">
        <f>IF(M653&gt;=16,MAX(N653:R653),IF(M653&lt;16,MAX(N653:V653)))</f>
        <v>0</v>
      </c>
      <c r="Y653" s="86">
        <f t="shared" si="50"/>
        <v>18</v>
      </c>
      <c r="Z653" s="85"/>
      <c r="AA653" s="267" t="s">
        <v>1381</v>
      </c>
      <c r="AB653" s="175"/>
      <c r="AC653" s="176"/>
      <c r="AD653" s="176"/>
      <c r="AE653" s="101"/>
      <c r="AF653" s="101"/>
      <c r="AG653" s="101"/>
      <c r="AH653" s="101"/>
      <c r="AI653" s="101"/>
      <c r="AJ653" s="101"/>
      <c r="AK653" s="101"/>
      <c r="AL653" s="102"/>
      <c r="AM653" s="101"/>
      <c r="AN653" s="102"/>
      <c r="AO653" s="101"/>
      <c r="AP653" s="102"/>
      <c r="AQ653" s="101"/>
      <c r="AR653" s="102"/>
      <c r="AS653" s="101"/>
      <c r="AT653" s="102"/>
      <c r="AU653" s="101"/>
    </row>
    <row r="654" spans="1:52" ht="329">
      <c r="A654" s="487"/>
      <c r="B654" s="445"/>
      <c r="C654" s="489"/>
      <c r="D654" s="262" t="s">
        <v>1388</v>
      </c>
      <c r="E654" s="352" t="s">
        <v>363</v>
      </c>
      <c r="F654" s="263" t="s">
        <v>624</v>
      </c>
      <c r="G654" s="290" t="s">
        <v>732</v>
      </c>
      <c r="H654" s="341" t="s">
        <v>729</v>
      </c>
      <c r="I654" s="335" t="str">
        <f>IF(OR(E654="SE",E654="SA"),VLOOKUP(H654,'Tabla de Peligros y Riesgo'!$C$2:$E$226,2,FALSE),VLOOKUP(H654,'LISTA DE ASPECTOS - IMPACTOS'!$D$3:$F$72,2,FALSE))</f>
        <v>Alteración de la calidad de suelo/agua</v>
      </c>
      <c r="J654" s="336" t="str">
        <f>IF(OR(E654="SE",E654="SA"),VLOOKUP(H654,'Tabla de Peligros y Riesgo'!$C$2:$E$226,3,FALSE),VLOOKUP(H654,'LISTA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54" s="342" t="s">
        <v>690</v>
      </c>
      <c r="L654" s="177">
        <v>4</v>
      </c>
      <c r="M654" s="268">
        <f t="shared" si="48"/>
        <v>10</v>
      </c>
      <c r="N654" s="85"/>
      <c r="O654" s="85"/>
      <c r="P654" s="84"/>
      <c r="Q654" s="177"/>
      <c r="R654" s="177"/>
      <c r="S654" s="177" t="s">
        <v>733</v>
      </c>
      <c r="T654" s="178"/>
      <c r="U654" s="178"/>
      <c r="V654" s="87"/>
      <c r="W654" s="86">
        <f t="shared" si="49"/>
        <v>10</v>
      </c>
      <c r="X654" s="88"/>
      <c r="Y654" s="86">
        <f t="shared" si="50"/>
        <v>18</v>
      </c>
      <c r="Z654" s="85"/>
      <c r="AA654" s="267" t="s">
        <v>1381</v>
      </c>
      <c r="AB654" s="175"/>
      <c r="AC654" s="176"/>
      <c r="AD654" s="176"/>
      <c r="AE654" s="272"/>
      <c r="AF654" s="272"/>
      <c r="AG654" s="272"/>
      <c r="AH654" s="272"/>
      <c r="AI654" s="272"/>
      <c r="AJ654" s="272"/>
      <c r="AK654" s="272"/>
      <c r="AL654" s="273"/>
      <c r="AM654" s="272"/>
      <c r="AN654" s="273"/>
      <c r="AO654" s="272"/>
      <c r="AP654" s="273"/>
      <c r="AQ654" s="272"/>
      <c r="AR654" s="273"/>
      <c r="AS654" s="272"/>
      <c r="AT654" s="102"/>
      <c r="AU654" s="101"/>
    </row>
    <row r="655" spans="1:52" ht="329">
      <c r="A655" s="487"/>
      <c r="B655" s="445"/>
      <c r="C655" s="489"/>
      <c r="D655" s="262" t="s">
        <v>1388</v>
      </c>
      <c r="E655" s="352" t="s">
        <v>363</v>
      </c>
      <c r="F655" s="263" t="s">
        <v>624</v>
      </c>
      <c r="G655" s="290" t="s">
        <v>728</v>
      </c>
      <c r="H655" s="341" t="s">
        <v>756</v>
      </c>
      <c r="I655" s="335" t="str">
        <f>IF(OR(E655="SE",E655="SA"),VLOOKUP(H655,'Tabla de Peligros y Riesgo'!$C$2:$E$226,2,FALSE),VLOOKUP(H655,'LISTA DE ASPECTOS - IMPACTOS'!$D$3:$F$72,2,FALSE))</f>
        <v>Alteración de la calidad de suelo/agua</v>
      </c>
      <c r="J655" s="336" t="str">
        <f>IF(OR(E655="SE",E655="SA"),VLOOKUP(H655,'Tabla de Peligros y Riesgo'!$C$2:$E$226,3,FALSE),VLOOKUP(H655,'LISTA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55" s="342" t="s">
        <v>680</v>
      </c>
      <c r="L655" s="177">
        <v>3</v>
      </c>
      <c r="M655" s="268">
        <f t="shared" si="48"/>
        <v>13</v>
      </c>
      <c r="N655" s="177"/>
      <c r="O655" s="177"/>
      <c r="P655" s="84"/>
      <c r="Q655" s="177" t="s">
        <v>730</v>
      </c>
      <c r="R655" s="177" t="s">
        <v>685</v>
      </c>
      <c r="S655" s="177" t="s">
        <v>757</v>
      </c>
      <c r="T655" s="178">
        <v>0.35</v>
      </c>
      <c r="U655" s="178"/>
      <c r="V655" s="87">
        <v>0.15</v>
      </c>
      <c r="W655" s="86">
        <f t="shared" si="49"/>
        <v>13</v>
      </c>
      <c r="X655" s="88">
        <f>IF(M655&gt;=16,MAX(N655:R655),IF(M655&lt;16,MAX(N655:V655)))</f>
        <v>0.35</v>
      </c>
      <c r="Y655" s="86">
        <f t="shared" si="50"/>
        <v>17</v>
      </c>
      <c r="Z655" s="85"/>
      <c r="AA655" s="267" t="s">
        <v>1381</v>
      </c>
      <c r="AB655" s="175"/>
      <c r="AC655" s="176"/>
      <c r="AD655" s="176"/>
      <c r="AE655" s="101"/>
      <c r="AF655" s="101"/>
      <c r="AG655" s="101"/>
      <c r="AH655" s="101"/>
      <c r="AI655" s="101"/>
      <c r="AJ655" s="101"/>
      <c r="AK655" s="101"/>
      <c r="AL655" s="102"/>
      <c r="AM655" s="101"/>
      <c r="AN655" s="102"/>
      <c r="AO655" s="101"/>
      <c r="AP655" s="102"/>
      <c r="AQ655" s="101"/>
      <c r="AR655" s="102"/>
      <c r="AS655" s="101"/>
      <c r="AT655" s="102"/>
      <c r="AU655" s="101"/>
    </row>
    <row r="656" spans="1:52" ht="329">
      <c r="A656" s="487"/>
      <c r="B656" s="445"/>
      <c r="C656" s="489"/>
      <c r="D656" s="262" t="s">
        <v>1388</v>
      </c>
      <c r="E656" s="352" t="s">
        <v>363</v>
      </c>
      <c r="F656" s="263" t="s">
        <v>624</v>
      </c>
      <c r="G656" s="290" t="s">
        <v>728</v>
      </c>
      <c r="H656" s="341" t="s">
        <v>729</v>
      </c>
      <c r="I656" s="335" t="str">
        <f>IF(OR(E656="SE",E656="SA"),VLOOKUP(H656,'Tabla de Peligros y Riesgo'!$C$2:$E$226,2,FALSE),VLOOKUP(H656,'LISTA DE ASPECTOS - IMPACTOS'!$D$3:$F$72,2,FALSE))</f>
        <v>Alteración de la calidad de suelo/agua</v>
      </c>
      <c r="J656" s="336" t="str">
        <f>IF(OR(E656="SE",E656="SA"),VLOOKUP(H656,'Tabla de Peligros y Riesgo'!$C$2:$E$226,3,FALSE),VLOOKUP(H656,'LISTA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56" s="342" t="s">
        <v>680</v>
      </c>
      <c r="L656" s="177">
        <v>3</v>
      </c>
      <c r="M656" s="268">
        <f t="shared" si="48"/>
        <v>13</v>
      </c>
      <c r="N656" s="177"/>
      <c r="O656" s="177"/>
      <c r="P656" s="84"/>
      <c r="Q656" s="177" t="s">
        <v>730</v>
      </c>
      <c r="R656" s="177" t="s">
        <v>685</v>
      </c>
      <c r="S656" s="177" t="s">
        <v>731</v>
      </c>
      <c r="T656" s="178">
        <v>0.35</v>
      </c>
      <c r="U656" s="178"/>
      <c r="V656" s="87"/>
      <c r="W656" s="86">
        <f t="shared" si="49"/>
        <v>13</v>
      </c>
      <c r="X656" s="88"/>
      <c r="Y656" s="86">
        <f t="shared" si="50"/>
        <v>17</v>
      </c>
      <c r="Z656" s="85"/>
      <c r="AA656" s="267" t="s">
        <v>1381</v>
      </c>
      <c r="AB656" s="175"/>
      <c r="AC656" s="176"/>
      <c r="AD656" s="176"/>
      <c r="AE656" s="101"/>
      <c r="AF656" s="101"/>
      <c r="AG656" s="101"/>
      <c r="AH656" s="101"/>
      <c r="AI656" s="101"/>
      <c r="AJ656" s="101"/>
      <c r="AK656" s="101"/>
      <c r="AL656" s="102"/>
      <c r="AM656" s="101"/>
      <c r="AN656" s="102"/>
      <c r="AO656" s="101"/>
      <c r="AP656" s="102"/>
      <c r="AQ656" s="101"/>
      <c r="AR656" s="102"/>
      <c r="AS656" s="101"/>
      <c r="AT656" s="102"/>
      <c r="AU656" s="101"/>
    </row>
    <row r="657" spans="1:47" ht="70.5">
      <c r="A657" s="487"/>
      <c r="B657" s="445"/>
      <c r="C657" s="489"/>
      <c r="D657" s="262" t="s">
        <v>1388</v>
      </c>
      <c r="E657" s="352" t="s">
        <v>362</v>
      </c>
      <c r="F657" s="263" t="s">
        <v>624</v>
      </c>
      <c r="G657" s="290" t="s">
        <v>701</v>
      </c>
      <c r="H657" s="341" t="s">
        <v>542</v>
      </c>
      <c r="I657" s="335" t="str">
        <f>IF(OR(E657="SE",E657="SA"),VLOOKUP(H657,'Tabla de Peligros y Riesgo'!$C$2:$E$226,2,FALSE),VLOOKUP(H657,'LISTA DE ASPECTOS - IMPACTOS'!$D$3:$F$72,2,FALSE))</f>
        <v>Caída al mismo nivel</v>
      </c>
      <c r="J657" s="336" t="s">
        <v>702</v>
      </c>
      <c r="K657" s="342" t="s">
        <v>680</v>
      </c>
      <c r="L657" s="177">
        <v>4</v>
      </c>
      <c r="M657" s="268">
        <f t="shared" si="48"/>
        <v>18</v>
      </c>
      <c r="N657" s="85"/>
      <c r="O657" s="85"/>
      <c r="P657" s="84"/>
      <c r="Q657" s="287"/>
      <c r="R657" s="177"/>
      <c r="S657" s="177" t="s">
        <v>833</v>
      </c>
      <c r="T657" s="178"/>
      <c r="U657" s="401" t="s">
        <v>1402</v>
      </c>
      <c r="V657" s="87">
        <v>0.15</v>
      </c>
      <c r="W657" s="86">
        <f t="shared" si="49"/>
        <v>18</v>
      </c>
      <c r="X657" s="88">
        <f>IF(M657&gt;=16,MAX(N657:R657),IF(M657&lt;16,MAX(N657:V657)))</f>
        <v>0</v>
      </c>
      <c r="Y657" s="86">
        <f t="shared" si="50"/>
        <v>21</v>
      </c>
      <c r="Z657" s="85"/>
      <c r="AA657" s="267" t="s">
        <v>1381</v>
      </c>
      <c r="AB657" s="175"/>
      <c r="AC657" s="176"/>
      <c r="AD657" s="176"/>
      <c r="AE657" s="101"/>
      <c r="AF657" s="101"/>
      <c r="AG657" s="101"/>
      <c r="AH657" s="101"/>
      <c r="AI657" s="101"/>
      <c r="AJ657" s="101"/>
      <c r="AK657" s="101"/>
      <c r="AL657" s="102"/>
      <c r="AM657" s="101"/>
      <c r="AN657" s="102"/>
      <c r="AO657" s="101"/>
      <c r="AP657" s="102"/>
      <c r="AQ657" s="101"/>
      <c r="AR657" s="102"/>
      <c r="AS657" s="101"/>
      <c r="AT657" s="102"/>
      <c r="AU657" s="101"/>
    </row>
    <row r="658" spans="1:47" ht="58">
      <c r="A658" s="487"/>
      <c r="B658" s="445"/>
      <c r="C658" s="489"/>
      <c r="D658" s="262" t="s">
        <v>1388</v>
      </c>
      <c r="E658" s="352" t="s">
        <v>362</v>
      </c>
      <c r="F658" s="263" t="s">
        <v>624</v>
      </c>
      <c r="G658" s="290" t="s">
        <v>823</v>
      </c>
      <c r="H658" s="341" t="s">
        <v>824</v>
      </c>
      <c r="I658" s="335" t="str">
        <f>IF(OR(E658="SE",E658="SA"),VLOOKUP(H658,'Tabla de Peligros y Riesgo'!$C$2:$E$226,2,FALSE),VLOOKUP(H658,'LISTA DE ASPECTOS - IMPACTOS'!$D$3:$F$72,2,FALSE))</f>
        <v>Aplastamiento</v>
      </c>
      <c r="J658" s="336" t="str">
        <f>IF(OR(E658="SE",E658="SA"),VLOOKUP(H658,'Tabla de Peligros y Riesgo'!$C$2:$E$226,3,FALSE),VLOOKUP(H658,'LISTA DE ASPECTOS - IMPACTOS'!$D$3:$F$72,3,FALSE))</f>
        <v>Contusión/Fractura/Muerte</v>
      </c>
      <c r="K658" s="342" t="s">
        <v>680</v>
      </c>
      <c r="L658" s="177">
        <v>2</v>
      </c>
      <c r="M658" s="268">
        <f t="shared" si="48"/>
        <v>8</v>
      </c>
      <c r="N658" s="85"/>
      <c r="O658" s="85"/>
      <c r="P658" s="84"/>
      <c r="Q658" s="287" t="s">
        <v>825</v>
      </c>
      <c r="R658" s="177" t="s">
        <v>685</v>
      </c>
      <c r="S658" s="177" t="s">
        <v>826</v>
      </c>
      <c r="T658" s="178"/>
      <c r="U658" s="401" t="s">
        <v>1402</v>
      </c>
      <c r="V658" s="87"/>
      <c r="W658" s="86">
        <f t="shared" si="49"/>
        <v>8</v>
      </c>
      <c r="X658" s="88"/>
      <c r="Y658" s="86">
        <f t="shared" si="50"/>
        <v>12</v>
      </c>
      <c r="Z658" s="85"/>
      <c r="AA658" s="267" t="s">
        <v>1381</v>
      </c>
      <c r="AB658" s="175"/>
      <c r="AC658" s="176"/>
      <c r="AD658" s="176"/>
      <c r="AE658" s="101"/>
      <c r="AF658" s="101"/>
      <c r="AG658" s="101"/>
      <c r="AH658" s="101"/>
      <c r="AI658" s="101"/>
      <c r="AJ658" s="101"/>
      <c r="AK658" s="101"/>
      <c r="AL658" s="102"/>
      <c r="AM658" s="101"/>
      <c r="AN658" s="102"/>
      <c r="AO658" s="101"/>
      <c r="AP658" s="102"/>
      <c r="AQ658" s="101"/>
      <c r="AR658" s="102"/>
      <c r="AS658" s="101"/>
      <c r="AT658" s="102"/>
      <c r="AU658" s="101"/>
    </row>
    <row r="659" spans="1:47" ht="116">
      <c r="A659" s="487"/>
      <c r="B659" s="445"/>
      <c r="C659" s="489"/>
      <c r="D659" s="262" t="s">
        <v>1388</v>
      </c>
      <c r="E659" s="352" t="s">
        <v>362</v>
      </c>
      <c r="F659" s="263" t="s">
        <v>624</v>
      </c>
      <c r="G659" s="290" t="s">
        <v>735</v>
      </c>
      <c r="H659" s="341" t="s">
        <v>736</v>
      </c>
      <c r="I659" s="335" t="str">
        <f>IF(OR(E659="SE",E659="SA"),VLOOKUP(H659,'Tabla de Peligros y Riesgo'!$C$2:$E$226,2,FALSE),VLOOKUP(H659,'LISTA DE ASPECTOS - IMPACTOS'!$D$3:$F$72,2,FALSE))</f>
        <v>Cortes</v>
      </c>
      <c r="J659" s="336" t="str">
        <f>IF(OR(E659="SE",E659="SA"),VLOOKUP(H659,'Tabla de Peligros y Riesgo'!$C$2:$E$226,3,FALSE),VLOOKUP(H659,'LISTA DE ASPECTOS - IMPACTOS'!$D$3:$F$72,3,FALSE))</f>
        <v>Herida punzocortante</v>
      </c>
      <c r="K659" s="342" t="s">
        <v>715</v>
      </c>
      <c r="L659" s="177">
        <v>3</v>
      </c>
      <c r="M659" s="268">
        <f t="shared" si="48"/>
        <v>9</v>
      </c>
      <c r="N659" s="85"/>
      <c r="O659" s="85"/>
      <c r="P659" s="84"/>
      <c r="Q659" s="287" t="s">
        <v>737</v>
      </c>
      <c r="R659" s="177" t="s">
        <v>678</v>
      </c>
      <c r="S659" s="177" t="s">
        <v>738</v>
      </c>
      <c r="T659" s="178"/>
      <c r="U659" s="401" t="s">
        <v>1402</v>
      </c>
      <c r="V659" s="87"/>
      <c r="W659" s="86">
        <f t="shared" si="49"/>
        <v>9</v>
      </c>
      <c r="X659" s="88"/>
      <c r="Y659" s="86">
        <f t="shared" si="50"/>
        <v>20</v>
      </c>
      <c r="Z659" s="85"/>
      <c r="AA659" s="267" t="s">
        <v>1381</v>
      </c>
      <c r="AB659" s="175"/>
      <c r="AC659" s="176"/>
      <c r="AD659" s="176"/>
      <c r="AE659" s="101"/>
      <c r="AF659" s="101"/>
      <c r="AG659" s="101"/>
      <c r="AH659" s="101"/>
      <c r="AI659" s="101"/>
      <c r="AJ659" s="101"/>
      <c r="AK659" s="101"/>
      <c r="AL659" s="102"/>
      <c r="AM659" s="101"/>
      <c r="AN659" s="102"/>
      <c r="AO659" s="101"/>
      <c r="AP659" s="102"/>
      <c r="AQ659" s="101"/>
      <c r="AR659" s="102"/>
      <c r="AS659" s="101"/>
      <c r="AT659" s="102"/>
      <c r="AU659" s="101"/>
    </row>
    <row r="660" spans="1:47" ht="117.5">
      <c r="A660" s="487"/>
      <c r="B660" s="445"/>
      <c r="C660" s="493"/>
      <c r="D660" s="262" t="s">
        <v>1388</v>
      </c>
      <c r="E660" s="352" t="s">
        <v>362</v>
      </c>
      <c r="F660" s="263" t="s">
        <v>624</v>
      </c>
      <c r="G660" s="290" t="s">
        <v>704</v>
      </c>
      <c r="H660" s="341" t="s">
        <v>707</v>
      </c>
      <c r="I660" s="335" t="str">
        <f>IF(OR(E660="SE",E660="SA"),VLOOKUP(H660,'Tabla de Peligros y Riesgo'!$C$2:$E$226,2,FALSE),VLOOKUP(H660,'LISTA DE ASPECTOS - IMPACTOS'!$D$3:$F$72,2,FALSE))</f>
        <v>Atrapamiento</v>
      </c>
      <c r="J660" s="336" t="s">
        <v>705</v>
      </c>
      <c r="K660" s="342" t="s">
        <v>680</v>
      </c>
      <c r="L660" s="177">
        <v>3</v>
      </c>
      <c r="M660" s="268">
        <f t="shared" si="48"/>
        <v>13</v>
      </c>
      <c r="N660" s="177"/>
      <c r="O660" s="177"/>
      <c r="P660" s="84"/>
      <c r="Q660" s="287"/>
      <c r="R660" s="177"/>
      <c r="S660" s="177" t="s">
        <v>714</v>
      </c>
      <c r="T660" s="178"/>
      <c r="U660" s="401" t="s">
        <v>1402</v>
      </c>
      <c r="V660" s="87"/>
      <c r="W660" s="86">
        <f t="shared" si="49"/>
        <v>13</v>
      </c>
      <c r="X660" s="88"/>
      <c r="Y660" s="86">
        <f t="shared" si="50"/>
        <v>17</v>
      </c>
      <c r="Z660" s="85"/>
      <c r="AA660" s="267" t="s">
        <v>1381</v>
      </c>
      <c r="AB660" s="175"/>
      <c r="AC660" s="176"/>
      <c r="AD660" s="176"/>
      <c r="AE660" s="101"/>
      <c r="AF660" s="101"/>
      <c r="AG660" s="101"/>
      <c r="AH660" s="101"/>
      <c r="AI660" s="101"/>
      <c r="AJ660" s="101"/>
      <c r="AK660" s="101"/>
      <c r="AL660" s="102"/>
      <c r="AM660" s="101"/>
      <c r="AN660" s="102"/>
      <c r="AO660" s="101"/>
      <c r="AP660" s="102"/>
      <c r="AQ660" s="101"/>
      <c r="AR660" s="102"/>
      <c r="AS660" s="101"/>
      <c r="AT660" s="102"/>
      <c r="AU660" s="101"/>
    </row>
    <row r="661" spans="1:47" ht="70.5">
      <c r="A661" s="487"/>
      <c r="B661" s="445"/>
      <c r="C661" s="488" t="s">
        <v>163</v>
      </c>
      <c r="D661" s="262" t="s">
        <v>1388</v>
      </c>
      <c r="E661" s="352" t="s">
        <v>361</v>
      </c>
      <c r="F661" s="263" t="s">
        <v>624</v>
      </c>
      <c r="G661" s="290" t="s">
        <v>441</v>
      </c>
      <c r="H661" s="341" t="s">
        <v>519</v>
      </c>
      <c r="I661" s="335" t="str">
        <f>IF(OR(E661="SE",E661="SA"),VLOOKUP(H661,'Tabla de Peligros y Riesgo'!$C$2:$E$226,2,FALSE),VLOOKUP(H661,'LISTA DE ASPECTOS - IMPACTOS'!$D$3:$F$72,2,FALSE))</f>
        <v>Riesgos Disergonómico</v>
      </c>
      <c r="J661" s="336" t="str">
        <f>IF(OR(E661="SE",E661="SA"),VLOOKUP(H661,'Tabla de Peligros y Riesgo'!$C$2:$E$226,3,FALSE),VLOOKUP(H661,'LISTA DE ASPECTOS - IMPACTOS'!$D$3:$F$72,3,FALSE))</f>
        <v>Lumbalgia/Dorsalgia/ Hiperlordosis/ Tendinitis de Hombro</v>
      </c>
      <c r="K661" s="342" t="s">
        <v>715</v>
      </c>
      <c r="L661" s="177">
        <v>4</v>
      </c>
      <c r="M661" s="268">
        <f t="shared" si="48"/>
        <v>14</v>
      </c>
      <c r="N661" s="177"/>
      <c r="O661" s="177"/>
      <c r="P661" s="84"/>
      <c r="Q661" s="287"/>
      <c r="R661" s="177"/>
      <c r="S661" s="177" t="s">
        <v>716</v>
      </c>
      <c r="T661" s="178"/>
      <c r="U661" s="401" t="s">
        <v>1402</v>
      </c>
      <c r="V661" s="87"/>
      <c r="W661" s="86">
        <f t="shared" si="49"/>
        <v>14</v>
      </c>
      <c r="X661" s="88">
        <f>IF(M661&gt;=16,MAX(N661:R661),IF(M661&lt;16,MAX(N661:V661)))</f>
        <v>0</v>
      </c>
      <c r="Y661" s="86">
        <f t="shared" si="50"/>
        <v>18</v>
      </c>
      <c r="Z661" s="85"/>
      <c r="AA661" s="267" t="s">
        <v>1381</v>
      </c>
      <c r="AB661" s="175"/>
      <c r="AC661" s="176"/>
      <c r="AD661" s="176"/>
      <c r="AE661" s="101"/>
      <c r="AF661" s="101"/>
      <c r="AG661" s="101"/>
      <c r="AH661" s="101"/>
      <c r="AI661" s="101"/>
      <c r="AJ661" s="101"/>
      <c r="AK661" s="101"/>
      <c r="AL661" s="102"/>
      <c r="AM661" s="101"/>
      <c r="AN661" s="102"/>
      <c r="AO661" s="101"/>
      <c r="AP661" s="102"/>
      <c r="AQ661" s="101"/>
      <c r="AR661" s="102"/>
      <c r="AS661" s="101"/>
      <c r="AT661" s="102"/>
      <c r="AU661" s="101"/>
    </row>
    <row r="662" spans="1:47" ht="58">
      <c r="A662" s="487"/>
      <c r="B662" s="445"/>
      <c r="C662" s="489"/>
      <c r="D662" s="262" t="s">
        <v>1388</v>
      </c>
      <c r="E662" s="352" t="s">
        <v>362</v>
      </c>
      <c r="F662" s="263" t="s">
        <v>624</v>
      </c>
      <c r="G662" s="290" t="s">
        <v>823</v>
      </c>
      <c r="H662" s="341" t="s">
        <v>824</v>
      </c>
      <c r="I662" s="335" t="str">
        <f>IF(OR(E662="SE",E662="SA"),VLOOKUP(H662,'Tabla de Peligros y Riesgo'!$C$2:$E$226,2,FALSE),VLOOKUP(H662,'LISTA DE ASPECTOS - IMPACTOS'!$D$3:$F$72,2,FALSE))</f>
        <v>Aplastamiento</v>
      </c>
      <c r="J662" s="336" t="str">
        <f>IF(OR(E662="SE",E662="SA"),VLOOKUP(H662,'Tabla de Peligros y Riesgo'!$C$2:$E$226,3,FALSE),VLOOKUP(H662,'LISTA DE ASPECTOS - IMPACTOS'!$D$3:$F$72,3,FALSE))</f>
        <v>Contusión/Fractura/Muerte</v>
      </c>
      <c r="K662" s="342" t="s">
        <v>680</v>
      </c>
      <c r="L662" s="177">
        <v>2</v>
      </c>
      <c r="M662" s="268">
        <f t="shared" si="48"/>
        <v>8</v>
      </c>
      <c r="N662" s="85"/>
      <c r="O662" s="85"/>
      <c r="P662" s="84"/>
      <c r="Q662" s="287" t="s">
        <v>825</v>
      </c>
      <c r="R662" s="177" t="s">
        <v>685</v>
      </c>
      <c r="S662" s="177" t="s">
        <v>826</v>
      </c>
      <c r="T662" s="178"/>
      <c r="U662" s="401" t="s">
        <v>1402</v>
      </c>
      <c r="V662" s="87"/>
      <c r="W662" s="86">
        <f t="shared" si="49"/>
        <v>8</v>
      </c>
      <c r="X662" s="88"/>
      <c r="Y662" s="86">
        <f t="shared" si="50"/>
        <v>12</v>
      </c>
      <c r="Z662" s="85"/>
      <c r="AA662" s="267" t="s">
        <v>1381</v>
      </c>
      <c r="AB662" s="175"/>
      <c r="AC662" s="176"/>
      <c r="AD662" s="176"/>
      <c r="AE662" s="101"/>
      <c r="AF662" s="101"/>
      <c r="AG662" s="101"/>
      <c r="AH662" s="101"/>
      <c r="AI662" s="101"/>
      <c r="AJ662" s="101"/>
      <c r="AK662" s="101"/>
      <c r="AL662" s="102"/>
      <c r="AM662" s="101"/>
      <c r="AN662" s="102"/>
      <c r="AO662" s="101"/>
      <c r="AP662" s="102"/>
      <c r="AQ662" s="101"/>
      <c r="AR662" s="102"/>
      <c r="AS662" s="101"/>
      <c r="AT662" s="102"/>
      <c r="AU662" s="101"/>
    </row>
    <row r="663" spans="1:47" ht="117.5">
      <c r="A663" s="487"/>
      <c r="B663" s="445"/>
      <c r="C663" s="489"/>
      <c r="D663" s="262" t="s">
        <v>1388</v>
      </c>
      <c r="E663" s="352" t="s">
        <v>362</v>
      </c>
      <c r="F663" s="263" t="s">
        <v>624</v>
      </c>
      <c r="G663" s="290" t="s">
        <v>704</v>
      </c>
      <c r="H663" s="341" t="s">
        <v>707</v>
      </c>
      <c r="I663" s="335" t="str">
        <f>IF(OR(E663="SE",E663="SA"),VLOOKUP(H663,'Tabla de Peligros y Riesgo'!$C$2:$E$226,2,FALSE),VLOOKUP(H663,'LISTA DE ASPECTOS - IMPACTOS'!$D$3:$F$72,2,FALSE))</f>
        <v>Atrapamiento</v>
      </c>
      <c r="J663" s="336" t="s">
        <v>705</v>
      </c>
      <c r="K663" s="342" t="s">
        <v>680</v>
      </c>
      <c r="L663" s="177">
        <v>3</v>
      </c>
      <c r="M663" s="268">
        <f t="shared" si="48"/>
        <v>13</v>
      </c>
      <c r="N663" s="85"/>
      <c r="O663" s="85"/>
      <c r="P663" s="84"/>
      <c r="Q663" s="287"/>
      <c r="R663" s="177"/>
      <c r="S663" s="177" t="s">
        <v>834</v>
      </c>
      <c r="T663" s="178"/>
      <c r="U663" s="401" t="s">
        <v>1402</v>
      </c>
      <c r="V663" s="87"/>
      <c r="W663" s="86">
        <f t="shared" si="49"/>
        <v>13</v>
      </c>
      <c r="X663" s="88"/>
      <c r="Y663" s="86">
        <f t="shared" si="50"/>
        <v>17</v>
      </c>
      <c r="Z663" s="85"/>
      <c r="AA663" s="267" t="s">
        <v>1381</v>
      </c>
      <c r="AB663" s="175"/>
      <c r="AC663" s="176"/>
      <c r="AD663" s="176"/>
      <c r="AE663" s="101"/>
      <c r="AF663" s="101"/>
      <c r="AG663" s="101"/>
      <c r="AH663" s="101"/>
      <c r="AI663" s="101"/>
      <c r="AJ663" s="101"/>
      <c r="AK663" s="101"/>
      <c r="AL663" s="102"/>
      <c r="AM663" s="101"/>
      <c r="AN663" s="102"/>
      <c r="AO663" s="101"/>
      <c r="AP663" s="102"/>
      <c r="AQ663" s="101"/>
      <c r="AR663" s="102"/>
      <c r="AS663" s="101"/>
      <c r="AT663" s="102"/>
      <c r="AU663" s="101"/>
    </row>
    <row r="664" spans="1:47" ht="70.5">
      <c r="A664" s="487"/>
      <c r="B664" s="445"/>
      <c r="C664" s="489"/>
      <c r="D664" s="262" t="s">
        <v>1388</v>
      </c>
      <c r="E664" s="352" t="s">
        <v>362</v>
      </c>
      <c r="F664" s="263" t="s">
        <v>624</v>
      </c>
      <c r="G664" s="290" t="s">
        <v>701</v>
      </c>
      <c r="H664" s="341" t="s">
        <v>542</v>
      </c>
      <c r="I664" s="335" t="str">
        <f>IF(OR(E664="SE",E664="SA"),VLOOKUP(H664,'Tabla de Peligros y Riesgo'!$C$2:$E$226,2,FALSE),VLOOKUP(H664,'LISTA DE ASPECTOS - IMPACTOS'!$D$3:$F$72,2,FALSE))</f>
        <v>Caída al mismo nivel</v>
      </c>
      <c r="J664" s="336" t="s">
        <v>702</v>
      </c>
      <c r="K664" s="342" t="s">
        <v>680</v>
      </c>
      <c r="L664" s="177">
        <v>4</v>
      </c>
      <c r="M664" s="268">
        <f t="shared" si="48"/>
        <v>18</v>
      </c>
      <c r="N664" s="85"/>
      <c r="O664" s="85"/>
      <c r="P664" s="84"/>
      <c r="Q664" s="287"/>
      <c r="R664" s="177"/>
      <c r="S664" s="177" t="s">
        <v>833</v>
      </c>
      <c r="T664" s="178"/>
      <c r="U664" s="401" t="s">
        <v>1402</v>
      </c>
      <c r="V664" s="87"/>
      <c r="W664" s="86">
        <f t="shared" si="49"/>
        <v>18</v>
      </c>
      <c r="X664" s="88"/>
      <c r="Y664" s="86">
        <f t="shared" si="50"/>
        <v>21</v>
      </c>
      <c r="Z664" s="85"/>
      <c r="AA664" s="267" t="s">
        <v>1381</v>
      </c>
      <c r="AB664" s="175"/>
      <c r="AC664" s="176"/>
      <c r="AD664" s="176"/>
      <c r="AE664" s="101"/>
      <c r="AF664" s="101"/>
      <c r="AG664" s="101"/>
      <c r="AH664" s="101"/>
      <c r="AI664" s="101"/>
      <c r="AJ664" s="101"/>
      <c r="AK664" s="101"/>
      <c r="AL664" s="102"/>
      <c r="AM664" s="101"/>
      <c r="AN664" s="102"/>
      <c r="AO664" s="101"/>
      <c r="AP664" s="102"/>
      <c r="AQ664" s="101"/>
      <c r="AR664" s="102"/>
      <c r="AS664" s="101"/>
      <c r="AT664" s="102"/>
      <c r="AU664" s="101"/>
    </row>
    <row r="665" spans="1:47" ht="70.5">
      <c r="A665" s="487"/>
      <c r="B665" s="445"/>
      <c r="C665" s="488" t="s">
        <v>164</v>
      </c>
      <c r="D665" s="262" t="s">
        <v>1388</v>
      </c>
      <c r="E665" s="352" t="s">
        <v>361</v>
      </c>
      <c r="F665" s="263" t="s">
        <v>624</v>
      </c>
      <c r="G665" s="290" t="s">
        <v>441</v>
      </c>
      <c r="H665" s="341" t="s">
        <v>519</v>
      </c>
      <c r="I665" s="335" t="str">
        <f>IF(OR(E665="SE",E665="SA"),VLOOKUP(H665,'Tabla de Peligros y Riesgo'!$C$2:$E$226,2,FALSE),VLOOKUP(H665,'LISTA DE ASPECTOS - IMPACTOS'!$D$3:$F$72,2,FALSE))</f>
        <v>Riesgos Disergonómico</v>
      </c>
      <c r="J665" s="336" t="str">
        <f>IF(OR(E665="SE",E665="SA"),VLOOKUP(H665,'Tabla de Peligros y Riesgo'!$C$2:$E$226,3,FALSE),VLOOKUP(H665,'LISTA DE ASPECTOS - IMPACTOS'!$D$3:$F$72,3,FALSE))</f>
        <v>Lumbalgia/Dorsalgia/ Hiperlordosis/ Tendinitis de Hombro</v>
      </c>
      <c r="K665" s="342" t="s">
        <v>715</v>
      </c>
      <c r="L665" s="177">
        <v>4</v>
      </c>
      <c r="M665" s="268">
        <f t="shared" si="48"/>
        <v>14</v>
      </c>
      <c r="N665" s="177"/>
      <c r="O665" s="177"/>
      <c r="P665" s="84"/>
      <c r="Q665" s="287"/>
      <c r="R665" s="177"/>
      <c r="S665" s="177" t="s">
        <v>716</v>
      </c>
      <c r="T665" s="178"/>
      <c r="U665" s="401" t="s">
        <v>1402</v>
      </c>
      <c r="V665" s="87"/>
      <c r="W665" s="86">
        <f t="shared" si="49"/>
        <v>14</v>
      </c>
      <c r="X665" s="88"/>
      <c r="Y665" s="86">
        <f t="shared" si="50"/>
        <v>18</v>
      </c>
      <c r="Z665" s="85"/>
      <c r="AA665" s="267" t="s">
        <v>1381</v>
      </c>
      <c r="AB665" s="175"/>
      <c r="AC665" s="176"/>
      <c r="AD665" s="176"/>
      <c r="AE665" s="101"/>
      <c r="AF665" s="101"/>
      <c r="AG665" s="101"/>
      <c r="AH665" s="101"/>
      <c r="AI665" s="101"/>
      <c r="AJ665" s="101"/>
      <c r="AK665" s="101"/>
      <c r="AL665" s="102"/>
      <c r="AM665" s="101"/>
      <c r="AN665" s="102"/>
      <c r="AO665" s="101"/>
      <c r="AP665" s="102"/>
      <c r="AQ665" s="101"/>
      <c r="AR665" s="102"/>
      <c r="AS665" s="101"/>
      <c r="AT665" s="102"/>
      <c r="AU665" s="101"/>
    </row>
    <row r="666" spans="1:47" ht="70.5">
      <c r="A666" s="487"/>
      <c r="B666" s="445"/>
      <c r="C666" s="489"/>
      <c r="D666" s="262" t="s">
        <v>1388</v>
      </c>
      <c r="E666" s="352" t="s">
        <v>362</v>
      </c>
      <c r="F666" s="263" t="s">
        <v>624</v>
      </c>
      <c r="G666" s="290" t="s">
        <v>701</v>
      </c>
      <c r="H666" s="341" t="s">
        <v>542</v>
      </c>
      <c r="I666" s="335" t="str">
        <f>IF(OR(E666="SE",E666="SA"),VLOOKUP(H666,'Tabla de Peligros y Riesgo'!$C$2:$E$226,2,FALSE),VLOOKUP(H666,'LISTA DE ASPECTOS - IMPACTOS'!$D$3:$F$72,2,FALSE))</f>
        <v>Caída al mismo nivel</v>
      </c>
      <c r="J666" s="336" t="s">
        <v>702</v>
      </c>
      <c r="K666" s="342" t="s">
        <v>680</v>
      </c>
      <c r="L666" s="177">
        <v>4</v>
      </c>
      <c r="M666" s="268">
        <f t="shared" si="48"/>
        <v>18</v>
      </c>
      <c r="N666" s="85"/>
      <c r="O666" s="85"/>
      <c r="P666" s="84"/>
      <c r="Q666" s="287"/>
      <c r="R666" s="177"/>
      <c r="S666" s="177" t="s">
        <v>833</v>
      </c>
      <c r="T666" s="178"/>
      <c r="U666" s="401" t="s">
        <v>1402</v>
      </c>
      <c r="V666" s="87"/>
      <c r="W666" s="86">
        <f t="shared" si="49"/>
        <v>18</v>
      </c>
      <c r="X666" s="88"/>
      <c r="Y666" s="86">
        <f t="shared" si="50"/>
        <v>21</v>
      </c>
      <c r="Z666" s="85"/>
      <c r="AA666" s="267" t="s">
        <v>1381</v>
      </c>
      <c r="AB666" s="175"/>
      <c r="AC666" s="176"/>
      <c r="AD666" s="176"/>
      <c r="AE666" s="101"/>
      <c r="AF666" s="101"/>
      <c r="AG666" s="101"/>
      <c r="AH666" s="101"/>
      <c r="AI666" s="101"/>
      <c r="AJ666" s="101"/>
      <c r="AK666" s="101"/>
      <c r="AL666" s="102"/>
      <c r="AM666" s="101"/>
      <c r="AN666" s="102"/>
      <c r="AO666" s="101"/>
      <c r="AP666" s="102"/>
      <c r="AQ666" s="101"/>
      <c r="AR666" s="102"/>
      <c r="AS666" s="101"/>
      <c r="AT666" s="102"/>
      <c r="AU666" s="101"/>
    </row>
    <row r="667" spans="1:47" ht="188">
      <c r="A667" s="487"/>
      <c r="B667" s="445"/>
      <c r="C667" s="489"/>
      <c r="D667" s="262" t="s">
        <v>1388</v>
      </c>
      <c r="E667" s="352" t="s">
        <v>363</v>
      </c>
      <c r="F667" s="263" t="s">
        <v>624</v>
      </c>
      <c r="G667" s="290" t="s">
        <v>739</v>
      </c>
      <c r="H667" s="341" t="s">
        <v>740</v>
      </c>
      <c r="I667" s="335" t="str">
        <f>IF(OR(E667="SE",E667="SA"),VLOOKUP(H667,'Tabla de Peligros y Riesgo'!$C$2:$E$226,2,FALSE),VLOOKUP(H667,'LISTA DE ASPECTOS - IMPACTOS'!$D$3:$F$72,2,FALSE))</f>
        <v>Alteración de la calidad de suelo/agua</v>
      </c>
      <c r="J667" s="336" t="str">
        <f>IF(OR(E667="SE",E667="SA"),VLOOKUP(H667,'Tabla de Peligros y Riesgo'!$C$2:$E$226,3,FALSE),VLOOKUP(H667,'LISTA DE ASPECTOS - IMPACTOS'!$D$3:$F$72,3,FALSE))</f>
        <v>Potencial incumplimiento de Estándares de Calidad Ambiental (ECA) para aire.
Potencial afectación a la vida y salud humana.</v>
      </c>
      <c r="K667" s="342" t="s">
        <v>715</v>
      </c>
      <c r="L667" s="177">
        <v>4</v>
      </c>
      <c r="M667" s="268">
        <f t="shared" si="48"/>
        <v>14</v>
      </c>
      <c r="N667" s="85"/>
      <c r="O667" s="85"/>
      <c r="P667" s="291"/>
      <c r="Q667" s="287"/>
      <c r="R667" s="177"/>
      <c r="S667" s="177" t="s">
        <v>741</v>
      </c>
      <c r="T667" s="178">
        <v>0.35</v>
      </c>
      <c r="U667" s="178"/>
      <c r="V667" s="87"/>
      <c r="W667" s="86">
        <f t="shared" si="49"/>
        <v>14</v>
      </c>
      <c r="X667" s="88"/>
      <c r="Y667" s="86">
        <f t="shared" si="50"/>
        <v>18</v>
      </c>
      <c r="Z667" s="85"/>
      <c r="AA667" s="267" t="s">
        <v>1381</v>
      </c>
      <c r="AB667" s="536"/>
      <c r="AC667" s="537"/>
      <c r="AD667" s="537"/>
      <c r="AE667" s="272"/>
      <c r="AF667" s="272"/>
      <c r="AG667" s="272"/>
      <c r="AH667" s="272"/>
      <c r="AI667" s="272"/>
      <c r="AJ667" s="272"/>
      <c r="AK667" s="272"/>
      <c r="AL667" s="273"/>
      <c r="AM667" s="272"/>
      <c r="AN667" s="273"/>
      <c r="AO667" s="272"/>
      <c r="AP667" s="273"/>
      <c r="AQ667" s="272"/>
      <c r="AR667" s="273"/>
      <c r="AS667" s="272"/>
      <c r="AT667" s="102"/>
      <c r="AU667" s="101"/>
    </row>
    <row r="668" spans="1:47" ht="329">
      <c r="A668" s="487"/>
      <c r="B668" s="445"/>
      <c r="C668" s="489"/>
      <c r="D668" s="262" t="s">
        <v>1388</v>
      </c>
      <c r="E668" s="352" t="s">
        <v>363</v>
      </c>
      <c r="F668" s="263" t="s">
        <v>624</v>
      </c>
      <c r="G668" s="290" t="s">
        <v>732</v>
      </c>
      <c r="H668" s="341" t="s">
        <v>729</v>
      </c>
      <c r="I668" s="335" t="str">
        <f>IF(OR(E668="SE",E668="SA"),VLOOKUP(H668,'Tabla de Peligros y Riesgo'!$C$2:$E$226,2,FALSE),VLOOKUP(H668,'LISTA DE ASPECTOS - IMPACTOS'!$D$3:$F$72,2,FALSE))</f>
        <v>Alteración de la calidad de suelo/agua</v>
      </c>
      <c r="J668" s="336" t="str">
        <f>IF(OR(E668="SE",E668="SA"),VLOOKUP(H668,'Tabla de Peligros y Riesgo'!$C$2:$E$226,3,FALSE),VLOOKUP(H668,'LISTA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68" s="342" t="s">
        <v>690</v>
      </c>
      <c r="L668" s="177">
        <v>4</v>
      </c>
      <c r="M668" s="268">
        <f t="shared" si="48"/>
        <v>10</v>
      </c>
      <c r="N668" s="85"/>
      <c r="O668" s="85"/>
      <c r="P668" s="84"/>
      <c r="Q668" s="177"/>
      <c r="R668" s="177"/>
      <c r="S668" s="177" t="s">
        <v>733</v>
      </c>
      <c r="T668" s="178"/>
      <c r="U668" s="178"/>
      <c r="V668" s="87"/>
      <c r="W668" s="86">
        <f t="shared" si="49"/>
        <v>10</v>
      </c>
      <c r="X668" s="88"/>
      <c r="Y668" s="86">
        <f t="shared" si="50"/>
        <v>18</v>
      </c>
      <c r="Z668" s="85"/>
      <c r="AA668" s="267" t="s">
        <v>1381</v>
      </c>
      <c r="AB668" s="175"/>
      <c r="AC668" s="176"/>
      <c r="AD668" s="176"/>
      <c r="AE668" s="272"/>
      <c r="AF668" s="272"/>
      <c r="AG668" s="272"/>
      <c r="AH668" s="272"/>
      <c r="AI668" s="272"/>
      <c r="AJ668" s="272"/>
      <c r="AK668" s="272"/>
      <c r="AL668" s="273"/>
      <c r="AM668" s="272"/>
      <c r="AN668" s="273"/>
      <c r="AO668" s="272"/>
      <c r="AP668" s="273"/>
      <c r="AQ668" s="272"/>
      <c r="AR668" s="273"/>
      <c r="AS668" s="272"/>
      <c r="AT668" s="102"/>
      <c r="AU668" s="101"/>
    </row>
    <row r="669" spans="1:47" ht="329">
      <c r="A669" s="487"/>
      <c r="B669" s="445"/>
      <c r="C669" s="489"/>
      <c r="D669" s="262" t="s">
        <v>1388</v>
      </c>
      <c r="E669" s="352" t="s">
        <v>363</v>
      </c>
      <c r="F669" s="263" t="s">
        <v>624</v>
      </c>
      <c r="G669" s="290" t="s">
        <v>728</v>
      </c>
      <c r="H669" s="341" t="s">
        <v>756</v>
      </c>
      <c r="I669" s="335" t="str">
        <f>IF(OR(E669="SE",E669="SA"),VLOOKUP(H669,'Tabla de Peligros y Riesgo'!$C$2:$E$226,2,FALSE),VLOOKUP(H669,'LISTA DE ASPECTOS - IMPACTOS'!$D$3:$F$72,2,FALSE))</f>
        <v>Alteración de la calidad de suelo/agua</v>
      </c>
      <c r="J669" s="336" t="str">
        <f>IF(OR(E669="SE",E669="SA"),VLOOKUP(H669,'Tabla de Peligros y Riesgo'!$C$2:$E$226,3,FALSE),VLOOKUP(H669,'LISTA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69" s="342" t="s">
        <v>680</v>
      </c>
      <c r="L669" s="177">
        <v>3</v>
      </c>
      <c r="M669" s="268">
        <f t="shared" si="48"/>
        <v>13</v>
      </c>
      <c r="N669" s="177"/>
      <c r="O669" s="177"/>
      <c r="P669" s="84"/>
      <c r="Q669" s="177" t="s">
        <v>730</v>
      </c>
      <c r="R669" s="177" t="s">
        <v>685</v>
      </c>
      <c r="S669" s="177" t="s">
        <v>757</v>
      </c>
      <c r="T669" s="178">
        <v>0.35</v>
      </c>
      <c r="U669" s="178"/>
      <c r="V669" s="87">
        <v>0.15</v>
      </c>
      <c r="W669" s="86">
        <f t="shared" si="49"/>
        <v>13</v>
      </c>
      <c r="X669" s="88">
        <f>IF(M669&gt;=16,MAX(N669:R669),IF(M669&lt;16,MAX(N669:V669)))</f>
        <v>0.35</v>
      </c>
      <c r="Y669" s="86">
        <f t="shared" si="50"/>
        <v>17</v>
      </c>
      <c r="Z669" s="85"/>
      <c r="AA669" s="267" t="s">
        <v>1381</v>
      </c>
      <c r="AB669" s="175"/>
      <c r="AC669" s="176"/>
      <c r="AD669" s="176"/>
      <c r="AE669" s="101"/>
      <c r="AF669" s="101"/>
      <c r="AG669" s="101"/>
      <c r="AH669" s="101"/>
      <c r="AI669" s="101"/>
      <c r="AJ669" s="101"/>
      <c r="AK669" s="101"/>
      <c r="AL669" s="102"/>
      <c r="AM669" s="101"/>
      <c r="AN669" s="102"/>
      <c r="AO669" s="101"/>
      <c r="AP669" s="102"/>
      <c r="AQ669" s="101"/>
      <c r="AR669" s="102"/>
      <c r="AS669" s="101"/>
      <c r="AT669" s="102"/>
      <c r="AU669" s="101"/>
    </row>
    <row r="670" spans="1:47" ht="329">
      <c r="A670" s="487"/>
      <c r="B670" s="445"/>
      <c r="C670" s="489"/>
      <c r="D670" s="262" t="s">
        <v>1388</v>
      </c>
      <c r="E670" s="352" t="s">
        <v>363</v>
      </c>
      <c r="F670" s="263" t="s">
        <v>624</v>
      </c>
      <c r="G670" s="290" t="s">
        <v>728</v>
      </c>
      <c r="H670" s="341" t="s">
        <v>729</v>
      </c>
      <c r="I670" s="335" t="str">
        <f>IF(OR(E670="SE",E670="SA"),VLOOKUP(H670,'Tabla de Peligros y Riesgo'!$C$2:$E$226,2,FALSE),VLOOKUP(H670,'LISTA DE ASPECTOS - IMPACTOS'!$D$3:$F$72,2,FALSE))</f>
        <v>Alteración de la calidad de suelo/agua</v>
      </c>
      <c r="J670" s="336" t="str">
        <f>IF(OR(E670="SE",E670="SA"),VLOOKUP(H670,'Tabla de Peligros y Riesgo'!$C$2:$E$226,3,FALSE),VLOOKUP(H670,'LISTA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70" s="342" t="s">
        <v>680</v>
      </c>
      <c r="L670" s="177">
        <v>3</v>
      </c>
      <c r="M670" s="268">
        <f t="shared" si="48"/>
        <v>13</v>
      </c>
      <c r="N670" s="177"/>
      <c r="O670" s="177"/>
      <c r="P670" s="84"/>
      <c r="Q670" s="177" t="s">
        <v>730</v>
      </c>
      <c r="R670" s="177" t="s">
        <v>685</v>
      </c>
      <c r="S670" s="177" t="s">
        <v>731</v>
      </c>
      <c r="T670" s="178">
        <v>0.35</v>
      </c>
      <c r="U670" s="178"/>
      <c r="V670" s="87"/>
      <c r="W670" s="86">
        <f t="shared" si="49"/>
        <v>13</v>
      </c>
      <c r="X670" s="88"/>
      <c r="Y670" s="86">
        <f t="shared" si="50"/>
        <v>17</v>
      </c>
      <c r="Z670" s="85"/>
      <c r="AA670" s="267" t="s">
        <v>1381</v>
      </c>
      <c r="AB670" s="175"/>
      <c r="AC670" s="176"/>
      <c r="AD670" s="176"/>
      <c r="AE670" s="101"/>
      <c r="AF670" s="101"/>
      <c r="AG670" s="101"/>
      <c r="AH670" s="101"/>
      <c r="AI670" s="101"/>
      <c r="AJ670" s="101"/>
      <c r="AK670" s="101"/>
      <c r="AL670" s="102"/>
      <c r="AM670" s="101"/>
      <c r="AN670" s="102"/>
      <c r="AO670" s="101"/>
      <c r="AP670" s="102"/>
      <c r="AQ670" s="101"/>
      <c r="AR670" s="102"/>
      <c r="AS670" s="101"/>
      <c r="AT670" s="102"/>
      <c r="AU670" s="101"/>
    </row>
    <row r="671" spans="1:47" ht="58">
      <c r="A671" s="487"/>
      <c r="B671" s="445"/>
      <c r="C671" s="489"/>
      <c r="D671" s="262" t="s">
        <v>1388</v>
      </c>
      <c r="E671" s="352" t="s">
        <v>362</v>
      </c>
      <c r="F671" s="263" t="s">
        <v>624</v>
      </c>
      <c r="G671" s="290" t="s">
        <v>823</v>
      </c>
      <c r="H671" s="341" t="s">
        <v>824</v>
      </c>
      <c r="I671" s="335" t="str">
        <f>IF(OR(E671="SE",E671="SA"),VLOOKUP(H671,'Tabla de Peligros y Riesgo'!$C$2:$E$226,2,FALSE),VLOOKUP(H671,'LISTA DE ASPECTOS - IMPACTOS'!$D$3:$F$72,2,FALSE))</f>
        <v>Aplastamiento</v>
      </c>
      <c r="J671" s="336" t="str">
        <f>IF(OR(E671="SE",E671="SA"),VLOOKUP(H671,'Tabla de Peligros y Riesgo'!$C$2:$E$226,3,FALSE),VLOOKUP(H671,'LISTA DE ASPECTOS - IMPACTOS'!$D$3:$F$72,3,FALSE))</f>
        <v>Contusión/Fractura/Muerte</v>
      </c>
      <c r="K671" s="342" t="s">
        <v>680</v>
      </c>
      <c r="L671" s="177">
        <v>2</v>
      </c>
      <c r="M671" s="268">
        <f t="shared" si="48"/>
        <v>8</v>
      </c>
      <c r="N671" s="85"/>
      <c r="O671" s="85"/>
      <c r="P671" s="84"/>
      <c r="Q671" s="287" t="s">
        <v>825</v>
      </c>
      <c r="R671" s="177" t="s">
        <v>685</v>
      </c>
      <c r="S671" s="177" t="s">
        <v>826</v>
      </c>
      <c r="T671" s="178"/>
      <c r="U671" s="401" t="s">
        <v>1402</v>
      </c>
      <c r="V671" s="87"/>
      <c r="W671" s="86">
        <f t="shared" si="49"/>
        <v>8</v>
      </c>
      <c r="X671" s="88"/>
      <c r="Y671" s="86">
        <f t="shared" si="50"/>
        <v>12</v>
      </c>
      <c r="Z671" s="85"/>
      <c r="AA671" s="267" t="s">
        <v>1381</v>
      </c>
      <c r="AB671" s="175"/>
      <c r="AC671" s="176"/>
      <c r="AD671" s="176"/>
      <c r="AE671" s="101"/>
      <c r="AF671" s="101"/>
      <c r="AG671" s="101"/>
      <c r="AH671" s="101"/>
      <c r="AI671" s="101"/>
      <c r="AJ671" s="101"/>
      <c r="AK671" s="101"/>
      <c r="AL671" s="102"/>
      <c r="AM671" s="101"/>
      <c r="AN671" s="102"/>
      <c r="AO671" s="101"/>
      <c r="AP671" s="102"/>
      <c r="AQ671" s="101"/>
      <c r="AR671" s="102"/>
      <c r="AS671" s="101"/>
      <c r="AT671" s="102"/>
      <c r="AU671" s="101"/>
    </row>
    <row r="672" spans="1:47" ht="116">
      <c r="A672" s="487"/>
      <c r="B672" s="445"/>
      <c r="C672" s="489"/>
      <c r="D672" s="262" t="s">
        <v>1388</v>
      </c>
      <c r="E672" s="352" t="s">
        <v>362</v>
      </c>
      <c r="F672" s="263" t="s">
        <v>624</v>
      </c>
      <c r="G672" s="290" t="s">
        <v>735</v>
      </c>
      <c r="H672" s="341" t="s">
        <v>736</v>
      </c>
      <c r="I672" s="335" t="str">
        <f>IF(OR(E672="SE",E672="SA"),VLOOKUP(H672,'Tabla de Peligros y Riesgo'!$C$2:$E$226,2,FALSE),VLOOKUP(H672,'LISTA DE ASPECTOS - IMPACTOS'!$D$3:$F$72,2,FALSE))</f>
        <v>Cortes</v>
      </c>
      <c r="J672" s="336" t="str">
        <f>IF(OR(E672="SE",E672="SA"),VLOOKUP(H672,'Tabla de Peligros y Riesgo'!$C$2:$E$226,3,FALSE),VLOOKUP(H672,'LISTA DE ASPECTOS - IMPACTOS'!$D$3:$F$72,3,FALSE))</f>
        <v>Herida punzocortante</v>
      </c>
      <c r="K672" s="342" t="s">
        <v>715</v>
      </c>
      <c r="L672" s="177">
        <v>3</v>
      </c>
      <c r="M672" s="268">
        <f t="shared" si="48"/>
        <v>9</v>
      </c>
      <c r="N672" s="85"/>
      <c r="O672" s="85"/>
      <c r="P672" s="84"/>
      <c r="Q672" s="287" t="s">
        <v>737</v>
      </c>
      <c r="R672" s="177" t="s">
        <v>678</v>
      </c>
      <c r="S672" s="177" t="s">
        <v>738</v>
      </c>
      <c r="T672" s="178"/>
      <c r="U672" s="401" t="s">
        <v>1402</v>
      </c>
      <c r="V672" s="87"/>
      <c r="W672" s="86">
        <f t="shared" si="49"/>
        <v>9</v>
      </c>
      <c r="X672" s="88"/>
      <c r="Y672" s="86">
        <f t="shared" si="50"/>
        <v>20</v>
      </c>
      <c r="Z672" s="85"/>
      <c r="AA672" s="267" t="s">
        <v>1381</v>
      </c>
      <c r="AB672" s="175"/>
      <c r="AC672" s="176"/>
      <c r="AD672" s="176"/>
      <c r="AE672" s="101"/>
      <c r="AF672" s="101"/>
      <c r="AG672" s="101"/>
      <c r="AH672" s="101"/>
      <c r="AI672" s="101"/>
      <c r="AJ672" s="101"/>
      <c r="AK672" s="101"/>
      <c r="AL672" s="102"/>
      <c r="AM672" s="101"/>
      <c r="AN672" s="102"/>
      <c r="AO672" s="101"/>
      <c r="AP672" s="102"/>
      <c r="AQ672" s="101"/>
      <c r="AR672" s="102"/>
      <c r="AS672" s="101"/>
      <c r="AT672" s="102"/>
      <c r="AU672" s="101"/>
    </row>
    <row r="673" spans="1:47" ht="117.5">
      <c r="A673" s="487"/>
      <c r="B673" s="445"/>
      <c r="C673" s="493"/>
      <c r="D673" s="262" t="s">
        <v>1388</v>
      </c>
      <c r="E673" s="352" t="s">
        <v>362</v>
      </c>
      <c r="F673" s="263" t="s">
        <v>624</v>
      </c>
      <c r="G673" s="290" t="s">
        <v>704</v>
      </c>
      <c r="H673" s="341" t="s">
        <v>707</v>
      </c>
      <c r="I673" s="335" t="str">
        <f>IF(OR(E673="SE",E673="SA"),VLOOKUP(H673,'Tabla de Peligros y Riesgo'!$C$2:$E$226,2,FALSE),VLOOKUP(H673,'LISTA DE ASPECTOS - IMPACTOS'!$D$3:$F$72,2,FALSE))</f>
        <v>Atrapamiento</v>
      </c>
      <c r="J673" s="336" t="s">
        <v>705</v>
      </c>
      <c r="K673" s="342" t="s">
        <v>680</v>
      </c>
      <c r="L673" s="177">
        <v>3</v>
      </c>
      <c r="M673" s="268">
        <f t="shared" si="48"/>
        <v>13</v>
      </c>
      <c r="N673" s="177"/>
      <c r="O673" s="177"/>
      <c r="P673" s="84"/>
      <c r="Q673" s="287"/>
      <c r="R673" s="177"/>
      <c r="S673" s="177" t="s">
        <v>714</v>
      </c>
      <c r="T673" s="178"/>
      <c r="U673" s="401" t="s">
        <v>1402</v>
      </c>
      <c r="V673" s="87"/>
      <c r="W673" s="86">
        <f t="shared" si="49"/>
        <v>13</v>
      </c>
      <c r="X673" s="88"/>
      <c r="Y673" s="86">
        <f t="shared" si="50"/>
        <v>17</v>
      </c>
      <c r="Z673" s="85"/>
      <c r="AA673" s="267" t="s">
        <v>1381</v>
      </c>
      <c r="AB673" s="175"/>
      <c r="AC673" s="176"/>
      <c r="AD673" s="176"/>
      <c r="AE673" s="101"/>
      <c r="AF673" s="101"/>
      <c r="AG673" s="101"/>
      <c r="AH673" s="101"/>
      <c r="AI673" s="101"/>
      <c r="AJ673" s="101"/>
      <c r="AK673" s="101"/>
      <c r="AL673" s="102"/>
      <c r="AM673" s="101"/>
      <c r="AN673" s="102"/>
      <c r="AO673" s="101"/>
      <c r="AP673" s="102"/>
      <c r="AQ673" s="101"/>
      <c r="AR673" s="102"/>
      <c r="AS673" s="101"/>
      <c r="AT673" s="102"/>
      <c r="AU673" s="101"/>
    </row>
    <row r="674" spans="1:47" ht="117.5">
      <c r="A674" s="487"/>
      <c r="B674" s="445"/>
      <c r="C674" s="277" t="s">
        <v>25</v>
      </c>
      <c r="D674" s="262" t="s">
        <v>1388</v>
      </c>
      <c r="E674" s="352" t="s">
        <v>362</v>
      </c>
      <c r="F674" s="263" t="s">
        <v>624</v>
      </c>
      <c r="G674" s="290" t="s">
        <v>704</v>
      </c>
      <c r="H674" s="341" t="s">
        <v>707</v>
      </c>
      <c r="I674" s="335" t="str">
        <f>IF(OR(E674="SE",E674="SA"),VLOOKUP(H674,'Tabla de Peligros y Riesgo'!$C$2:$E$226,2,FALSE),VLOOKUP(H674,'LISTA DE ASPECTOS - IMPACTOS'!$D$3:$F$72,2,FALSE))</f>
        <v>Atrapamiento</v>
      </c>
      <c r="J674" s="336" t="s">
        <v>705</v>
      </c>
      <c r="K674" s="342" t="s">
        <v>680</v>
      </c>
      <c r="L674" s="177">
        <v>3</v>
      </c>
      <c r="M674" s="268">
        <f t="shared" si="48"/>
        <v>13</v>
      </c>
      <c r="N674" s="85"/>
      <c r="O674" s="85"/>
      <c r="P674" s="84"/>
      <c r="Q674" s="287"/>
      <c r="R674" s="177"/>
      <c r="S674" s="177" t="s">
        <v>834</v>
      </c>
      <c r="T674" s="178"/>
      <c r="U674" s="401" t="s">
        <v>1402</v>
      </c>
      <c r="V674" s="87"/>
      <c r="W674" s="86">
        <f t="shared" si="49"/>
        <v>13</v>
      </c>
      <c r="X674" s="88">
        <f>IF(M674&gt;=16,MAX(N674:R674),IF(M674&lt;16,MAX(N674:V674)))</f>
        <v>0</v>
      </c>
      <c r="Y674" s="86">
        <f t="shared" si="50"/>
        <v>17</v>
      </c>
      <c r="Z674" s="85"/>
      <c r="AA674" s="267" t="s">
        <v>1381</v>
      </c>
      <c r="AB674" s="175"/>
      <c r="AC674" s="176"/>
      <c r="AD674" s="176"/>
      <c r="AE674" s="101"/>
      <c r="AF674" s="101"/>
      <c r="AG674" s="101"/>
      <c r="AH674" s="101"/>
      <c r="AI674" s="101"/>
      <c r="AJ674" s="101"/>
      <c r="AK674" s="101"/>
      <c r="AL674" s="102"/>
      <c r="AM674" s="101"/>
      <c r="AN674" s="102"/>
      <c r="AO674" s="101"/>
      <c r="AP674" s="102"/>
      <c r="AQ674" s="101"/>
      <c r="AR674" s="102"/>
      <c r="AS674" s="101"/>
      <c r="AT674" s="102"/>
      <c r="AU674" s="101"/>
    </row>
    <row r="675" spans="1:47" ht="141">
      <c r="A675" s="487"/>
      <c r="B675" s="445"/>
      <c r="C675" s="488" t="s">
        <v>113</v>
      </c>
      <c r="D675" s="262" t="s">
        <v>1388</v>
      </c>
      <c r="E675" s="352" t="s">
        <v>361</v>
      </c>
      <c r="F675" s="263" t="s">
        <v>624</v>
      </c>
      <c r="G675" s="290" t="s">
        <v>711</v>
      </c>
      <c r="H675" s="341" t="s">
        <v>513</v>
      </c>
      <c r="I675" s="335" t="str">
        <f>IF(OR(E675="SE",E675="SA"),VLOOKUP(H675,'Tabla de Peligros y Riesgo'!$C$2:$E$226,2,FALSE),VLOOKUP(H675,'LISTA DE ASPECTOS - IMPACTOS'!$D$3:$F$72,2,FALSE))</f>
        <v xml:space="preserve">Exposición a vibraciones </v>
      </c>
      <c r="J675" s="336" t="str">
        <f>IF(OR(E675="SE",E675="SA"),VLOOKUP(H675,'Tabla de Peligros y Riesgo'!$C$2:$E$226,3,FALSE),VLOOKUP(H675,'LISTA DE ASPECTOS - IMPACTOS'!$D$3:$F$72,3,FALSE))</f>
        <v>Trastornos (vasculares, hueso, articulaciones y neurológicos)</v>
      </c>
      <c r="K675" s="342" t="s">
        <v>680</v>
      </c>
      <c r="L675" s="177">
        <v>3</v>
      </c>
      <c r="M675" s="268">
        <f t="shared" si="48"/>
        <v>13</v>
      </c>
      <c r="N675" s="85"/>
      <c r="O675" s="85"/>
      <c r="P675" s="84"/>
      <c r="Q675" s="287"/>
      <c r="R675" s="177"/>
      <c r="S675" s="177" t="s">
        <v>712</v>
      </c>
      <c r="T675" s="178"/>
      <c r="U675" s="401" t="s">
        <v>1402</v>
      </c>
      <c r="V675" s="87"/>
      <c r="W675" s="86">
        <f t="shared" si="49"/>
        <v>13</v>
      </c>
      <c r="X675" s="88"/>
      <c r="Y675" s="86">
        <f t="shared" si="50"/>
        <v>17</v>
      </c>
      <c r="Z675" s="85"/>
      <c r="AA675" s="267" t="s">
        <v>1381</v>
      </c>
      <c r="AB675" s="175"/>
      <c r="AC675" s="176"/>
      <c r="AD675" s="176"/>
      <c r="AE675" s="101"/>
      <c r="AF675" s="101"/>
      <c r="AG675" s="101"/>
      <c r="AH675" s="101"/>
      <c r="AI675" s="101"/>
      <c r="AJ675" s="101"/>
      <c r="AK675" s="101"/>
      <c r="AL675" s="102"/>
      <c r="AM675" s="101"/>
      <c r="AN675" s="102"/>
      <c r="AO675" s="101"/>
      <c r="AP675" s="102"/>
      <c r="AQ675" s="101"/>
      <c r="AR675" s="102"/>
      <c r="AS675" s="101"/>
      <c r="AT675" s="102"/>
      <c r="AU675" s="101"/>
    </row>
    <row r="676" spans="1:47" ht="141">
      <c r="A676" s="487"/>
      <c r="B676" s="445"/>
      <c r="C676" s="489"/>
      <c r="D676" s="262" t="s">
        <v>1388</v>
      </c>
      <c r="E676" s="352" t="s">
        <v>361</v>
      </c>
      <c r="F676" s="263" t="s">
        <v>624</v>
      </c>
      <c r="G676" s="290" t="s">
        <v>717</v>
      </c>
      <c r="H676" s="341" t="s">
        <v>718</v>
      </c>
      <c r="I676" s="335" t="str">
        <f>IF(OR(E676="SE",E676="SA"),VLOOKUP(H676,'Tabla de Peligros y Riesgo'!$C$2:$E$226,2,FALSE),VLOOKUP(H676,'LISTA DE ASPECTOS - IMPACTOS'!$D$3:$F$72,2,FALSE))</f>
        <v>Perdida de la audición</v>
      </c>
      <c r="J676" s="336" t="str">
        <f>IF(OR(E676="SE",E676="SA"),VLOOKUP(H676,'Tabla de Peligros y Riesgo'!$C$2:$E$226,3,FALSE),VLOOKUP(H676,'LISTA DE ASPECTOS - IMPACTOS'!$D$3:$F$72,3,FALSE))</f>
        <v>Hipoacusia</v>
      </c>
      <c r="K676" s="342" t="s">
        <v>680</v>
      </c>
      <c r="L676" s="177">
        <v>3</v>
      </c>
      <c r="M676" s="268">
        <f t="shared" si="48"/>
        <v>13</v>
      </c>
      <c r="N676" s="85"/>
      <c r="O676" s="85"/>
      <c r="P676" s="84"/>
      <c r="Q676" s="287" t="s">
        <v>719</v>
      </c>
      <c r="R676" s="177" t="s">
        <v>678</v>
      </c>
      <c r="S676" s="177" t="s">
        <v>720</v>
      </c>
      <c r="T676" s="178"/>
      <c r="U676" s="178" t="s">
        <v>822</v>
      </c>
      <c r="V676" s="87"/>
      <c r="W676" s="86">
        <f t="shared" si="49"/>
        <v>13</v>
      </c>
      <c r="X676" s="88"/>
      <c r="Y676" s="86">
        <f t="shared" si="50"/>
        <v>20</v>
      </c>
      <c r="Z676" s="85"/>
      <c r="AA676" s="267" t="s">
        <v>1381</v>
      </c>
      <c r="AB676" s="175"/>
      <c r="AC676" s="176"/>
      <c r="AD676" s="176"/>
      <c r="AE676" s="101"/>
      <c r="AF676" s="101"/>
      <c r="AG676" s="101"/>
      <c r="AH676" s="101"/>
      <c r="AI676" s="101"/>
      <c r="AJ676" s="101"/>
      <c r="AK676" s="101"/>
      <c r="AL676" s="102"/>
      <c r="AM676" s="101"/>
      <c r="AN676" s="102"/>
      <c r="AO676" s="101"/>
      <c r="AP676" s="102"/>
      <c r="AQ676" s="101"/>
      <c r="AR676" s="102"/>
      <c r="AS676" s="101"/>
      <c r="AT676" s="102"/>
      <c r="AU676" s="101"/>
    </row>
    <row r="677" spans="1:47" ht="117.5">
      <c r="A677" s="487"/>
      <c r="B677" s="445"/>
      <c r="C677" s="489"/>
      <c r="D677" s="262" t="s">
        <v>1388</v>
      </c>
      <c r="E677" s="352" t="s">
        <v>362</v>
      </c>
      <c r="F677" s="263" t="s">
        <v>624</v>
      </c>
      <c r="G677" s="290" t="s">
        <v>704</v>
      </c>
      <c r="H677" s="341" t="s">
        <v>707</v>
      </c>
      <c r="I677" s="335" t="str">
        <f>IF(OR(E677="SE",E677="SA"),VLOOKUP(H677,'Tabla de Peligros y Riesgo'!$C$2:$E$226,2,FALSE),VLOOKUP(H677,'LISTA DE ASPECTOS - IMPACTOS'!$D$3:$F$72,2,FALSE))</f>
        <v>Atrapamiento</v>
      </c>
      <c r="J677" s="336" t="s">
        <v>705</v>
      </c>
      <c r="K677" s="342" t="s">
        <v>680</v>
      </c>
      <c r="L677" s="177">
        <v>3</v>
      </c>
      <c r="M677" s="268">
        <f t="shared" si="48"/>
        <v>13</v>
      </c>
      <c r="N677" s="85"/>
      <c r="O677" s="85"/>
      <c r="P677" s="84"/>
      <c r="Q677" s="287"/>
      <c r="R677" s="177"/>
      <c r="S677" s="177" t="s">
        <v>834</v>
      </c>
      <c r="T677" s="178"/>
      <c r="U677" s="401" t="s">
        <v>1402</v>
      </c>
      <c r="V677" s="87">
        <v>0.15</v>
      </c>
      <c r="W677" s="86">
        <f t="shared" si="49"/>
        <v>13</v>
      </c>
      <c r="X677" s="88">
        <f>IF(M677&gt;=16,MAX(N677:R677),IF(M677&lt;16,MAX(N677:V677)))</f>
        <v>0.15</v>
      </c>
      <c r="Y677" s="86">
        <f t="shared" si="50"/>
        <v>17</v>
      </c>
      <c r="Z677" s="85"/>
      <c r="AA677" s="267" t="s">
        <v>1381</v>
      </c>
      <c r="AB677" s="175"/>
      <c r="AC677" s="176"/>
      <c r="AD677" s="176"/>
      <c r="AE677" s="101"/>
      <c r="AF677" s="101"/>
      <c r="AG677" s="101"/>
      <c r="AH677" s="101"/>
      <c r="AI677" s="101"/>
      <c r="AJ677" s="101"/>
      <c r="AK677" s="101"/>
      <c r="AL677" s="102"/>
      <c r="AM677" s="101"/>
      <c r="AN677" s="102"/>
      <c r="AO677" s="101"/>
      <c r="AP677" s="102"/>
      <c r="AQ677" s="101"/>
      <c r="AR677" s="102"/>
      <c r="AS677" s="101"/>
      <c r="AT677" s="102"/>
      <c r="AU677" s="101"/>
    </row>
    <row r="678" spans="1:47" ht="329">
      <c r="A678" s="487"/>
      <c r="B678" s="445"/>
      <c r="C678" s="489"/>
      <c r="D678" s="262" t="s">
        <v>1388</v>
      </c>
      <c r="E678" s="352" t="s">
        <v>363</v>
      </c>
      <c r="F678" s="263" t="s">
        <v>624</v>
      </c>
      <c r="G678" s="290" t="s">
        <v>732</v>
      </c>
      <c r="H678" s="341" t="s">
        <v>729</v>
      </c>
      <c r="I678" s="335" t="str">
        <f>IF(OR(E678="SE",E678="SA"),VLOOKUP(H678,'Tabla de Peligros y Riesgo'!$C$2:$E$226,2,FALSE),VLOOKUP(H678,'LISTA DE ASPECTOS - IMPACTOS'!$D$3:$F$72,2,FALSE))</f>
        <v>Alteración de la calidad de suelo/agua</v>
      </c>
      <c r="J678" s="336" t="str">
        <f>IF(OR(E678="SE",E678="SA"),VLOOKUP(H678,'Tabla de Peligros y Riesgo'!$C$2:$E$226,3,FALSE),VLOOKUP(H678,'LISTA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78" s="342" t="s">
        <v>690</v>
      </c>
      <c r="L678" s="177">
        <v>4</v>
      </c>
      <c r="M678" s="268">
        <f t="shared" si="48"/>
        <v>10</v>
      </c>
      <c r="N678" s="85"/>
      <c r="O678" s="85"/>
      <c r="P678" s="84"/>
      <c r="Q678" s="177"/>
      <c r="R678" s="177"/>
      <c r="S678" s="177" t="s">
        <v>733</v>
      </c>
      <c r="T678" s="178"/>
      <c r="U678" s="178"/>
      <c r="V678" s="87"/>
      <c r="W678" s="86">
        <f t="shared" si="49"/>
        <v>10</v>
      </c>
      <c r="X678" s="88"/>
      <c r="Y678" s="86">
        <f t="shared" si="50"/>
        <v>18</v>
      </c>
      <c r="Z678" s="85"/>
      <c r="AA678" s="267" t="s">
        <v>1381</v>
      </c>
      <c r="AB678" s="175"/>
      <c r="AC678" s="176"/>
      <c r="AD678" s="176"/>
      <c r="AE678" s="272"/>
      <c r="AF678" s="272"/>
      <c r="AG678" s="272"/>
      <c r="AH678" s="272"/>
      <c r="AI678" s="272"/>
      <c r="AJ678" s="272"/>
      <c r="AK678" s="272"/>
      <c r="AL678" s="273"/>
      <c r="AM678" s="272"/>
      <c r="AN678" s="273"/>
      <c r="AO678" s="272"/>
      <c r="AP678" s="273"/>
      <c r="AQ678" s="272"/>
      <c r="AR678" s="273"/>
      <c r="AS678" s="272"/>
      <c r="AT678" s="102"/>
      <c r="AU678" s="101"/>
    </row>
    <row r="679" spans="1:47" ht="141">
      <c r="A679" s="487"/>
      <c r="B679" s="445"/>
      <c r="C679" s="489"/>
      <c r="D679" s="262" t="s">
        <v>1388</v>
      </c>
      <c r="E679" s="352" t="s">
        <v>363</v>
      </c>
      <c r="F679" s="263" t="s">
        <v>624</v>
      </c>
      <c r="G679" s="290" t="s">
        <v>809</v>
      </c>
      <c r="H679" s="341" t="s">
        <v>417</v>
      </c>
      <c r="I679" s="335" t="str">
        <f>IF(OR(E679="SE",E679="SA"),VLOOKUP(H679,'Tabla de Peligros y Riesgo'!$C$2:$E$226,2,FALSE),VLOOKUP(H679,'LISTA DE ASPECTOS - IMPACTOS'!$D$3:$F$72,2,FALSE))</f>
        <v>Contaminación sonora</v>
      </c>
      <c r="J679" s="336" t="str">
        <f>IF(OR(E679="SE",E679="SA"),VLOOKUP(H679,'Tabla de Peligros y Riesgo'!$C$2:$E$226,3,FALSE),VLOOKUP(H679,'LISTA DE ASPECTOS - IMPACTOS'!$D$3:$F$72,3,FALSE))</f>
        <v>Afectación a la fauna terrestre.
Potencial afectación a la calidad ambiental del recurso agua.</v>
      </c>
      <c r="K679" s="342" t="s">
        <v>715</v>
      </c>
      <c r="L679" s="177">
        <v>5</v>
      </c>
      <c r="M679" s="268">
        <f t="shared" si="48"/>
        <v>19</v>
      </c>
      <c r="N679" s="85"/>
      <c r="O679" s="85"/>
      <c r="P679" s="84"/>
      <c r="Q679" s="177"/>
      <c r="R679" s="177"/>
      <c r="S679" s="177" t="s">
        <v>810</v>
      </c>
      <c r="T679" s="178"/>
      <c r="U679" s="178"/>
      <c r="V679" s="87"/>
      <c r="W679" s="86">
        <f t="shared" si="49"/>
        <v>19</v>
      </c>
      <c r="X679" s="88"/>
      <c r="Y679" s="86">
        <f t="shared" si="50"/>
        <v>22</v>
      </c>
      <c r="Z679" s="85"/>
      <c r="AA679" s="267" t="s">
        <v>1381</v>
      </c>
      <c r="AB679" s="175"/>
      <c r="AC679" s="176"/>
      <c r="AD679" s="176"/>
      <c r="AE679" s="272"/>
      <c r="AF679" s="272"/>
      <c r="AG679" s="272"/>
      <c r="AH679" s="272"/>
      <c r="AI679" s="272"/>
      <c r="AJ679" s="272"/>
      <c r="AK679" s="272"/>
      <c r="AL679" s="273"/>
      <c r="AM679" s="272"/>
      <c r="AN679" s="273"/>
      <c r="AO679" s="272"/>
      <c r="AP679" s="273"/>
      <c r="AQ679" s="272"/>
      <c r="AR679" s="273"/>
      <c r="AS679" s="272"/>
      <c r="AT679" s="102"/>
      <c r="AU679" s="101"/>
    </row>
    <row r="680" spans="1:47" ht="329">
      <c r="A680" s="487"/>
      <c r="B680" s="445"/>
      <c r="C680" s="489"/>
      <c r="D680" s="262" t="s">
        <v>1388</v>
      </c>
      <c r="E680" s="352" t="s">
        <v>363</v>
      </c>
      <c r="F680" s="263" t="s">
        <v>624</v>
      </c>
      <c r="G680" s="290" t="s">
        <v>728</v>
      </c>
      <c r="H680" s="341" t="s">
        <v>729</v>
      </c>
      <c r="I680" s="335" t="str">
        <f>IF(OR(E680="SE",E680="SA"),VLOOKUP(H680,'Tabla de Peligros y Riesgo'!$C$2:$E$226,2,FALSE),VLOOKUP(H680,'LISTA DE ASPECTOS - IMPACTOS'!$D$3:$F$72,2,FALSE))</f>
        <v>Alteración de la calidad de suelo/agua</v>
      </c>
      <c r="J680" s="336" t="str">
        <f>IF(OR(E680="SE",E680="SA"),VLOOKUP(H680,'Tabla de Peligros y Riesgo'!$C$2:$E$226,3,FALSE),VLOOKUP(H680,'LISTA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680" s="342" t="s">
        <v>680</v>
      </c>
      <c r="L680" s="177">
        <v>3</v>
      </c>
      <c r="M680" s="268">
        <f t="shared" si="48"/>
        <v>13</v>
      </c>
      <c r="N680" s="177"/>
      <c r="O680" s="177"/>
      <c r="P680" s="84"/>
      <c r="Q680" s="177" t="s">
        <v>730</v>
      </c>
      <c r="R680" s="177" t="s">
        <v>685</v>
      </c>
      <c r="S680" s="177" t="s">
        <v>731</v>
      </c>
      <c r="T680" s="178"/>
      <c r="U680" s="178"/>
      <c r="V680" s="87"/>
      <c r="W680" s="86">
        <f t="shared" si="49"/>
        <v>13</v>
      </c>
      <c r="X680" s="88"/>
      <c r="Y680" s="86">
        <f t="shared" si="50"/>
        <v>17</v>
      </c>
      <c r="Z680" s="85"/>
      <c r="AA680" s="267" t="s">
        <v>1381</v>
      </c>
      <c r="AB680" s="175"/>
      <c r="AC680" s="176"/>
      <c r="AD680" s="176"/>
      <c r="AE680" s="272"/>
      <c r="AF680" s="272"/>
      <c r="AG680" s="272"/>
      <c r="AH680" s="272"/>
      <c r="AI680" s="272"/>
      <c r="AJ680" s="272"/>
      <c r="AK680" s="272"/>
      <c r="AL680" s="273"/>
      <c r="AM680" s="272"/>
      <c r="AN680" s="273"/>
      <c r="AO680" s="272"/>
      <c r="AP680" s="273"/>
      <c r="AQ680" s="272"/>
      <c r="AR680" s="273"/>
      <c r="AS680" s="272"/>
      <c r="AT680" s="102"/>
      <c r="AU680" s="101"/>
    </row>
    <row r="681" spans="1:47" ht="117.5">
      <c r="A681" s="487"/>
      <c r="B681" s="445"/>
      <c r="C681" s="493"/>
      <c r="D681" s="262" t="s">
        <v>1388</v>
      </c>
      <c r="E681" s="352" t="s">
        <v>363</v>
      </c>
      <c r="F681" s="263" t="s">
        <v>624</v>
      </c>
      <c r="G681" s="290" t="s">
        <v>725</v>
      </c>
      <c r="H681" s="341" t="s">
        <v>726</v>
      </c>
      <c r="I681" s="335" t="str">
        <f>IF(OR(E681="SE",E681="SA"),VLOOKUP(H681,'Tabla de Peligros y Riesgo'!$C$2:$E$226,2,FALSE),VLOOKUP(H681,'LISTA DE ASPECTOS - IMPACTOS'!$D$3:$F$72,2,FALSE))</f>
        <v>Alteración de la calidad de aire</v>
      </c>
      <c r="J681" s="336" t="str">
        <f>IF(OR(E681="SE",E681="SA"),VLOOKUP(H681,'Tabla de Peligros y Riesgo'!$C$2:$E$226,3,FALSE),VLOOKUP(H681,'LISTA DE ASPECTOS - IMPACTOS'!$D$3:$F$72,3,FALSE))</f>
        <v>Potencial afectación a la calidad ambiental del aire</v>
      </c>
      <c r="K681" s="342" t="s">
        <v>715</v>
      </c>
      <c r="L681" s="177">
        <v>4</v>
      </c>
      <c r="M681" s="268">
        <f t="shared" si="48"/>
        <v>14</v>
      </c>
      <c r="N681" s="85"/>
      <c r="O681" s="85"/>
      <c r="P681" s="84"/>
      <c r="Q681" s="287"/>
      <c r="R681" s="177"/>
      <c r="S681" s="177" t="s">
        <v>727</v>
      </c>
      <c r="T681" s="178"/>
      <c r="U681" s="178"/>
      <c r="V681" s="87"/>
      <c r="W681" s="86">
        <f t="shared" si="49"/>
        <v>14</v>
      </c>
      <c r="X681" s="88"/>
      <c r="Y681" s="86">
        <f t="shared" si="50"/>
        <v>18</v>
      </c>
      <c r="Z681" s="85"/>
      <c r="AA681" s="267" t="s">
        <v>1381</v>
      </c>
      <c r="AB681" s="175"/>
      <c r="AC681" s="176"/>
      <c r="AD681" s="176"/>
      <c r="AE681" s="272"/>
      <c r="AF681" s="272"/>
      <c r="AG681" s="272"/>
      <c r="AH681" s="272"/>
      <c r="AI681" s="272"/>
      <c r="AJ681" s="272"/>
      <c r="AK681" s="272"/>
      <c r="AL681" s="273"/>
      <c r="AM681" s="272"/>
      <c r="AN681" s="273"/>
      <c r="AO681" s="272"/>
      <c r="AP681" s="273"/>
      <c r="AQ681" s="272"/>
      <c r="AR681" s="273"/>
      <c r="AS681" s="272"/>
      <c r="AT681" s="102"/>
      <c r="AU681" s="101"/>
    </row>
    <row r="682" spans="1:47" ht="70.5">
      <c r="A682" s="487"/>
      <c r="B682" s="445"/>
      <c r="C682" s="488" t="s">
        <v>28</v>
      </c>
      <c r="D682" s="262" t="s">
        <v>1388</v>
      </c>
      <c r="E682" s="352" t="s">
        <v>362</v>
      </c>
      <c r="F682" s="263" t="s">
        <v>624</v>
      </c>
      <c r="G682" s="290" t="s">
        <v>701</v>
      </c>
      <c r="H682" s="341" t="s">
        <v>476</v>
      </c>
      <c r="I682" s="335" t="str">
        <f>IF(OR(E682="SE",E682="SA"),VLOOKUP(H682,'Tabla de Peligros y Riesgo'!$C$2:$E$226,2,FALSE),VLOOKUP(H682,'LISTA DE ASPECTOS - IMPACTOS'!$D$3:$F$72,2,FALSE))</f>
        <v>Caída al mismo nivel</v>
      </c>
      <c r="J682" s="336" t="s">
        <v>702</v>
      </c>
      <c r="K682" s="342" t="s">
        <v>680</v>
      </c>
      <c r="L682" s="177">
        <v>4</v>
      </c>
      <c r="M682" s="268">
        <f t="shared" si="48"/>
        <v>18</v>
      </c>
      <c r="N682" s="85"/>
      <c r="O682" s="85"/>
      <c r="P682" s="84"/>
      <c r="Q682" s="287"/>
      <c r="R682" s="177"/>
      <c r="S682" s="177" t="s">
        <v>833</v>
      </c>
      <c r="T682" s="178"/>
      <c r="U682" s="401" t="s">
        <v>1402</v>
      </c>
      <c r="V682" s="87"/>
      <c r="W682" s="86">
        <f t="shared" si="49"/>
        <v>18</v>
      </c>
      <c r="X682" s="88"/>
      <c r="Y682" s="86">
        <f t="shared" si="50"/>
        <v>21</v>
      </c>
      <c r="Z682" s="85"/>
      <c r="AA682" s="267" t="s">
        <v>1381</v>
      </c>
      <c r="AB682" s="175"/>
      <c r="AC682" s="176"/>
      <c r="AD682" s="176"/>
      <c r="AE682" s="101"/>
      <c r="AF682" s="101"/>
      <c r="AG682" s="101"/>
      <c r="AH682" s="101"/>
      <c r="AI682" s="101"/>
      <c r="AJ682" s="101"/>
      <c r="AK682" s="101"/>
      <c r="AL682" s="102"/>
      <c r="AM682" s="101"/>
      <c r="AN682" s="102"/>
      <c r="AO682" s="101"/>
      <c r="AP682" s="102"/>
      <c r="AQ682" s="101"/>
      <c r="AR682" s="102"/>
      <c r="AS682" s="101"/>
      <c r="AT682" s="102"/>
      <c r="AU682" s="101"/>
    </row>
    <row r="683" spans="1:47" ht="101.5">
      <c r="A683" s="487"/>
      <c r="B683" s="445"/>
      <c r="C683" s="489"/>
      <c r="D683" s="262" t="s">
        <v>1388</v>
      </c>
      <c r="E683" s="352" t="s">
        <v>362</v>
      </c>
      <c r="F683" s="263" t="s">
        <v>624</v>
      </c>
      <c r="G683" s="290" t="s">
        <v>704</v>
      </c>
      <c r="H683" s="341" t="s">
        <v>507</v>
      </c>
      <c r="I683" s="335" t="str">
        <f>IF(OR(E683="SE",E683="SA"),VLOOKUP(H683,'Tabla de Peligros y Riesgo'!$C$2:$E$226,2,FALSE),VLOOKUP(H683,'LISTA DE ASPECTOS - IMPACTOS'!$D$3:$F$72,2,FALSE))</f>
        <v xml:space="preserve">Golpes </v>
      </c>
      <c r="J683" s="336" t="s">
        <v>705</v>
      </c>
      <c r="K683" s="342" t="s">
        <v>680</v>
      </c>
      <c r="L683" s="177">
        <v>3</v>
      </c>
      <c r="M683" s="268">
        <f t="shared" si="48"/>
        <v>13</v>
      </c>
      <c r="N683" s="177"/>
      <c r="O683" s="177"/>
      <c r="P683" s="84"/>
      <c r="Q683" s="287"/>
      <c r="R683" s="177"/>
      <c r="S683" s="177" t="s">
        <v>714</v>
      </c>
      <c r="T683" s="178"/>
      <c r="U683" s="401" t="s">
        <v>1402</v>
      </c>
      <c r="V683" s="87"/>
      <c r="W683" s="86">
        <f t="shared" si="49"/>
        <v>13</v>
      </c>
      <c r="X683" s="88"/>
      <c r="Y683" s="86">
        <f t="shared" si="50"/>
        <v>17</v>
      </c>
      <c r="Z683" s="85"/>
      <c r="AA683" s="267" t="s">
        <v>1381</v>
      </c>
      <c r="AB683" s="175"/>
      <c r="AC683" s="176"/>
      <c r="AD683" s="176"/>
      <c r="AE683" s="101"/>
      <c r="AF683" s="101"/>
      <c r="AG683" s="101"/>
      <c r="AH683" s="101"/>
      <c r="AI683" s="101"/>
      <c r="AJ683" s="101"/>
      <c r="AK683" s="101"/>
      <c r="AL683" s="102"/>
      <c r="AM683" s="101"/>
      <c r="AN683" s="102"/>
      <c r="AO683" s="101"/>
      <c r="AP683" s="102"/>
      <c r="AQ683" s="101"/>
      <c r="AR683" s="102"/>
      <c r="AS683" s="101"/>
      <c r="AT683" s="102"/>
      <c r="AU683" s="101"/>
    </row>
    <row r="684" spans="1:47" ht="188">
      <c r="A684" s="487"/>
      <c r="B684" s="447"/>
      <c r="C684" s="493"/>
      <c r="D684" s="262" t="s">
        <v>1388</v>
      </c>
      <c r="E684" s="352" t="s">
        <v>363</v>
      </c>
      <c r="F684" s="263" t="s">
        <v>624</v>
      </c>
      <c r="G684" s="290" t="s">
        <v>739</v>
      </c>
      <c r="H684" s="341" t="s">
        <v>740</v>
      </c>
      <c r="I684" s="335" t="str">
        <f>IF(OR(E684="SE",E684="SA"),VLOOKUP(H684,'Tabla de Peligros y Riesgo'!$C$2:$E$226,2,FALSE),VLOOKUP(H684,'LISTA DE ASPECTOS - IMPACTOS'!$D$3:$F$72,2,FALSE))</f>
        <v>Alteración de la calidad de suelo/agua</v>
      </c>
      <c r="J684" s="336" t="str">
        <f>IF(OR(E684="SE",E684="SA"),VLOOKUP(H684,'Tabla de Peligros y Riesgo'!$C$2:$E$226,3,FALSE),VLOOKUP(H684,'LISTA DE ASPECTOS - IMPACTOS'!$D$3:$F$72,3,FALSE))</f>
        <v>Potencial incumplimiento de Estándares de Calidad Ambiental (ECA) para aire.
Potencial afectación a la vida y salud humana.</v>
      </c>
      <c r="K684" s="342" t="s">
        <v>715</v>
      </c>
      <c r="L684" s="177">
        <v>4</v>
      </c>
      <c r="M684" s="268">
        <f t="shared" si="48"/>
        <v>14</v>
      </c>
      <c r="N684" s="85"/>
      <c r="O684" s="85"/>
      <c r="P684" s="291"/>
      <c r="Q684" s="287"/>
      <c r="R684" s="177"/>
      <c r="S684" s="177" t="s">
        <v>741</v>
      </c>
      <c r="T684" s="178">
        <v>0.35</v>
      </c>
      <c r="U684" s="178"/>
      <c r="V684" s="87"/>
      <c r="W684" s="86">
        <f t="shared" si="49"/>
        <v>14</v>
      </c>
      <c r="X684" s="88"/>
      <c r="Y684" s="86">
        <f t="shared" si="50"/>
        <v>18</v>
      </c>
      <c r="Z684" s="85"/>
      <c r="AA684" s="267" t="s">
        <v>1381</v>
      </c>
      <c r="AB684" s="536"/>
      <c r="AC684" s="537"/>
      <c r="AD684" s="537"/>
      <c r="AE684" s="272"/>
      <c r="AF684" s="272"/>
      <c r="AG684" s="272"/>
      <c r="AH684" s="272"/>
      <c r="AI684" s="272"/>
      <c r="AJ684" s="272"/>
      <c r="AK684" s="272"/>
      <c r="AL684" s="273"/>
      <c r="AM684" s="272"/>
      <c r="AN684" s="273"/>
      <c r="AO684" s="272"/>
      <c r="AP684" s="273"/>
      <c r="AQ684" s="272"/>
      <c r="AR684" s="273"/>
      <c r="AS684" s="272"/>
      <c r="AT684" s="102"/>
      <c r="AU684" s="101"/>
    </row>
    <row r="685" spans="1:47" ht="101.5">
      <c r="A685" s="487"/>
      <c r="B685" s="444" t="s">
        <v>177</v>
      </c>
      <c r="C685" s="488" t="s">
        <v>18</v>
      </c>
      <c r="D685" s="262" t="s">
        <v>1388</v>
      </c>
      <c r="E685" s="352" t="s">
        <v>362</v>
      </c>
      <c r="F685" s="263" t="s">
        <v>624</v>
      </c>
      <c r="G685" s="290" t="s">
        <v>679</v>
      </c>
      <c r="H685" s="335" t="s">
        <v>470</v>
      </c>
      <c r="I685" s="335" t="str">
        <f>IF(OR(E685="SE",E685="SA"),VLOOKUP(H685,'Tabla de Peligros y Riesgo'!$C$2:$E$226,2,FALSE),VLOOKUP(H685,'LISTA DE ASPECTOS - IMPACTOS'!$D$3:$F$72,2,FALSE))</f>
        <v>Riesgo Psicosocial</v>
      </c>
      <c r="J685" s="336" t="str">
        <f>IF(OR(E685="SE",E685="SA"),VLOOKUP(H685,'Tabla de Peligros y Riesgo'!$C$2:$E$226,3,FALSE),VLOOKUP(H685,'LISTA DE ASPECTOS - IMPACTOS'!$D$3:$F$72,3,FALSE))</f>
        <v>Estrés / Depresión</v>
      </c>
      <c r="K685" s="337" t="s">
        <v>680</v>
      </c>
      <c r="L685" s="277">
        <v>4</v>
      </c>
      <c r="M685" s="268">
        <f t="shared" ref="M685:M695" si="51">IF(CONCATENATE(L685,K685)="1A",1,IF(CONCATENATE(L685,K685)="1B",2,IF(CONCATENATE(L685,K685)="2A",3,IF(CONCATENATE(L685,K685)="1C",4,IF(CONCATENATE(L685,K685)="2B",5,IF(CONCATENATE(L685,K685)="3A",6,IF(CONCATENATE(L685,K685)="1D",7,IF(CONCATENATE(L685,K685)="2C",8,IF(CONCATENATE(L685,K685)="3B",9,IF(CONCATENATE(L685,K685)="4A",10,IF(CONCATENATE(L685,K685)="1E",11,IF(CONCATENATE(L685,K685)="2D",12,IF(CONCATENATE(L685,K685)="3C",13,IF(CONCATENATE(L685,K685)="4B",14,IF(CONCATENATE(L685,K685)="5A",15,IF(CONCATENATE(L685,K685)="2E",16,IF(CONCATENATE(L685,K685)="3D",17,IF(CONCATENATE(L685,K685)="4C",18,IF(CONCATENATE(L685,K685)="5B",19,IF(CONCATENATE(L685,K685)="3E",20,IF(CONCATENATE(L685,K685)="4D",21,IF(CONCATENATE(L685,K685)="5C",22,IF(CONCATENATE(L685,K685)="4E",23,IF(CONCATENATE(L685,K685)="5D",24,IF(CONCATENATE(L685,K685)="5E",25,"")))))))))))))))))))))))))</f>
        <v>18</v>
      </c>
      <c r="N685" s="85"/>
      <c r="O685" s="85"/>
      <c r="P685" s="292"/>
      <c r="Q685" s="359"/>
      <c r="R685" s="177"/>
      <c r="S685" s="177" t="s">
        <v>820</v>
      </c>
      <c r="T685" s="178"/>
      <c r="U685" s="401" t="s">
        <v>1402</v>
      </c>
      <c r="V685" s="278">
        <v>0.15</v>
      </c>
      <c r="W685" s="86">
        <f t="shared" ref="W685:W695" si="52">M685</f>
        <v>18</v>
      </c>
      <c r="X685" s="88">
        <f>IF(M685&gt;=16,MAX(N685:R685),IF(M685&lt;16,MAX(N685:V685)))</f>
        <v>0</v>
      </c>
      <c r="Y685" s="86">
        <f t="shared" ref="Y685:Y695" si="53">_xlfn.IFS(AND(W685=1,N685&lt;&gt;0),25,AND(W685=1,O685&lt;&gt;0),21,AND(W685=1,R685="ALTO"),16,AND(W685=1,R685="BAJO"),11,AND(W685=1,S685&lt;&gt;0),2,AND(W685=2,N685&lt;&gt;0),25,AND(W685=2,O685&lt;&gt;0),21,AND(W685=2,R685="ALTO"),16,AND(W685=2,R685="BAJO"),11,AND(W685=2,S685&lt;&gt;0),4,AND(W685=3,N685&lt;&gt;0),25,AND(W685=3,O685&lt;&gt;0),21,AND(W685=3,R685="ALTO"),16,AND(W685=3,R685="BAJO"),12,AND(W685=3,S685&lt;&gt;0),5,AND(W685=4,N685&lt;&gt;0),25,AND(W685=4,O685&lt;&gt;0),13,AND(W685=4,R685="ALTO"),16,AND(W685=4,R685="BAJO"),14,AND(W685=4,S685&lt;&gt;0),7,AND(W685=5,N685&lt;&gt;0),25,AND(W685=5,O685&lt;&gt;0),21,AND(W685=5,R685="ALTO"),16,AND(W685=5,R685="BAJO"),12,AND(W685=5,S685&lt;&gt;0),8,AND(W685=6,N685&lt;&gt;0),25,AND(W685=6,O685&lt;&gt;0),21,AND(W685=6,R685="ALTO"),20,AND(W685=6,R685="BAJO"),17,AND(W685=6,S685&lt;&gt;0),6,AND(W685=7,N685&lt;&gt;0),25,AND(W685=7,O685&lt;&gt;0),23,AND(W685=7,R685="ALTO"),16,AND(W685=7,R685="BAJO"),11,AND(W685=7,S685&lt;&gt;0),7,AND(W685=8,N685&lt;&gt;0),25,AND(W685=8,O685&lt;&gt;0),21,AND(W685=8,R685="ALTO"),16,AND(W685=8,R685="BAJO"),12,AND(W685=8,S685&lt;&gt;0),8,AND(W685=9,N685&lt;&gt;0),25,AND(W685=9,O685&lt;&gt;0),21,AND(W685=9,R685="ALTO"),20,AND(W685=9,R685="BAJO"),17,AND(W685=9,S685&lt;&gt;0),13,AND(W685=10,N685&lt;&gt;0),25,AND(W685=10,O685&lt;&gt;0),22,AND(W685=10,R685="ALTO"),21,AND(W685=10,R685="BAJO"),18,AND(W685=10,S685&lt;&gt;0),18,AND(W685=11,N685&lt;&gt;0),25,AND(W685=11,O685&lt;&gt;0),23,AND(W685=11,R685="ALTO"),20,AND(W685=11,R685="BAJO"),16,AND(W685=11,S685&lt;&gt;0),11,AND(W685=12,N685&lt;&gt;0),25,AND(W685=12,O685&lt;&gt;0),23,AND(W685=12,R685="ALTO"),20,AND(W685=12,R685="BAJO"),16,AND(W685=12,S685&lt;&gt;0),12,AND(W685=13,N685&lt;&gt;0),25,AND(W685=13,O685&lt;&gt;0),21,AND(W685=13,R685="ALTO"),20,AND(W685=13,R685="BAJO"),17,AND(W685=13,S685&lt;&gt;0),17,AND(W685=14,N685&lt;&gt;0),25,AND(W685=14,O685&lt;&gt;0),24,AND(W685=14,R685="ALTO"),23,AND(W685=14,R685="BAJO"),21,AND(W685=14,S685&lt;&gt;0),18,AND(W685=15,N685&lt;&gt;0),25,AND(W685=15,O685&lt;&gt;0),24,AND(W685=15,R685="ALTO"),22,AND(W685=15,R685="BAJO"),19,AND(W685=15,S685&lt;&gt;0),19,AND(W685=16,N685&lt;&gt;0),25,AND(W685=16,O685&lt;&gt;0),23,AND(W685=16,R685="ALTO"),23,AND(W685=16,R685="BAJO"),23,AND(W685=16,S685&lt;&gt;0),20,AND(W685=17,N685&lt;&gt;0),25,AND(W685=17,O685&lt;&gt;0),24,AND(W685=17,R685="ALTO"),23,AND(W685=17,R685="BAJO"),21,AND(W685=17,S685&lt;&gt;0),20,AND(W685=18,N685&lt;&gt;0),25,AND(W685=18,O685&lt;&gt;0),24,AND(W685=18,R685="ALTO"),23,AND(W685=18,R685="BAJO"),22,AND(W685=18,S685&lt;&gt;0),21,AND(W685=19,N685&lt;&gt;0),25,AND(W685=19,O685&lt;&gt;0),25,AND(W685=19,R685="ALTO"),24,AND(W685=19,R685="BAJO"),22,AND(W685=19,S685&lt;&gt;0),22,AND(W685&lt;&gt;0,U685&lt;&gt;0),W685,TRUE,"FALSO")</f>
        <v>21</v>
      </c>
      <c r="Z685" s="85"/>
      <c r="AA685" s="267" t="s">
        <v>1381</v>
      </c>
      <c r="AB685" s="176"/>
      <c r="AC685" s="176"/>
      <c r="AD685" s="176"/>
      <c r="AE685" s="101"/>
      <c r="AF685" s="101"/>
      <c r="AG685" s="101"/>
      <c r="AH685" s="101"/>
      <c r="AI685" s="101"/>
      <c r="AJ685" s="101"/>
      <c r="AK685" s="101"/>
      <c r="AL685" s="102"/>
      <c r="AM685" s="101"/>
      <c r="AN685" s="102"/>
      <c r="AO685" s="101"/>
      <c r="AP685" s="102"/>
      <c r="AQ685" s="101"/>
      <c r="AR685" s="102"/>
      <c r="AS685" s="101"/>
      <c r="AT685" s="102"/>
      <c r="AU685" s="101"/>
    </row>
    <row r="686" spans="1:47" ht="101.5">
      <c r="A686" s="487"/>
      <c r="B686" s="445"/>
      <c r="C686" s="489"/>
      <c r="D686" s="262" t="s">
        <v>1388</v>
      </c>
      <c r="E686" s="352" t="s">
        <v>362</v>
      </c>
      <c r="F686" s="263" t="s">
        <v>624</v>
      </c>
      <c r="G686" s="290" t="s">
        <v>679</v>
      </c>
      <c r="H686" s="335" t="s">
        <v>496</v>
      </c>
      <c r="I686" s="335" t="str">
        <f>IF(OR(E686="SE",E686="SA"),VLOOKUP(H686,'Tabla de Peligros y Riesgo'!$C$2:$E$226,2,FALSE),VLOOKUP(H686,'LISTA DE ASPECTOS - IMPACTOS'!$D$3:$F$72,2,FALSE))</f>
        <v>Riesgo Psicosocial</v>
      </c>
      <c r="J686" s="336" t="str">
        <f>IF(OR(E686="SE",E686="SA"),VLOOKUP(H686,'Tabla de Peligros y Riesgo'!$C$2:$E$226,3,FALSE),VLOOKUP(H686,'LISTA DE ASPECTOS - IMPACTOS'!$D$3:$F$72,3,FALSE))</f>
        <v>Estrés / Depresión</v>
      </c>
      <c r="K686" s="337" t="s">
        <v>680</v>
      </c>
      <c r="L686" s="277">
        <v>4</v>
      </c>
      <c r="M686" s="268">
        <f t="shared" si="51"/>
        <v>18</v>
      </c>
      <c r="N686" s="85"/>
      <c r="O686" s="85"/>
      <c r="P686" s="292"/>
      <c r="Q686" s="359"/>
      <c r="R686" s="177"/>
      <c r="S686" s="177" t="s">
        <v>820</v>
      </c>
      <c r="T686" s="178"/>
      <c r="U686" s="401" t="s">
        <v>1402</v>
      </c>
      <c r="V686" s="278"/>
      <c r="W686" s="86">
        <f t="shared" si="52"/>
        <v>18</v>
      </c>
      <c r="X686" s="195"/>
      <c r="Y686" s="86">
        <f t="shared" si="53"/>
        <v>21</v>
      </c>
      <c r="Z686" s="85"/>
      <c r="AA686" s="267" t="s">
        <v>1381</v>
      </c>
      <c r="AB686" s="176"/>
      <c r="AC686" s="176"/>
      <c r="AD686" s="176"/>
      <c r="AE686" s="101"/>
      <c r="AF686" s="101"/>
      <c r="AG686" s="101"/>
      <c r="AH686" s="101"/>
      <c r="AI686" s="101"/>
      <c r="AJ686" s="101"/>
      <c r="AK686" s="101"/>
      <c r="AL686" s="102"/>
      <c r="AM686" s="101"/>
      <c r="AN686" s="102"/>
      <c r="AO686" s="101"/>
      <c r="AP686" s="102"/>
      <c r="AQ686" s="101"/>
      <c r="AR686" s="102"/>
      <c r="AS686" s="101"/>
      <c r="AT686" s="102"/>
      <c r="AU686" s="101"/>
    </row>
    <row r="687" spans="1:47" ht="72.5">
      <c r="A687" s="487"/>
      <c r="B687" s="445"/>
      <c r="C687" s="489"/>
      <c r="D687" s="262" t="s">
        <v>1388</v>
      </c>
      <c r="E687" s="352" t="s">
        <v>363</v>
      </c>
      <c r="F687" s="263" t="s">
        <v>624</v>
      </c>
      <c r="G687" s="290" t="s">
        <v>686</v>
      </c>
      <c r="H687" s="335" t="s">
        <v>687</v>
      </c>
      <c r="I687" s="350" t="s">
        <v>688</v>
      </c>
      <c r="J687" s="351" t="s">
        <v>689</v>
      </c>
      <c r="K687" s="337" t="s">
        <v>690</v>
      </c>
      <c r="L687" s="277">
        <v>5</v>
      </c>
      <c r="M687" s="268">
        <f t="shared" si="51"/>
        <v>15</v>
      </c>
      <c r="N687" s="269"/>
      <c r="O687" s="274"/>
      <c r="P687" s="334"/>
      <c r="Q687" s="359"/>
      <c r="R687" s="177"/>
      <c r="S687" s="177" t="s">
        <v>691</v>
      </c>
      <c r="T687" s="178"/>
      <c r="U687" s="178"/>
      <c r="V687" s="278"/>
      <c r="W687" s="86">
        <f t="shared" si="52"/>
        <v>15</v>
      </c>
      <c r="X687" s="195"/>
      <c r="Y687" s="86">
        <f t="shared" si="53"/>
        <v>19</v>
      </c>
      <c r="Z687" s="279"/>
      <c r="AA687" s="267" t="s">
        <v>1381</v>
      </c>
      <c r="AB687" s="176"/>
      <c r="AC687" s="176"/>
      <c r="AD687" s="176"/>
      <c r="AE687" s="101"/>
      <c r="AF687" s="101"/>
      <c r="AG687" s="101"/>
      <c r="AH687" s="101"/>
      <c r="AI687" s="101"/>
      <c r="AJ687" s="101"/>
      <c r="AK687" s="101"/>
      <c r="AL687" s="102"/>
      <c r="AM687" s="101"/>
      <c r="AN687" s="102"/>
      <c r="AO687" s="101"/>
      <c r="AP687" s="102"/>
      <c r="AQ687" s="101"/>
      <c r="AR687" s="102"/>
      <c r="AS687" s="101"/>
      <c r="AT687" s="102"/>
      <c r="AU687" s="101"/>
    </row>
    <row r="688" spans="1:47" ht="70.5">
      <c r="A688" s="487"/>
      <c r="B688" s="445"/>
      <c r="C688" s="489"/>
      <c r="D688" s="262" t="s">
        <v>1388</v>
      </c>
      <c r="E688" s="352" t="s">
        <v>363</v>
      </c>
      <c r="F688" s="263" t="s">
        <v>624</v>
      </c>
      <c r="G688" s="290" t="s">
        <v>789</v>
      </c>
      <c r="H688" s="341" t="s">
        <v>577</v>
      </c>
      <c r="I688" s="190" t="s">
        <v>688</v>
      </c>
      <c r="J688" s="338" t="s">
        <v>689</v>
      </c>
      <c r="K688" s="337" t="s">
        <v>680</v>
      </c>
      <c r="L688" s="277">
        <v>4</v>
      </c>
      <c r="M688" s="268">
        <f t="shared" si="51"/>
        <v>18</v>
      </c>
      <c r="N688" s="269"/>
      <c r="O688" s="274"/>
      <c r="P688" s="334"/>
      <c r="Q688" s="287"/>
      <c r="R688" s="177"/>
      <c r="S688" s="177" t="s">
        <v>795</v>
      </c>
      <c r="T688" s="178"/>
      <c r="U688" s="178" t="s">
        <v>791</v>
      </c>
      <c r="V688" s="278"/>
      <c r="W688" s="86">
        <f t="shared" si="52"/>
        <v>18</v>
      </c>
      <c r="X688" s="195"/>
      <c r="Y688" s="86">
        <f t="shared" si="53"/>
        <v>21</v>
      </c>
      <c r="Z688" s="85"/>
      <c r="AA688" s="267" t="s">
        <v>1381</v>
      </c>
      <c r="AB688" s="176"/>
      <c r="AC688" s="176"/>
      <c r="AD688" s="176"/>
      <c r="AE688" s="101"/>
      <c r="AF688" s="101"/>
      <c r="AG688" s="101"/>
      <c r="AH688" s="101"/>
      <c r="AI688" s="101"/>
      <c r="AJ688" s="101"/>
      <c r="AK688" s="101"/>
      <c r="AL688" s="102"/>
      <c r="AM688" s="101"/>
      <c r="AN688" s="102"/>
      <c r="AO688" s="101"/>
      <c r="AP688" s="102"/>
      <c r="AQ688" s="101"/>
      <c r="AR688" s="102"/>
      <c r="AS688" s="101"/>
      <c r="AT688" s="102"/>
      <c r="AU688" s="101"/>
    </row>
    <row r="689" spans="1:52" ht="70.5">
      <c r="A689" s="487"/>
      <c r="B689" s="445"/>
      <c r="C689" s="489"/>
      <c r="D689" s="262" t="s">
        <v>1388</v>
      </c>
      <c r="E689" s="352" t="s">
        <v>361</v>
      </c>
      <c r="F689" s="263" t="s">
        <v>624</v>
      </c>
      <c r="G689" s="290" t="s">
        <v>441</v>
      </c>
      <c r="H689" s="341" t="s">
        <v>565</v>
      </c>
      <c r="I689" s="335" t="s">
        <v>792</v>
      </c>
      <c r="J689" s="341" t="s">
        <v>802</v>
      </c>
      <c r="K689" s="337" t="s">
        <v>715</v>
      </c>
      <c r="L689" s="277">
        <v>4</v>
      </c>
      <c r="M689" s="268">
        <f t="shared" si="51"/>
        <v>14</v>
      </c>
      <c r="N689" s="269"/>
      <c r="O689" s="274"/>
      <c r="P689" s="334"/>
      <c r="Q689" s="287"/>
      <c r="R689" s="177"/>
      <c r="S689" s="177" t="s">
        <v>716</v>
      </c>
      <c r="T689" s="178"/>
      <c r="U689" s="401" t="s">
        <v>1402</v>
      </c>
      <c r="V689" s="278"/>
      <c r="W689" s="86">
        <f t="shared" si="52"/>
        <v>14</v>
      </c>
      <c r="X689" s="195"/>
      <c r="Y689" s="86">
        <f t="shared" si="53"/>
        <v>18</v>
      </c>
      <c r="Z689" s="267"/>
      <c r="AA689" s="267" t="s">
        <v>1381</v>
      </c>
      <c r="AB689" s="176"/>
      <c r="AC689" s="176"/>
      <c r="AD689" s="176"/>
      <c r="AE689" s="101"/>
      <c r="AF689" s="101"/>
      <c r="AG689" s="101"/>
      <c r="AH689" s="101"/>
      <c r="AI689" s="101"/>
      <c r="AJ689" s="101"/>
      <c r="AK689" s="101"/>
      <c r="AL689" s="102"/>
      <c r="AM689" s="101"/>
      <c r="AN689" s="102"/>
      <c r="AO689" s="101"/>
      <c r="AP689" s="102"/>
      <c r="AQ689" s="101"/>
      <c r="AR689" s="102"/>
      <c r="AS689" s="101"/>
      <c r="AT689" s="102"/>
      <c r="AU689" s="101"/>
    </row>
    <row r="690" spans="1:52" ht="72.5">
      <c r="A690" s="487"/>
      <c r="B690" s="445"/>
      <c r="C690" s="493"/>
      <c r="D690" s="262" t="s">
        <v>1388</v>
      </c>
      <c r="E690" s="352" t="s">
        <v>362</v>
      </c>
      <c r="F690" s="263" t="s">
        <v>624</v>
      </c>
      <c r="G690" s="290" t="s">
        <v>692</v>
      </c>
      <c r="H690" s="335" t="s">
        <v>521</v>
      </c>
      <c r="I690" s="335" t="str">
        <f>IF(OR(E690="SE",E690="SA"),VLOOKUP(H690,'Tabla de Peligros y Riesgo'!$C$2:$E$226,2,FALSE),VLOOKUP(H690,'LISTA DE ASPECTOS - IMPACTOS'!$D$3:$F$72,2,FALSE))</f>
        <v>Riesgo Psicosocial</v>
      </c>
      <c r="J690" s="336" t="str">
        <f>IF(OR(E690="SE",E690="SA"),VLOOKUP(H690,'Tabla de Peligros y Riesgo'!$C$2:$E$226,3,FALSE),VLOOKUP(H690,'LISTA DE ASPECTOS - IMPACTOS'!$D$3:$F$72,3,FALSE))</f>
        <v>Estrés / Depresión</v>
      </c>
      <c r="K690" s="337" t="s">
        <v>680</v>
      </c>
      <c r="L690" s="277">
        <v>4</v>
      </c>
      <c r="M690" s="268">
        <f t="shared" si="51"/>
        <v>18</v>
      </c>
      <c r="N690" s="269"/>
      <c r="O690" s="274"/>
      <c r="P690" s="275"/>
      <c r="Q690" s="276"/>
      <c r="R690" s="177"/>
      <c r="S690" s="177" t="s">
        <v>742</v>
      </c>
      <c r="T690" s="178"/>
      <c r="U690" s="401" t="s">
        <v>1402</v>
      </c>
      <c r="V690" s="278"/>
      <c r="W690" s="86">
        <f t="shared" si="52"/>
        <v>18</v>
      </c>
      <c r="X690" s="195"/>
      <c r="Y690" s="86">
        <f t="shared" si="53"/>
        <v>21</v>
      </c>
      <c r="Z690" s="279"/>
      <c r="AA690" s="267" t="s">
        <v>1381</v>
      </c>
      <c r="AB690" s="176"/>
      <c r="AC690" s="176"/>
      <c r="AD690" s="176"/>
      <c r="AE690" s="101"/>
      <c r="AF690" s="101"/>
      <c r="AG690" s="101"/>
      <c r="AH690" s="101"/>
      <c r="AI690" s="101"/>
      <c r="AJ690" s="101"/>
      <c r="AK690" s="101"/>
      <c r="AL690" s="102"/>
      <c r="AM690" s="101"/>
      <c r="AN690" s="102"/>
      <c r="AO690" s="101"/>
      <c r="AP690" s="102"/>
      <c r="AQ690" s="101"/>
      <c r="AR690" s="102"/>
      <c r="AS690" s="101"/>
      <c r="AT690" s="102"/>
      <c r="AU690" s="101"/>
    </row>
    <row r="691" spans="1:52" s="100" customFormat="1" ht="211.5">
      <c r="A691" s="487"/>
      <c r="B691" s="445"/>
      <c r="C691" s="339" t="s">
        <v>142</v>
      </c>
      <c r="D691" s="262" t="s">
        <v>1388</v>
      </c>
      <c r="E691" s="352" t="s">
        <v>361</v>
      </c>
      <c r="F691" s="263" t="s">
        <v>624</v>
      </c>
      <c r="G691" s="290" t="s">
        <v>694</v>
      </c>
      <c r="H691" s="335" t="s">
        <v>695</v>
      </c>
      <c r="I691" s="335" t="str">
        <f>IF(OR(E691="SE",E691="SA"),VLOOKUP(H691,'Tabla de Peligros y Riesgo'!$C$2:$E$226,2,FALSE),VLOOKUP(H691,'LISTA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691" s="336" t="s">
        <v>696</v>
      </c>
      <c r="K691" s="342" t="s">
        <v>680</v>
      </c>
      <c r="L691" s="177">
        <v>4</v>
      </c>
      <c r="M691" s="268">
        <f t="shared" si="51"/>
        <v>18</v>
      </c>
      <c r="N691" s="280"/>
      <c r="O691" s="280"/>
      <c r="P691" s="282"/>
      <c r="Q691" s="283" t="s">
        <v>697</v>
      </c>
      <c r="R691" s="177" t="s">
        <v>678</v>
      </c>
      <c r="S691" s="177" t="s">
        <v>698</v>
      </c>
      <c r="T691" s="178"/>
      <c r="U691" s="178" t="s">
        <v>699</v>
      </c>
      <c r="V691" s="304"/>
      <c r="W691" s="86">
        <f t="shared" si="52"/>
        <v>18</v>
      </c>
      <c r="X691" s="88">
        <f>IF(M691&gt;=16,MAX(N691:R691),IF(M691&lt;16,MAX(N691:T691)))</f>
        <v>0</v>
      </c>
      <c r="Y691" s="86">
        <f t="shared" si="53"/>
        <v>23</v>
      </c>
      <c r="Z691" s="85"/>
      <c r="AA691" s="267" t="s">
        <v>1381</v>
      </c>
      <c r="AD691" s="99"/>
      <c r="AE691" s="101"/>
      <c r="AF691" s="101"/>
      <c r="AG691" s="101"/>
      <c r="AH691" s="101"/>
      <c r="AI691" s="101"/>
      <c r="AJ691" s="101"/>
      <c r="AK691" s="101"/>
      <c r="AL691" s="102"/>
      <c r="AM691" s="101"/>
      <c r="AN691" s="102"/>
      <c r="AO691" s="101"/>
      <c r="AP691" s="102"/>
      <c r="AQ691" s="101"/>
      <c r="AR691" s="102"/>
      <c r="AS691" s="101"/>
      <c r="AT691" s="102"/>
      <c r="AU691" s="101"/>
      <c r="AV691" s="90"/>
      <c r="AW691" s="90"/>
      <c r="AX691" s="90"/>
      <c r="AY691" s="90"/>
      <c r="AZ691" s="90"/>
    </row>
    <row r="692" spans="1:52" ht="70.5">
      <c r="A692" s="487"/>
      <c r="B692" s="445"/>
      <c r="C692" s="488" t="s">
        <v>22</v>
      </c>
      <c r="D692" s="262" t="s">
        <v>1388</v>
      </c>
      <c r="E692" s="352" t="s">
        <v>361</v>
      </c>
      <c r="F692" s="263" t="s">
        <v>624</v>
      </c>
      <c r="G692" s="290" t="s">
        <v>721</v>
      </c>
      <c r="H692" s="341" t="s">
        <v>749</v>
      </c>
      <c r="I692" s="335" t="str">
        <f>IF(OR(E692="SE",E692="SA"),VLOOKUP(H692,'Tabla de Peligros y Riesgo'!$C$2:$E$226,2,FALSE),VLOOKUP(H692,'LISTA DE ASPECTOS - IMPACTOS'!$D$3:$F$72,2,FALSE))</f>
        <v>Inhalación de gases Toxicos</v>
      </c>
      <c r="J692" s="336" t="str">
        <f>IF(OR(E692="SE",E692="SA"),VLOOKUP(H692,'Tabla de Peligros y Riesgo'!$C$2:$E$226,3,FALSE),VLOOKUP(H692,'LISTA DE ASPECTOS - IMPACTOS'!$D$3:$F$72,3,FALSE))</f>
        <v>Intoxicación</v>
      </c>
      <c r="K692" s="342" t="s">
        <v>715</v>
      </c>
      <c r="L692" s="177">
        <v>3</v>
      </c>
      <c r="M692" s="268">
        <f t="shared" si="51"/>
        <v>9</v>
      </c>
      <c r="N692" s="85"/>
      <c r="O692" s="85"/>
      <c r="P692" s="84"/>
      <c r="Q692" s="287" t="s">
        <v>750</v>
      </c>
      <c r="R692" s="177" t="s">
        <v>685</v>
      </c>
      <c r="S692" s="177" t="s">
        <v>751</v>
      </c>
      <c r="T692" s="178"/>
      <c r="U692" s="401" t="s">
        <v>1402</v>
      </c>
      <c r="V692" s="87"/>
      <c r="W692" s="86">
        <f t="shared" si="52"/>
        <v>9</v>
      </c>
      <c r="X692" s="88"/>
      <c r="Y692" s="86">
        <f t="shared" si="53"/>
        <v>17</v>
      </c>
      <c r="Z692" s="85"/>
      <c r="AA692" s="267" t="s">
        <v>1381</v>
      </c>
      <c r="AB692" s="175"/>
      <c r="AC692" s="176"/>
      <c r="AD692" s="176"/>
      <c r="AE692" s="101"/>
      <c r="AF692" s="101"/>
      <c r="AG692" s="101"/>
      <c r="AH692" s="101"/>
      <c r="AI692" s="101"/>
      <c r="AJ692" s="101"/>
      <c r="AK692" s="101"/>
      <c r="AL692" s="102"/>
      <c r="AM692" s="101"/>
      <c r="AN692" s="102"/>
      <c r="AO692" s="101"/>
      <c r="AP692" s="102"/>
      <c r="AQ692" s="101"/>
      <c r="AR692" s="102"/>
      <c r="AS692" s="101"/>
      <c r="AT692" s="102"/>
      <c r="AU692" s="101"/>
    </row>
    <row r="693" spans="1:52" ht="56">
      <c r="A693" s="487"/>
      <c r="B693" s="445"/>
      <c r="C693" s="489"/>
      <c r="D693" s="262" t="s">
        <v>1388</v>
      </c>
      <c r="E693" s="352" t="s">
        <v>362</v>
      </c>
      <c r="F693" s="263" t="s">
        <v>624</v>
      </c>
      <c r="G693" s="290" t="s">
        <v>752</v>
      </c>
      <c r="H693" s="341" t="s">
        <v>452</v>
      </c>
      <c r="I693" s="335" t="str">
        <f>IF(OR(E693="SE",E693="SA"),VLOOKUP(H693,'Tabla de Peligros y Riesgo'!$C$2:$E$226,2,FALSE),VLOOKUP(H693,'LISTA DE ASPECTOS - IMPACTOS'!$D$3:$F$72,2,FALSE))</f>
        <v>Caída de roca</v>
      </c>
      <c r="J693" s="336" t="str">
        <f>IF(OR(E693="SE",E693="SA"),VLOOKUP(H693,'Tabla de Peligros y Riesgo'!$C$2:$E$226,3,FALSE),VLOOKUP(H693,'LISTA DE ASPECTOS - IMPACTOS'!$D$3:$F$72,3,FALSE))</f>
        <v>Contusión/Fractura/Muerte</v>
      </c>
      <c r="K693" s="342" t="s">
        <v>715</v>
      </c>
      <c r="L693" s="177">
        <v>2</v>
      </c>
      <c r="M693" s="268">
        <f t="shared" si="51"/>
        <v>5</v>
      </c>
      <c r="N693" s="85"/>
      <c r="O693" s="85"/>
      <c r="P693" s="292"/>
      <c r="Q693" s="287" t="s">
        <v>753</v>
      </c>
      <c r="R693" s="177" t="s">
        <v>685</v>
      </c>
      <c r="S693" s="177" t="s">
        <v>754</v>
      </c>
      <c r="T693" s="178"/>
      <c r="U693" s="401" t="s">
        <v>1402</v>
      </c>
      <c r="V693" s="278"/>
      <c r="W693" s="86">
        <f t="shared" si="52"/>
        <v>5</v>
      </c>
      <c r="X693" s="88"/>
      <c r="Y693" s="86">
        <f t="shared" si="53"/>
        <v>12</v>
      </c>
      <c r="Z693" s="85"/>
      <c r="AA693" s="267" t="s">
        <v>1381</v>
      </c>
      <c r="AB693" s="176"/>
      <c r="AC693" s="176"/>
      <c r="AD693" s="176"/>
      <c r="AE693" s="101"/>
      <c r="AF693" s="101"/>
      <c r="AG693" s="101"/>
      <c r="AH693" s="101"/>
      <c r="AI693" s="101"/>
      <c r="AJ693" s="101"/>
      <c r="AK693" s="101"/>
      <c r="AL693" s="102"/>
      <c r="AM693" s="101"/>
      <c r="AN693" s="102"/>
      <c r="AO693" s="101"/>
      <c r="AP693" s="102"/>
      <c r="AQ693" s="101"/>
      <c r="AR693" s="102"/>
      <c r="AS693" s="101"/>
      <c r="AT693" s="102"/>
      <c r="AU693" s="101"/>
    </row>
    <row r="694" spans="1:52" s="100" customFormat="1" ht="58.5">
      <c r="A694" s="487"/>
      <c r="B694" s="445"/>
      <c r="C694" s="489"/>
      <c r="D694" s="262" t="s">
        <v>1388</v>
      </c>
      <c r="E694" s="352" t="s">
        <v>362</v>
      </c>
      <c r="F694" s="263" t="s">
        <v>624</v>
      </c>
      <c r="G694" s="290" t="s">
        <v>701</v>
      </c>
      <c r="H694" s="341" t="s">
        <v>524</v>
      </c>
      <c r="I694" s="335" t="str">
        <f>IF(OR(E694="SE",E694="SA"),VLOOKUP(H694,'Tabla de Peligros y Riesgo'!$C$2:$E$226,2,FALSE),VLOOKUP(H694,'LISTA DE ASPECTOS - IMPACTOS'!$D$3:$F$72,2,FALSE))</f>
        <v>Caída al mismo nivel</v>
      </c>
      <c r="J694" s="336" t="s">
        <v>702</v>
      </c>
      <c r="K694" s="342" t="s">
        <v>680</v>
      </c>
      <c r="L694" s="177">
        <v>4</v>
      </c>
      <c r="M694" s="268">
        <f t="shared" si="51"/>
        <v>18</v>
      </c>
      <c r="N694" s="280"/>
      <c r="O694" s="280"/>
      <c r="P694" s="282"/>
      <c r="Q694" s="287"/>
      <c r="R694" s="177"/>
      <c r="S694" s="177" t="s">
        <v>835</v>
      </c>
      <c r="T694" s="178"/>
      <c r="U694" s="401" t="s">
        <v>1402</v>
      </c>
      <c r="V694" s="304"/>
      <c r="W694" s="86">
        <f t="shared" si="52"/>
        <v>18</v>
      </c>
      <c r="X694" s="88"/>
      <c r="Y694" s="86">
        <f t="shared" si="53"/>
        <v>21</v>
      </c>
      <c r="Z694" s="85"/>
      <c r="AA694" s="267" t="s">
        <v>1381</v>
      </c>
      <c r="AD694" s="99"/>
      <c r="AE694" s="101"/>
      <c r="AF694" s="101"/>
      <c r="AG694" s="101"/>
      <c r="AH694" s="101"/>
      <c r="AI694" s="101"/>
      <c r="AJ694" s="101"/>
      <c r="AK694" s="101"/>
      <c r="AL694" s="102"/>
      <c r="AM694" s="101"/>
      <c r="AN694" s="102"/>
      <c r="AO694" s="101"/>
      <c r="AP694" s="102"/>
      <c r="AQ694" s="101"/>
      <c r="AR694" s="102"/>
      <c r="AS694" s="101"/>
      <c r="AT694" s="102"/>
      <c r="AU694" s="101"/>
      <c r="AV694" s="90"/>
      <c r="AW694" s="90"/>
      <c r="AX694" s="90"/>
      <c r="AY694" s="90"/>
      <c r="AZ694" s="90"/>
    </row>
    <row r="695" spans="1:52" ht="70.5">
      <c r="A695" s="487"/>
      <c r="B695" s="445"/>
      <c r="C695" s="488" t="s">
        <v>37</v>
      </c>
      <c r="D695" s="262" t="s">
        <v>1388</v>
      </c>
      <c r="E695" s="352" t="s">
        <v>362</v>
      </c>
      <c r="F695" s="263" t="s">
        <v>624</v>
      </c>
      <c r="G695" s="290" t="s">
        <v>701</v>
      </c>
      <c r="H695" s="341" t="s">
        <v>542</v>
      </c>
      <c r="I695" s="335" t="str">
        <f>IF(OR(E695="SE",E695="SA"),VLOOKUP(H695,'Tabla de Peligros y Riesgo'!$C$2:$E$226,2,FALSE),VLOOKUP(H695,'LISTA DE ASPECTOS - IMPACTOS'!$D$3:$F$72,2,FALSE))</f>
        <v>Caída al mismo nivel</v>
      </c>
      <c r="J695" s="336" t="s">
        <v>702</v>
      </c>
      <c r="K695" s="342" t="s">
        <v>680</v>
      </c>
      <c r="L695" s="177">
        <v>4</v>
      </c>
      <c r="M695" s="268">
        <f t="shared" si="51"/>
        <v>18</v>
      </c>
      <c r="N695" s="85"/>
      <c r="O695" s="85"/>
      <c r="P695" s="84"/>
      <c r="Q695" s="287"/>
      <c r="R695" s="177"/>
      <c r="S695" s="177" t="s">
        <v>811</v>
      </c>
      <c r="T695" s="178"/>
      <c r="U695" s="401" t="s">
        <v>1402</v>
      </c>
      <c r="V695" s="87"/>
      <c r="W695" s="86">
        <f t="shared" si="52"/>
        <v>18</v>
      </c>
      <c r="X695" s="88"/>
      <c r="Y695" s="86">
        <f t="shared" si="53"/>
        <v>21</v>
      </c>
      <c r="Z695" s="85"/>
      <c r="AA695" s="267" t="s">
        <v>1381</v>
      </c>
      <c r="AB695" s="175"/>
      <c r="AC695" s="176"/>
      <c r="AD695" s="176"/>
      <c r="AE695" s="101"/>
      <c r="AF695" s="101"/>
      <c r="AG695" s="101"/>
      <c r="AH695" s="101"/>
      <c r="AI695" s="101"/>
      <c r="AJ695" s="101"/>
      <c r="AK695" s="101"/>
      <c r="AL695" s="102"/>
      <c r="AM695" s="101"/>
      <c r="AN695" s="102"/>
      <c r="AO695" s="101"/>
      <c r="AP695" s="102"/>
      <c r="AQ695" s="101"/>
      <c r="AR695" s="102"/>
      <c r="AS695" s="101"/>
      <c r="AT695" s="102"/>
      <c r="AU695" s="101"/>
    </row>
    <row r="696" spans="1:52" ht="70.5">
      <c r="A696" s="487"/>
      <c r="B696" s="445"/>
      <c r="C696" s="489"/>
      <c r="D696" s="262" t="s">
        <v>1388</v>
      </c>
      <c r="E696" s="352" t="s">
        <v>361</v>
      </c>
      <c r="F696" s="263" t="s">
        <v>624</v>
      </c>
      <c r="G696" s="290" t="s">
        <v>812</v>
      </c>
      <c r="H696" s="341" t="s">
        <v>813</v>
      </c>
      <c r="I696" s="335" t="s">
        <v>814</v>
      </c>
      <c r="J696" s="336" t="s">
        <v>815</v>
      </c>
      <c r="K696" s="342" t="s">
        <v>680</v>
      </c>
      <c r="L696" s="177">
        <v>4</v>
      </c>
      <c r="M696" s="268">
        <f t="shared" ref="M696:M759" si="54">IF(CONCATENATE(L696,K696)="1A",1,IF(CONCATENATE(L696,K696)="1B",2,IF(CONCATENATE(L696,K696)="2A",3,IF(CONCATENATE(L696,K696)="1C",4,IF(CONCATENATE(L696,K696)="2B",5,IF(CONCATENATE(L696,K696)="3A",6,IF(CONCATENATE(L696,K696)="1D",7,IF(CONCATENATE(L696,K696)="2C",8,IF(CONCATENATE(L696,K696)="3B",9,IF(CONCATENATE(L696,K696)="4A",10,IF(CONCATENATE(L696,K696)="1E",11,IF(CONCATENATE(L696,K696)="2D",12,IF(CONCATENATE(L696,K696)="3C",13,IF(CONCATENATE(L696,K696)="4B",14,IF(CONCATENATE(L696,K696)="5A",15,IF(CONCATENATE(L696,K696)="2E",16,IF(CONCATENATE(L696,K696)="3D",17,IF(CONCATENATE(L696,K696)="4C",18,IF(CONCATENATE(L696,K696)="5B",19,IF(CONCATENATE(L696,K696)="3E",20,IF(CONCATENATE(L696,K696)="4D",21,IF(CONCATENATE(L696,K696)="5C",22,IF(CONCATENATE(L696,K696)="4E",23,IF(CONCATENATE(L696,K696)="5D",24,IF(CONCATENATE(L696,K696)="5E",25,"")))))))))))))))))))))))))</f>
        <v>18</v>
      </c>
      <c r="N696" s="85"/>
      <c r="O696" s="85"/>
      <c r="P696" s="84"/>
      <c r="Q696" s="287" t="s">
        <v>816</v>
      </c>
      <c r="R696" s="177" t="s">
        <v>685</v>
      </c>
      <c r="S696" s="177" t="s">
        <v>819</v>
      </c>
      <c r="T696" s="178"/>
      <c r="U696" s="401" t="s">
        <v>1402</v>
      </c>
      <c r="V696" s="87"/>
      <c r="W696" s="86">
        <f t="shared" ref="W696:W759" si="55">M696</f>
        <v>18</v>
      </c>
      <c r="X696" s="88"/>
      <c r="Y696" s="86">
        <f t="shared" ref="Y696:Y759" si="56">_xlfn.IFS(AND(W696=1,N696&lt;&gt;0),25,AND(W696=1,O696&lt;&gt;0),21,AND(W696=1,R696="ALTO"),16,AND(W696=1,R696="BAJO"),11,AND(W696=1,S696&lt;&gt;0),2,AND(W696=2,N696&lt;&gt;0),25,AND(W696=2,O696&lt;&gt;0),21,AND(W696=2,R696="ALTO"),16,AND(W696=2,R696="BAJO"),11,AND(W696=2,S696&lt;&gt;0),4,AND(W696=3,N696&lt;&gt;0),25,AND(W696=3,O696&lt;&gt;0),21,AND(W696=3,R696="ALTO"),16,AND(W696=3,R696="BAJO"),12,AND(W696=3,S696&lt;&gt;0),5,AND(W696=4,N696&lt;&gt;0),25,AND(W696=4,O696&lt;&gt;0),13,AND(W696=4,R696="ALTO"),16,AND(W696=4,R696="BAJO"),14,AND(W696=4,S696&lt;&gt;0),7,AND(W696=5,N696&lt;&gt;0),25,AND(W696=5,O696&lt;&gt;0),21,AND(W696=5,R696="ALTO"),16,AND(W696=5,R696="BAJO"),12,AND(W696=5,S696&lt;&gt;0),8,AND(W696=6,N696&lt;&gt;0),25,AND(W696=6,O696&lt;&gt;0),21,AND(W696=6,R696="ALTO"),20,AND(W696=6,R696="BAJO"),17,AND(W696=6,S696&lt;&gt;0),6,AND(W696=7,N696&lt;&gt;0),25,AND(W696=7,O696&lt;&gt;0),23,AND(W696=7,R696="ALTO"),16,AND(W696=7,R696="BAJO"),11,AND(W696=7,S696&lt;&gt;0),7,AND(W696=8,N696&lt;&gt;0),25,AND(W696=8,O696&lt;&gt;0),21,AND(W696=8,R696="ALTO"),16,AND(W696=8,R696="BAJO"),12,AND(W696=8,S696&lt;&gt;0),8,AND(W696=9,N696&lt;&gt;0),25,AND(W696=9,O696&lt;&gt;0),21,AND(W696=9,R696="ALTO"),20,AND(W696=9,R696="BAJO"),17,AND(W696=9,S696&lt;&gt;0),13,AND(W696=10,N696&lt;&gt;0),25,AND(W696=10,O696&lt;&gt;0),22,AND(W696=10,R696="ALTO"),21,AND(W696=10,R696="BAJO"),18,AND(W696=10,S696&lt;&gt;0),18,AND(W696=11,N696&lt;&gt;0),25,AND(W696=11,O696&lt;&gt;0),23,AND(W696=11,R696="ALTO"),20,AND(W696=11,R696="BAJO"),16,AND(W696=11,S696&lt;&gt;0),11,AND(W696=12,N696&lt;&gt;0),25,AND(W696=12,O696&lt;&gt;0),23,AND(W696=12,R696="ALTO"),20,AND(W696=12,R696="BAJO"),16,AND(W696=12,S696&lt;&gt;0),12,AND(W696=13,N696&lt;&gt;0),25,AND(W696=13,O696&lt;&gt;0),21,AND(W696=13,R696="ALTO"),20,AND(W696=13,R696="BAJO"),17,AND(W696=13,S696&lt;&gt;0),17,AND(W696=14,N696&lt;&gt;0),25,AND(W696=14,O696&lt;&gt;0),24,AND(W696=14,R696="ALTO"),23,AND(W696=14,R696="BAJO"),21,AND(W696=14,S696&lt;&gt;0),18,AND(W696=15,N696&lt;&gt;0),25,AND(W696=15,O696&lt;&gt;0),24,AND(W696=15,R696="ALTO"),22,AND(W696=15,R696="BAJO"),19,AND(W696=15,S696&lt;&gt;0),19,AND(W696=16,N696&lt;&gt;0),25,AND(W696=16,O696&lt;&gt;0),23,AND(W696=16,R696="ALTO"),23,AND(W696=16,R696="BAJO"),23,AND(W696=16,S696&lt;&gt;0),20,AND(W696=17,N696&lt;&gt;0),25,AND(W696=17,O696&lt;&gt;0),24,AND(W696=17,R696="ALTO"),23,AND(W696=17,R696="BAJO"),21,AND(W696=17,S696&lt;&gt;0),20,AND(W696=18,N696&lt;&gt;0),25,AND(W696=18,O696&lt;&gt;0),24,AND(W696=18,R696="ALTO"),23,AND(W696=18,R696="BAJO"),22,AND(W696=18,S696&lt;&gt;0),21,AND(W696=19,N696&lt;&gt;0),25,AND(W696=19,O696&lt;&gt;0),25,AND(W696=19,R696="ALTO"),24,AND(W696=19,R696="BAJO"),22,AND(W696=19,S696&lt;&gt;0),22,AND(W696&lt;&gt;0,U696&lt;&gt;0),W696,TRUE,"FALSO")</f>
        <v>22</v>
      </c>
      <c r="Z696" s="85"/>
      <c r="AA696" s="267" t="s">
        <v>1381</v>
      </c>
      <c r="AB696" s="175"/>
      <c r="AC696" s="176"/>
      <c r="AD696" s="176"/>
      <c r="AE696" s="101"/>
      <c r="AF696" s="101"/>
      <c r="AG696" s="101"/>
      <c r="AH696" s="101"/>
      <c r="AI696" s="101"/>
      <c r="AJ696" s="101"/>
      <c r="AK696" s="101"/>
      <c r="AL696" s="102"/>
      <c r="AM696" s="101"/>
      <c r="AN696" s="102"/>
      <c r="AO696" s="101"/>
      <c r="AP696" s="102"/>
      <c r="AQ696" s="101"/>
      <c r="AR696" s="102"/>
      <c r="AS696" s="101"/>
      <c r="AT696" s="102"/>
      <c r="AU696" s="101"/>
    </row>
    <row r="697" spans="1:52" ht="101.5">
      <c r="A697" s="487"/>
      <c r="B697" s="445"/>
      <c r="C697" s="493"/>
      <c r="D697" s="262" t="s">
        <v>1388</v>
      </c>
      <c r="E697" s="352" t="s">
        <v>362</v>
      </c>
      <c r="F697" s="263" t="s">
        <v>624</v>
      </c>
      <c r="G697" s="290" t="s">
        <v>704</v>
      </c>
      <c r="H697" s="341" t="s">
        <v>507</v>
      </c>
      <c r="I697" s="335" t="str">
        <f>IF(OR(E697="SE",E697="SA"),VLOOKUP(H697,'Tabla de Peligros y Riesgo'!$C$2:$E$226,2,FALSE),VLOOKUP(H697,'LISTA DE ASPECTOS - IMPACTOS'!$D$3:$F$72,2,FALSE))</f>
        <v xml:space="preserve">Golpes </v>
      </c>
      <c r="J697" s="336" t="s">
        <v>705</v>
      </c>
      <c r="K697" s="342" t="s">
        <v>680</v>
      </c>
      <c r="L697" s="177">
        <v>3</v>
      </c>
      <c r="M697" s="268">
        <f t="shared" si="54"/>
        <v>13</v>
      </c>
      <c r="N697" s="177"/>
      <c r="O697" s="177"/>
      <c r="P697" s="84"/>
      <c r="Q697" s="287"/>
      <c r="R697" s="177"/>
      <c r="S697" s="177" t="s">
        <v>714</v>
      </c>
      <c r="T697" s="178"/>
      <c r="U697" s="401" t="s">
        <v>1402</v>
      </c>
      <c r="V697" s="87"/>
      <c r="W697" s="86">
        <f t="shared" si="55"/>
        <v>13</v>
      </c>
      <c r="X697" s="88"/>
      <c r="Y697" s="86">
        <f t="shared" si="56"/>
        <v>17</v>
      </c>
      <c r="Z697" s="85"/>
      <c r="AA697" s="267" t="s">
        <v>1381</v>
      </c>
      <c r="AB697" s="175"/>
      <c r="AC697" s="176"/>
      <c r="AD697" s="176"/>
      <c r="AE697" s="101"/>
      <c r="AF697" s="101"/>
      <c r="AG697" s="101"/>
      <c r="AH697" s="101"/>
      <c r="AI697" s="101"/>
      <c r="AJ697" s="101"/>
      <c r="AK697" s="101"/>
      <c r="AL697" s="102"/>
      <c r="AM697" s="101"/>
      <c r="AN697" s="102"/>
      <c r="AO697" s="101"/>
      <c r="AP697" s="102"/>
      <c r="AQ697" s="101"/>
      <c r="AR697" s="102"/>
      <c r="AS697" s="101"/>
      <c r="AT697" s="102"/>
      <c r="AU697" s="101"/>
    </row>
    <row r="698" spans="1:52" ht="101.5">
      <c r="A698" s="487"/>
      <c r="B698" s="445"/>
      <c r="C698" s="339" t="s">
        <v>144</v>
      </c>
      <c r="D698" s="262" t="s">
        <v>1388</v>
      </c>
      <c r="E698" s="352" t="s">
        <v>362</v>
      </c>
      <c r="F698" s="263" t="s">
        <v>624</v>
      </c>
      <c r="G698" s="290" t="s">
        <v>704</v>
      </c>
      <c r="H698" s="341" t="s">
        <v>507</v>
      </c>
      <c r="I698" s="335" t="str">
        <f>IF(OR(E698="SE",E698="SA"),VLOOKUP(H698,'Tabla de Peligros y Riesgo'!$C$2:$E$226,2,FALSE),VLOOKUP(H698,'LISTA DE ASPECTOS - IMPACTOS'!$D$3:$F$72,2,FALSE))</f>
        <v xml:space="preserve">Golpes </v>
      </c>
      <c r="J698" s="336" t="s">
        <v>705</v>
      </c>
      <c r="K698" s="342" t="s">
        <v>680</v>
      </c>
      <c r="L698" s="177">
        <v>3</v>
      </c>
      <c r="M698" s="268">
        <f t="shared" si="54"/>
        <v>13</v>
      </c>
      <c r="N698" s="177"/>
      <c r="O698" s="177"/>
      <c r="P698" s="84"/>
      <c r="Q698" s="287"/>
      <c r="R698" s="177"/>
      <c r="S698" s="177" t="s">
        <v>714</v>
      </c>
      <c r="T698" s="178"/>
      <c r="U698" s="401" t="s">
        <v>1402</v>
      </c>
      <c r="V698" s="87"/>
      <c r="W698" s="86">
        <f t="shared" si="55"/>
        <v>13</v>
      </c>
      <c r="X698" s="88"/>
      <c r="Y698" s="86">
        <f t="shared" si="56"/>
        <v>17</v>
      </c>
      <c r="Z698" s="85"/>
      <c r="AA698" s="267" t="s">
        <v>1381</v>
      </c>
      <c r="AB698" s="175"/>
      <c r="AC698" s="176"/>
      <c r="AD698" s="176"/>
      <c r="AE698" s="101"/>
      <c r="AF698" s="101"/>
      <c r="AG698" s="101"/>
      <c r="AH698" s="101"/>
      <c r="AI698" s="101"/>
      <c r="AJ698" s="101"/>
      <c r="AK698" s="101"/>
      <c r="AL698" s="102"/>
      <c r="AM698" s="101"/>
      <c r="AN698" s="102"/>
      <c r="AO698" s="101"/>
      <c r="AP698" s="102"/>
      <c r="AQ698" s="101"/>
      <c r="AR698" s="102"/>
      <c r="AS698" s="101"/>
      <c r="AT698" s="102"/>
      <c r="AU698" s="101"/>
    </row>
    <row r="699" spans="1:52" ht="70.5">
      <c r="A699" s="487"/>
      <c r="B699" s="445"/>
      <c r="C699" s="488" t="s">
        <v>178</v>
      </c>
      <c r="D699" s="262" t="s">
        <v>1388</v>
      </c>
      <c r="E699" s="352" t="s">
        <v>361</v>
      </c>
      <c r="F699" s="263" t="s">
        <v>624</v>
      </c>
      <c r="G699" s="290" t="s">
        <v>441</v>
      </c>
      <c r="H699" s="341" t="s">
        <v>519</v>
      </c>
      <c r="I699" s="335" t="str">
        <f>IF(OR(E699="SE",E699="SA"),VLOOKUP(H699,'Tabla de Peligros y Riesgo'!$C$2:$E$226,2,FALSE),VLOOKUP(H699,'LISTA DE ASPECTOS - IMPACTOS'!$D$3:$F$72,2,FALSE))</f>
        <v>Riesgos Disergonómico</v>
      </c>
      <c r="J699" s="336" t="str">
        <f>IF(OR(E699="SE",E699="SA"),VLOOKUP(H699,'Tabla de Peligros y Riesgo'!$C$2:$E$226,3,FALSE),VLOOKUP(H699,'LISTA DE ASPECTOS - IMPACTOS'!$D$3:$F$72,3,FALSE))</f>
        <v>Lumbalgia/Dorsalgia/ Hiperlordosis/ Tendinitis de Hombro</v>
      </c>
      <c r="K699" s="342" t="s">
        <v>715</v>
      </c>
      <c r="L699" s="177">
        <v>4</v>
      </c>
      <c r="M699" s="268">
        <f t="shared" si="54"/>
        <v>14</v>
      </c>
      <c r="N699" s="177"/>
      <c r="O699" s="177"/>
      <c r="P699" s="84"/>
      <c r="Q699" s="287"/>
      <c r="R699" s="177"/>
      <c r="S699" s="177" t="s">
        <v>716</v>
      </c>
      <c r="T699" s="178"/>
      <c r="U699" s="401" t="s">
        <v>1402</v>
      </c>
      <c r="V699" s="87"/>
      <c r="W699" s="86">
        <f t="shared" si="55"/>
        <v>14</v>
      </c>
      <c r="X699" s="88"/>
      <c r="Y699" s="86">
        <f t="shared" si="56"/>
        <v>18</v>
      </c>
      <c r="Z699" s="85"/>
      <c r="AA699" s="267" t="s">
        <v>1381</v>
      </c>
      <c r="AB699" s="175"/>
      <c r="AC699" s="176"/>
      <c r="AD699" s="176"/>
      <c r="AE699" s="101"/>
      <c r="AF699" s="101"/>
      <c r="AG699" s="101"/>
      <c r="AH699" s="101"/>
      <c r="AI699" s="101"/>
      <c r="AJ699" s="101"/>
      <c r="AK699" s="101"/>
      <c r="AL699" s="102"/>
      <c r="AM699" s="101"/>
      <c r="AN699" s="102"/>
      <c r="AO699" s="101"/>
      <c r="AP699" s="102"/>
      <c r="AQ699" s="101"/>
      <c r="AR699" s="102"/>
      <c r="AS699" s="101"/>
      <c r="AT699" s="102"/>
      <c r="AU699" s="101"/>
    </row>
    <row r="700" spans="1:52" ht="188">
      <c r="A700" s="487"/>
      <c r="B700" s="445"/>
      <c r="C700" s="489"/>
      <c r="D700" s="262" t="s">
        <v>1388</v>
      </c>
      <c r="E700" s="352" t="s">
        <v>363</v>
      </c>
      <c r="F700" s="263" t="s">
        <v>624</v>
      </c>
      <c r="G700" s="290" t="s">
        <v>739</v>
      </c>
      <c r="H700" s="341" t="s">
        <v>775</v>
      </c>
      <c r="I700" s="335" t="str">
        <f>IF(OR(E700="SE",E700="SA"),VLOOKUP(H700,'Tabla de Peligros y Riesgo'!$C$2:$E$226,2,FALSE),VLOOKUP(H700,'LISTA DE ASPECTOS - IMPACTOS'!$D$3:$F$72,2,FALSE))</f>
        <v>Alteración de la calidad de suelo/agua</v>
      </c>
      <c r="J700" s="336" t="str">
        <f>IF(OR(E700="SE",E700="SA"),VLOOKUP(H700,'Tabla de Peligros y Riesgo'!$C$2:$E$226,3,FALSE),VLOOKUP(H700,'LISTA DE ASPECTOS - IMPACTOS'!$D$3:$F$72,3,FALSE))</f>
        <v>Potencial incumplimiento de Estándares de Calidad Ambiental (ECA) para aire.
Potencial afectación a la vida y salud humana.</v>
      </c>
      <c r="K700" s="342" t="s">
        <v>715</v>
      </c>
      <c r="L700" s="177">
        <v>4</v>
      </c>
      <c r="M700" s="268">
        <f t="shared" si="54"/>
        <v>14</v>
      </c>
      <c r="N700" s="85"/>
      <c r="O700" s="85"/>
      <c r="P700" s="84"/>
      <c r="Q700" s="287"/>
      <c r="R700" s="177"/>
      <c r="S700" s="177" t="s">
        <v>741</v>
      </c>
      <c r="T700" s="178"/>
      <c r="U700" s="178"/>
      <c r="V700" s="87"/>
      <c r="W700" s="86">
        <f t="shared" si="55"/>
        <v>14</v>
      </c>
      <c r="X700" s="88">
        <f>IF(M700&gt;=16,MAX(N700:R700),IF(M700&lt;16,MAX(N700:V700)))</f>
        <v>0</v>
      </c>
      <c r="Y700" s="86">
        <f t="shared" si="56"/>
        <v>18</v>
      </c>
      <c r="Z700" s="85"/>
      <c r="AA700" s="267" t="s">
        <v>1381</v>
      </c>
      <c r="AB700" s="175"/>
      <c r="AC700" s="176"/>
      <c r="AD700" s="176"/>
      <c r="AE700" s="101"/>
      <c r="AF700" s="101"/>
      <c r="AG700" s="101"/>
      <c r="AH700" s="101"/>
      <c r="AI700" s="101"/>
      <c r="AJ700" s="101"/>
      <c r="AK700" s="101"/>
      <c r="AL700" s="102"/>
      <c r="AM700" s="101"/>
      <c r="AN700" s="102"/>
      <c r="AO700" s="101"/>
      <c r="AP700" s="102"/>
      <c r="AQ700" s="101"/>
      <c r="AR700" s="102"/>
      <c r="AS700" s="101"/>
      <c r="AT700" s="102"/>
      <c r="AU700" s="101"/>
    </row>
    <row r="701" spans="1:52" ht="329">
      <c r="A701" s="487"/>
      <c r="B701" s="445"/>
      <c r="C701" s="489"/>
      <c r="D701" s="262" t="s">
        <v>1388</v>
      </c>
      <c r="E701" s="352" t="s">
        <v>363</v>
      </c>
      <c r="F701" s="263" t="s">
        <v>624</v>
      </c>
      <c r="G701" s="290" t="s">
        <v>732</v>
      </c>
      <c r="H701" s="341" t="s">
        <v>729</v>
      </c>
      <c r="I701" s="335" t="str">
        <f>IF(OR(E701="SE",E701="SA"),VLOOKUP(H701,'Tabla de Peligros y Riesgo'!$C$2:$E$226,2,FALSE),VLOOKUP(H701,'LISTA DE ASPECTOS - IMPACTOS'!$D$3:$F$72,2,FALSE))</f>
        <v>Alteración de la calidad de suelo/agua</v>
      </c>
      <c r="J701" s="336" t="str">
        <f>IF(OR(E701="SE",E701="SA"),VLOOKUP(H701,'Tabla de Peligros y Riesgo'!$C$2:$E$226,3,FALSE),VLOOKUP(H701,'LISTA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01" s="342" t="s">
        <v>690</v>
      </c>
      <c r="L701" s="177">
        <v>4</v>
      </c>
      <c r="M701" s="268">
        <f t="shared" si="54"/>
        <v>10</v>
      </c>
      <c r="N701" s="85"/>
      <c r="O701" s="85"/>
      <c r="P701" s="84"/>
      <c r="Q701" s="177"/>
      <c r="R701" s="177"/>
      <c r="S701" s="177" t="s">
        <v>733</v>
      </c>
      <c r="T701" s="178"/>
      <c r="U701" s="178"/>
      <c r="V701" s="87"/>
      <c r="W701" s="86">
        <f t="shared" si="55"/>
        <v>10</v>
      </c>
      <c r="X701" s="88"/>
      <c r="Y701" s="86">
        <f t="shared" si="56"/>
        <v>18</v>
      </c>
      <c r="Z701" s="85"/>
      <c r="AA701" s="267" t="s">
        <v>1381</v>
      </c>
      <c r="AB701" s="175"/>
      <c r="AC701" s="176"/>
      <c r="AD701" s="176"/>
      <c r="AE701" s="272"/>
      <c r="AF701" s="272"/>
      <c r="AG701" s="272"/>
      <c r="AH701" s="272"/>
      <c r="AI701" s="272"/>
      <c r="AJ701" s="272"/>
      <c r="AK701" s="272"/>
      <c r="AL701" s="273"/>
      <c r="AM701" s="272"/>
      <c r="AN701" s="273"/>
      <c r="AO701" s="272"/>
      <c r="AP701" s="273"/>
      <c r="AQ701" s="272"/>
      <c r="AR701" s="273"/>
      <c r="AS701" s="272"/>
      <c r="AT701" s="102"/>
      <c r="AU701" s="101"/>
    </row>
    <row r="702" spans="1:52" ht="329">
      <c r="A702" s="487"/>
      <c r="B702" s="445"/>
      <c r="C702" s="489"/>
      <c r="D702" s="262" t="s">
        <v>1388</v>
      </c>
      <c r="E702" s="352" t="s">
        <v>363</v>
      </c>
      <c r="F702" s="263" t="s">
        <v>624</v>
      </c>
      <c r="G702" s="290" t="s">
        <v>728</v>
      </c>
      <c r="H702" s="341" t="s">
        <v>729</v>
      </c>
      <c r="I702" s="335" t="str">
        <f>IF(OR(E702="SE",E702="SA"),VLOOKUP(H702,'Tabla de Peligros y Riesgo'!$C$2:$E$226,2,FALSE),VLOOKUP(H702,'LISTA DE ASPECTOS - IMPACTOS'!$D$3:$F$72,2,FALSE))</f>
        <v>Alteración de la calidad de suelo/agua</v>
      </c>
      <c r="J702" s="336" t="str">
        <f>IF(OR(E702="SE",E702="SA"),VLOOKUP(H702,'Tabla de Peligros y Riesgo'!$C$2:$E$226,3,FALSE),VLOOKUP(H702,'LISTA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02" s="342" t="s">
        <v>680</v>
      </c>
      <c r="L702" s="177">
        <v>3</v>
      </c>
      <c r="M702" s="268">
        <f t="shared" si="54"/>
        <v>13</v>
      </c>
      <c r="N702" s="177"/>
      <c r="O702" s="177"/>
      <c r="P702" s="84"/>
      <c r="Q702" s="177" t="s">
        <v>730</v>
      </c>
      <c r="R702" s="177" t="s">
        <v>685</v>
      </c>
      <c r="S702" s="177" t="s">
        <v>731</v>
      </c>
      <c r="T702" s="178">
        <v>0.35</v>
      </c>
      <c r="U702" s="178"/>
      <c r="V702" s="87"/>
      <c r="W702" s="86">
        <f t="shared" si="55"/>
        <v>13</v>
      </c>
      <c r="X702" s="88"/>
      <c r="Y702" s="86">
        <f t="shared" si="56"/>
        <v>17</v>
      </c>
      <c r="Z702" s="85"/>
      <c r="AA702" s="267" t="s">
        <v>1381</v>
      </c>
      <c r="AB702" s="175"/>
      <c r="AC702" s="176"/>
      <c r="AD702" s="176"/>
      <c r="AE702" s="101"/>
      <c r="AF702" s="101"/>
      <c r="AG702" s="101"/>
      <c r="AH702" s="101"/>
      <c r="AI702" s="101"/>
      <c r="AJ702" s="101"/>
      <c r="AK702" s="101"/>
      <c r="AL702" s="102"/>
      <c r="AM702" s="101"/>
      <c r="AN702" s="102"/>
      <c r="AO702" s="101"/>
      <c r="AP702" s="102"/>
      <c r="AQ702" s="101"/>
      <c r="AR702" s="102"/>
      <c r="AS702" s="101"/>
      <c r="AT702" s="102"/>
      <c r="AU702" s="101"/>
    </row>
    <row r="703" spans="1:52" ht="70.5">
      <c r="A703" s="487"/>
      <c r="B703" s="445"/>
      <c r="C703" s="489"/>
      <c r="D703" s="262" t="s">
        <v>1388</v>
      </c>
      <c r="E703" s="352" t="s">
        <v>362</v>
      </c>
      <c r="F703" s="263" t="s">
        <v>624</v>
      </c>
      <c r="G703" s="290" t="s">
        <v>701</v>
      </c>
      <c r="H703" s="341" t="s">
        <v>542</v>
      </c>
      <c r="I703" s="335" t="str">
        <f>IF(OR(E703="SE",E703="SA"),VLOOKUP(H703,'Tabla de Peligros y Riesgo'!$C$2:$E$226,2,FALSE),VLOOKUP(H703,'LISTA DE ASPECTOS - IMPACTOS'!$D$3:$F$72,2,FALSE))</f>
        <v>Caída al mismo nivel</v>
      </c>
      <c r="J703" s="336" t="s">
        <v>702</v>
      </c>
      <c r="K703" s="342" t="s">
        <v>680</v>
      </c>
      <c r="L703" s="177">
        <v>4</v>
      </c>
      <c r="M703" s="268">
        <f t="shared" si="54"/>
        <v>18</v>
      </c>
      <c r="N703" s="85"/>
      <c r="O703" s="85"/>
      <c r="P703" s="84"/>
      <c r="Q703" s="287"/>
      <c r="R703" s="177"/>
      <c r="S703" s="177" t="s">
        <v>835</v>
      </c>
      <c r="T703" s="178"/>
      <c r="U703" s="401" t="s">
        <v>1402</v>
      </c>
      <c r="V703" s="87">
        <v>0.15</v>
      </c>
      <c r="W703" s="86">
        <f t="shared" si="55"/>
        <v>18</v>
      </c>
      <c r="X703" s="88">
        <f>IF(M703&gt;=16,MAX(N703:R703),IF(M703&lt;16,MAX(N703:V703)))</f>
        <v>0</v>
      </c>
      <c r="Y703" s="86">
        <f t="shared" si="56"/>
        <v>21</v>
      </c>
      <c r="Z703" s="85"/>
      <c r="AA703" s="267" t="s">
        <v>1381</v>
      </c>
      <c r="AB703" s="175"/>
      <c r="AC703" s="176"/>
      <c r="AD703" s="176"/>
      <c r="AE703" s="101"/>
      <c r="AF703" s="101"/>
      <c r="AG703" s="101"/>
      <c r="AH703" s="101"/>
      <c r="AI703" s="101"/>
      <c r="AJ703" s="101"/>
      <c r="AK703" s="101"/>
      <c r="AL703" s="102"/>
      <c r="AM703" s="101"/>
      <c r="AN703" s="102"/>
      <c r="AO703" s="101"/>
      <c r="AP703" s="102"/>
      <c r="AQ703" s="101"/>
      <c r="AR703" s="102"/>
      <c r="AS703" s="101"/>
      <c r="AT703" s="102"/>
      <c r="AU703" s="101"/>
    </row>
    <row r="704" spans="1:52" ht="58">
      <c r="A704" s="487"/>
      <c r="B704" s="445"/>
      <c r="C704" s="489"/>
      <c r="D704" s="262" t="s">
        <v>1388</v>
      </c>
      <c r="E704" s="352" t="s">
        <v>362</v>
      </c>
      <c r="F704" s="263" t="s">
        <v>624</v>
      </c>
      <c r="G704" s="290" t="s">
        <v>823</v>
      </c>
      <c r="H704" s="341" t="s">
        <v>824</v>
      </c>
      <c r="I704" s="335" t="str">
        <f>IF(OR(E704="SE",E704="SA"),VLOOKUP(H704,'Tabla de Peligros y Riesgo'!$C$2:$E$226,2,FALSE),VLOOKUP(H704,'LISTA DE ASPECTOS - IMPACTOS'!$D$3:$F$72,2,FALSE))</f>
        <v>Aplastamiento</v>
      </c>
      <c r="J704" s="336" t="str">
        <f>IF(OR(E704="SE",E704="SA"),VLOOKUP(H704,'Tabla de Peligros y Riesgo'!$C$2:$E$226,3,FALSE),VLOOKUP(H704,'LISTA DE ASPECTOS - IMPACTOS'!$D$3:$F$72,3,FALSE))</f>
        <v>Contusión/Fractura/Muerte</v>
      </c>
      <c r="K704" s="342" t="s">
        <v>680</v>
      </c>
      <c r="L704" s="177">
        <v>2</v>
      </c>
      <c r="M704" s="268">
        <f t="shared" si="54"/>
        <v>8</v>
      </c>
      <c r="N704" s="85"/>
      <c r="O704" s="85"/>
      <c r="P704" s="84"/>
      <c r="Q704" s="287" t="s">
        <v>825</v>
      </c>
      <c r="R704" s="177" t="s">
        <v>685</v>
      </c>
      <c r="S704" s="177" t="s">
        <v>826</v>
      </c>
      <c r="T704" s="178"/>
      <c r="U704" s="401" t="s">
        <v>1402</v>
      </c>
      <c r="V704" s="87"/>
      <c r="W704" s="86">
        <f t="shared" si="55"/>
        <v>8</v>
      </c>
      <c r="X704" s="88"/>
      <c r="Y704" s="86">
        <f t="shared" si="56"/>
        <v>12</v>
      </c>
      <c r="Z704" s="85"/>
      <c r="AA704" s="267" t="s">
        <v>1381</v>
      </c>
      <c r="AB704" s="175"/>
      <c r="AC704" s="176"/>
      <c r="AD704" s="176"/>
      <c r="AE704" s="101"/>
      <c r="AF704" s="101"/>
      <c r="AG704" s="101"/>
      <c r="AH704" s="101"/>
      <c r="AI704" s="101"/>
      <c r="AJ704" s="101"/>
      <c r="AK704" s="101"/>
      <c r="AL704" s="102"/>
      <c r="AM704" s="101"/>
      <c r="AN704" s="102"/>
      <c r="AO704" s="101"/>
      <c r="AP704" s="102"/>
      <c r="AQ704" s="101"/>
      <c r="AR704" s="102"/>
      <c r="AS704" s="101"/>
      <c r="AT704" s="102"/>
      <c r="AU704" s="101"/>
    </row>
    <row r="705" spans="1:47" ht="116">
      <c r="A705" s="487"/>
      <c r="B705" s="445"/>
      <c r="C705" s="489"/>
      <c r="D705" s="262" t="s">
        <v>1388</v>
      </c>
      <c r="E705" s="352" t="s">
        <v>362</v>
      </c>
      <c r="F705" s="263" t="s">
        <v>624</v>
      </c>
      <c r="G705" s="290" t="s">
        <v>735</v>
      </c>
      <c r="H705" s="341" t="s">
        <v>736</v>
      </c>
      <c r="I705" s="335" t="str">
        <f>IF(OR(E705="SE",E705="SA"),VLOOKUP(H705,'Tabla de Peligros y Riesgo'!$C$2:$E$226,2,FALSE),VLOOKUP(H705,'LISTA DE ASPECTOS - IMPACTOS'!$D$3:$F$72,2,FALSE))</f>
        <v>Cortes</v>
      </c>
      <c r="J705" s="336" t="str">
        <f>IF(OR(E705="SE",E705="SA"),VLOOKUP(H705,'Tabla de Peligros y Riesgo'!$C$2:$E$226,3,FALSE),VLOOKUP(H705,'LISTA DE ASPECTOS - IMPACTOS'!$D$3:$F$72,3,FALSE))</f>
        <v>Herida punzocortante</v>
      </c>
      <c r="K705" s="342" t="s">
        <v>715</v>
      </c>
      <c r="L705" s="177">
        <v>3</v>
      </c>
      <c r="M705" s="268">
        <f t="shared" si="54"/>
        <v>9</v>
      </c>
      <c r="N705" s="85"/>
      <c r="O705" s="85"/>
      <c r="P705" s="84"/>
      <c r="Q705" s="287" t="s">
        <v>737</v>
      </c>
      <c r="R705" s="177" t="s">
        <v>678</v>
      </c>
      <c r="S705" s="177" t="s">
        <v>738</v>
      </c>
      <c r="T705" s="178"/>
      <c r="U705" s="401" t="s">
        <v>1402</v>
      </c>
      <c r="V705" s="87"/>
      <c r="W705" s="86">
        <f t="shared" si="55"/>
        <v>9</v>
      </c>
      <c r="X705" s="88"/>
      <c r="Y705" s="86">
        <f t="shared" si="56"/>
        <v>20</v>
      </c>
      <c r="Z705" s="85"/>
      <c r="AA705" s="267" t="s">
        <v>1381</v>
      </c>
      <c r="AB705" s="175"/>
      <c r="AC705" s="176"/>
      <c r="AD705" s="176"/>
      <c r="AE705" s="101"/>
      <c r="AF705" s="101"/>
      <c r="AG705" s="101"/>
      <c r="AH705" s="101"/>
      <c r="AI705" s="101"/>
      <c r="AJ705" s="101"/>
      <c r="AK705" s="101"/>
      <c r="AL705" s="102"/>
      <c r="AM705" s="101"/>
      <c r="AN705" s="102"/>
      <c r="AO705" s="101"/>
      <c r="AP705" s="102"/>
      <c r="AQ705" s="101"/>
      <c r="AR705" s="102"/>
      <c r="AS705" s="101"/>
      <c r="AT705" s="102"/>
      <c r="AU705" s="101"/>
    </row>
    <row r="706" spans="1:47" ht="117.5">
      <c r="A706" s="487"/>
      <c r="B706" s="445"/>
      <c r="C706" s="493"/>
      <c r="D706" s="262" t="s">
        <v>1388</v>
      </c>
      <c r="E706" s="352" t="s">
        <v>362</v>
      </c>
      <c r="F706" s="263" t="s">
        <v>624</v>
      </c>
      <c r="G706" s="290" t="s">
        <v>704</v>
      </c>
      <c r="H706" s="341" t="s">
        <v>707</v>
      </c>
      <c r="I706" s="335" t="str">
        <f>IF(OR(E706="SE",E706="SA"),VLOOKUP(H706,'Tabla de Peligros y Riesgo'!$C$2:$E$226,2,FALSE),VLOOKUP(H706,'LISTA DE ASPECTOS - IMPACTOS'!$D$3:$F$72,2,FALSE))</f>
        <v>Atrapamiento</v>
      </c>
      <c r="J706" s="336" t="s">
        <v>705</v>
      </c>
      <c r="K706" s="342" t="s">
        <v>680</v>
      </c>
      <c r="L706" s="177">
        <v>3</v>
      </c>
      <c r="M706" s="268">
        <f t="shared" si="54"/>
        <v>13</v>
      </c>
      <c r="N706" s="177"/>
      <c r="O706" s="177"/>
      <c r="P706" s="84"/>
      <c r="Q706" s="287"/>
      <c r="R706" s="177"/>
      <c r="S706" s="177" t="s">
        <v>714</v>
      </c>
      <c r="T706" s="178"/>
      <c r="U706" s="401" t="s">
        <v>1402</v>
      </c>
      <c r="V706" s="87"/>
      <c r="W706" s="86">
        <f t="shared" si="55"/>
        <v>13</v>
      </c>
      <c r="X706" s="88"/>
      <c r="Y706" s="86">
        <f t="shared" si="56"/>
        <v>17</v>
      </c>
      <c r="Z706" s="85"/>
      <c r="AA706" s="267" t="s">
        <v>1381</v>
      </c>
      <c r="AB706" s="175"/>
      <c r="AC706" s="176"/>
      <c r="AD706" s="176"/>
      <c r="AE706" s="101"/>
      <c r="AF706" s="101"/>
      <c r="AG706" s="101"/>
      <c r="AH706" s="101"/>
      <c r="AI706" s="101"/>
      <c r="AJ706" s="101"/>
      <c r="AK706" s="101"/>
      <c r="AL706" s="102"/>
      <c r="AM706" s="101"/>
      <c r="AN706" s="102"/>
      <c r="AO706" s="101"/>
      <c r="AP706" s="102"/>
      <c r="AQ706" s="101"/>
      <c r="AR706" s="102"/>
      <c r="AS706" s="101"/>
      <c r="AT706" s="102"/>
      <c r="AU706" s="101"/>
    </row>
    <row r="707" spans="1:47" ht="70.5">
      <c r="A707" s="487"/>
      <c r="B707" s="445"/>
      <c r="C707" s="488" t="s">
        <v>179</v>
      </c>
      <c r="D707" s="262" t="s">
        <v>1388</v>
      </c>
      <c r="E707" s="352" t="s">
        <v>361</v>
      </c>
      <c r="F707" s="263" t="s">
        <v>624</v>
      </c>
      <c r="G707" s="290" t="s">
        <v>441</v>
      </c>
      <c r="H707" s="341" t="s">
        <v>519</v>
      </c>
      <c r="I707" s="335" t="str">
        <f>IF(OR(E707="SE",E707="SA"),VLOOKUP(H707,'Tabla de Peligros y Riesgo'!$C$2:$E$226,2,FALSE),VLOOKUP(H707,'LISTA DE ASPECTOS - IMPACTOS'!$D$3:$F$72,2,FALSE))</f>
        <v>Riesgos Disergonómico</v>
      </c>
      <c r="J707" s="336" t="str">
        <f>IF(OR(E707="SE",E707="SA"),VLOOKUP(H707,'Tabla de Peligros y Riesgo'!$C$2:$E$226,3,FALSE),VLOOKUP(H707,'LISTA DE ASPECTOS - IMPACTOS'!$D$3:$F$72,3,FALSE))</f>
        <v>Lumbalgia/Dorsalgia/ Hiperlordosis/ Tendinitis de Hombro</v>
      </c>
      <c r="K707" s="342" t="s">
        <v>715</v>
      </c>
      <c r="L707" s="177">
        <v>4</v>
      </c>
      <c r="M707" s="268">
        <f t="shared" si="54"/>
        <v>14</v>
      </c>
      <c r="N707" s="177"/>
      <c r="O707" s="177"/>
      <c r="P707" s="84"/>
      <c r="Q707" s="287"/>
      <c r="R707" s="177"/>
      <c r="S707" s="177" t="s">
        <v>716</v>
      </c>
      <c r="T707" s="178"/>
      <c r="U707" s="401" t="s">
        <v>1402</v>
      </c>
      <c r="V707" s="87"/>
      <c r="W707" s="86">
        <f t="shared" si="55"/>
        <v>14</v>
      </c>
      <c r="X707" s="88">
        <f>IF(M707&gt;=16,MAX(N707:R707),IF(M707&lt;16,MAX(N707:V707)))</f>
        <v>0</v>
      </c>
      <c r="Y707" s="86">
        <f t="shared" si="56"/>
        <v>18</v>
      </c>
      <c r="Z707" s="85"/>
      <c r="AA707" s="267" t="s">
        <v>1381</v>
      </c>
      <c r="AB707" s="175"/>
      <c r="AC707" s="176"/>
      <c r="AD707" s="176"/>
      <c r="AE707" s="101"/>
      <c r="AF707" s="101"/>
      <c r="AG707" s="101"/>
      <c r="AH707" s="101"/>
      <c r="AI707" s="101"/>
      <c r="AJ707" s="101"/>
      <c r="AK707" s="101"/>
      <c r="AL707" s="102"/>
      <c r="AM707" s="101"/>
      <c r="AN707" s="102"/>
      <c r="AO707" s="101"/>
      <c r="AP707" s="102"/>
      <c r="AQ707" s="101"/>
      <c r="AR707" s="102"/>
      <c r="AS707" s="101"/>
      <c r="AT707" s="102"/>
      <c r="AU707" s="101"/>
    </row>
    <row r="708" spans="1:47" ht="58">
      <c r="A708" s="487"/>
      <c r="B708" s="445"/>
      <c r="C708" s="489"/>
      <c r="D708" s="262" t="s">
        <v>1388</v>
      </c>
      <c r="E708" s="352" t="s">
        <v>362</v>
      </c>
      <c r="F708" s="263" t="s">
        <v>624</v>
      </c>
      <c r="G708" s="290" t="s">
        <v>823</v>
      </c>
      <c r="H708" s="341" t="s">
        <v>824</v>
      </c>
      <c r="I708" s="335" t="str">
        <f>IF(OR(E708="SE",E708="SA"),VLOOKUP(H708,'Tabla de Peligros y Riesgo'!$C$2:$E$226,2,FALSE),VLOOKUP(H708,'LISTA DE ASPECTOS - IMPACTOS'!$D$3:$F$72,2,FALSE))</f>
        <v>Aplastamiento</v>
      </c>
      <c r="J708" s="336" t="str">
        <f>IF(OR(E708="SE",E708="SA"),VLOOKUP(H708,'Tabla de Peligros y Riesgo'!$C$2:$E$226,3,FALSE),VLOOKUP(H708,'LISTA DE ASPECTOS - IMPACTOS'!$D$3:$F$72,3,FALSE))</f>
        <v>Contusión/Fractura/Muerte</v>
      </c>
      <c r="K708" s="342" t="s">
        <v>680</v>
      </c>
      <c r="L708" s="177">
        <v>2</v>
      </c>
      <c r="M708" s="268">
        <f t="shared" si="54"/>
        <v>8</v>
      </c>
      <c r="N708" s="85"/>
      <c r="O708" s="85"/>
      <c r="P708" s="84"/>
      <c r="Q708" s="287" t="s">
        <v>825</v>
      </c>
      <c r="R708" s="177" t="s">
        <v>685</v>
      </c>
      <c r="S708" s="177" t="s">
        <v>826</v>
      </c>
      <c r="T708" s="178"/>
      <c r="U708" s="401" t="s">
        <v>1402</v>
      </c>
      <c r="V708" s="87"/>
      <c r="W708" s="86">
        <f t="shared" si="55"/>
        <v>8</v>
      </c>
      <c r="X708" s="88"/>
      <c r="Y708" s="86">
        <f t="shared" si="56"/>
        <v>12</v>
      </c>
      <c r="Z708" s="85"/>
      <c r="AA708" s="267" t="s">
        <v>1381</v>
      </c>
      <c r="AB708" s="175"/>
      <c r="AC708" s="176"/>
      <c r="AD708" s="176"/>
      <c r="AE708" s="101"/>
      <c r="AF708" s="101"/>
      <c r="AG708" s="101"/>
      <c r="AH708" s="101"/>
      <c r="AI708" s="101"/>
      <c r="AJ708" s="101"/>
      <c r="AK708" s="101"/>
      <c r="AL708" s="102"/>
      <c r="AM708" s="101"/>
      <c r="AN708" s="102"/>
      <c r="AO708" s="101"/>
      <c r="AP708" s="102"/>
      <c r="AQ708" s="101"/>
      <c r="AR708" s="102"/>
      <c r="AS708" s="101"/>
      <c r="AT708" s="102"/>
      <c r="AU708" s="101"/>
    </row>
    <row r="709" spans="1:47" ht="117.5">
      <c r="A709" s="487"/>
      <c r="B709" s="445"/>
      <c r="C709" s="489"/>
      <c r="D709" s="262" t="s">
        <v>1388</v>
      </c>
      <c r="E709" s="352" t="s">
        <v>362</v>
      </c>
      <c r="F709" s="263" t="s">
        <v>624</v>
      </c>
      <c r="G709" s="290" t="s">
        <v>704</v>
      </c>
      <c r="H709" s="341" t="s">
        <v>707</v>
      </c>
      <c r="I709" s="335" t="str">
        <f>IF(OR(E709="SE",E709="SA"),VLOOKUP(H709,'Tabla de Peligros y Riesgo'!$C$2:$E$226,2,FALSE),VLOOKUP(H709,'LISTA DE ASPECTOS - IMPACTOS'!$D$3:$F$72,2,FALSE))</f>
        <v>Atrapamiento</v>
      </c>
      <c r="J709" s="336" t="s">
        <v>705</v>
      </c>
      <c r="K709" s="342" t="s">
        <v>680</v>
      </c>
      <c r="L709" s="177">
        <v>3</v>
      </c>
      <c r="M709" s="268">
        <f t="shared" si="54"/>
        <v>13</v>
      </c>
      <c r="N709" s="85"/>
      <c r="O709" s="85"/>
      <c r="P709" s="84"/>
      <c r="Q709" s="287"/>
      <c r="R709" s="177"/>
      <c r="S709" s="177" t="s">
        <v>836</v>
      </c>
      <c r="T709" s="178"/>
      <c r="U709" s="401" t="s">
        <v>1402</v>
      </c>
      <c r="V709" s="87"/>
      <c r="W709" s="86">
        <f t="shared" si="55"/>
        <v>13</v>
      </c>
      <c r="X709" s="88"/>
      <c r="Y709" s="86">
        <f t="shared" si="56"/>
        <v>17</v>
      </c>
      <c r="Z709" s="85"/>
      <c r="AA709" s="267" t="s">
        <v>1381</v>
      </c>
      <c r="AB709" s="175"/>
      <c r="AC709" s="176"/>
      <c r="AD709" s="176"/>
      <c r="AE709" s="101"/>
      <c r="AF709" s="101"/>
      <c r="AG709" s="101"/>
      <c r="AH709" s="101"/>
      <c r="AI709" s="101"/>
      <c r="AJ709" s="101"/>
      <c r="AK709" s="101"/>
      <c r="AL709" s="102"/>
      <c r="AM709" s="101"/>
      <c r="AN709" s="102"/>
      <c r="AO709" s="101"/>
      <c r="AP709" s="102"/>
      <c r="AQ709" s="101"/>
      <c r="AR709" s="102"/>
      <c r="AS709" s="101"/>
      <c r="AT709" s="102"/>
      <c r="AU709" s="101"/>
    </row>
    <row r="710" spans="1:47" ht="70.5">
      <c r="A710" s="487"/>
      <c r="B710" s="445"/>
      <c r="C710" s="489"/>
      <c r="D710" s="262" t="s">
        <v>1388</v>
      </c>
      <c r="E710" s="352" t="s">
        <v>362</v>
      </c>
      <c r="F710" s="263" t="s">
        <v>624</v>
      </c>
      <c r="G710" s="290" t="s">
        <v>701</v>
      </c>
      <c r="H710" s="341" t="s">
        <v>542</v>
      </c>
      <c r="I710" s="335" t="str">
        <f>IF(OR(E710="SE",E710="SA"),VLOOKUP(H710,'Tabla de Peligros y Riesgo'!$C$2:$E$226,2,FALSE),VLOOKUP(H710,'LISTA DE ASPECTOS - IMPACTOS'!$D$3:$F$72,2,FALSE))</f>
        <v>Caída al mismo nivel</v>
      </c>
      <c r="J710" s="336" t="s">
        <v>702</v>
      </c>
      <c r="K710" s="342" t="s">
        <v>680</v>
      </c>
      <c r="L710" s="177">
        <v>4</v>
      </c>
      <c r="M710" s="268">
        <f t="shared" si="54"/>
        <v>18</v>
      </c>
      <c r="N710" s="85"/>
      <c r="O710" s="85"/>
      <c r="P710" s="84"/>
      <c r="Q710" s="287"/>
      <c r="R710" s="177"/>
      <c r="S710" s="177" t="s">
        <v>835</v>
      </c>
      <c r="T710" s="178"/>
      <c r="U710" s="401" t="s">
        <v>1402</v>
      </c>
      <c r="V710" s="87"/>
      <c r="W710" s="86">
        <f t="shared" si="55"/>
        <v>18</v>
      </c>
      <c r="X710" s="88"/>
      <c r="Y710" s="86">
        <f t="shared" si="56"/>
        <v>21</v>
      </c>
      <c r="Z710" s="85"/>
      <c r="AA710" s="267" t="s">
        <v>1381</v>
      </c>
      <c r="AB710" s="175"/>
      <c r="AC710" s="176"/>
      <c r="AD710" s="176"/>
      <c r="AE710" s="101"/>
      <c r="AF710" s="101"/>
      <c r="AG710" s="101"/>
      <c r="AH710" s="101"/>
      <c r="AI710" s="101"/>
      <c r="AJ710" s="101"/>
      <c r="AK710" s="101"/>
      <c r="AL710" s="102"/>
      <c r="AM710" s="101"/>
      <c r="AN710" s="102"/>
      <c r="AO710" s="101"/>
      <c r="AP710" s="102"/>
      <c r="AQ710" s="101"/>
      <c r="AR710" s="102"/>
      <c r="AS710" s="101"/>
      <c r="AT710" s="102"/>
      <c r="AU710" s="101"/>
    </row>
    <row r="711" spans="1:47" ht="70.5">
      <c r="A711" s="487"/>
      <c r="B711" s="445"/>
      <c r="C711" s="488" t="s">
        <v>180</v>
      </c>
      <c r="D711" s="262" t="s">
        <v>1388</v>
      </c>
      <c r="E711" s="352" t="s">
        <v>361</v>
      </c>
      <c r="F711" s="263" t="s">
        <v>624</v>
      </c>
      <c r="G711" s="290" t="s">
        <v>441</v>
      </c>
      <c r="H711" s="341" t="s">
        <v>519</v>
      </c>
      <c r="I711" s="335" t="str">
        <f>IF(OR(E711="SE",E711="SA"),VLOOKUP(H711,'Tabla de Peligros y Riesgo'!$C$2:$E$226,2,FALSE),VLOOKUP(H711,'LISTA DE ASPECTOS - IMPACTOS'!$D$3:$F$72,2,FALSE))</f>
        <v>Riesgos Disergonómico</v>
      </c>
      <c r="J711" s="336" t="str">
        <f>IF(OR(E711="SE",E711="SA"),VLOOKUP(H711,'Tabla de Peligros y Riesgo'!$C$2:$E$226,3,FALSE),VLOOKUP(H711,'LISTA DE ASPECTOS - IMPACTOS'!$D$3:$F$72,3,FALSE))</f>
        <v>Lumbalgia/Dorsalgia/ Hiperlordosis/ Tendinitis de Hombro</v>
      </c>
      <c r="K711" s="342" t="s">
        <v>715</v>
      </c>
      <c r="L711" s="177">
        <v>4</v>
      </c>
      <c r="M711" s="268">
        <f t="shared" si="54"/>
        <v>14</v>
      </c>
      <c r="N711" s="177"/>
      <c r="O711" s="177"/>
      <c r="P711" s="84"/>
      <c r="Q711" s="287"/>
      <c r="R711" s="177"/>
      <c r="S711" s="177" t="s">
        <v>716</v>
      </c>
      <c r="T711" s="178"/>
      <c r="U711" s="401" t="s">
        <v>1402</v>
      </c>
      <c r="V711" s="87"/>
      <c r="W711" s="86">
        <f t="shared" si="55"/>
        <v>14</v>
      </c>
      <c r="X711" s="88"/>
      <c r="Y711" s="86">
        <f t="shared" si="56"/>
        <v>18</v>
      </c>
      <c r="Z711" s="85"/>
      <c r="AA711" s="267" t="s">
        <v>1381</v>
      </c>
      <c r="AB711" s="175"/>
      <c r="AC711" s="176"/>
      <c r="AD711" s="176"/>
      <c r="AE711" s="101"/>
      <c r="AF711" s="101"/>
      <c r="AG711" s="101"/>
      <c r="AH711" s="101"/>
      <c r="AI711" s="101"/>
      <c r="AJ711" s="101"/>
      <c r="AK711" s="101"/>
      <c r="AL711" s="102"/>
      <c r="AM711" s="101"/>
      <c r="AN711" s="102"/>
      <c r="AO711" s="101"/>
      <c r="AP711" s="102"/>
      <c r="AQ711" s="101"/>
      <c r="AR711" s="102"/>
      <c r="AS711" s="101"/>
      <c r="AT711" s="102"/>
      <c r="AU711" s="101"/>
    </row>
    <row r="712" spans="1:47" ht="70.5">
      <c r="A712" s="487"/>
      <c r="B712" s="445"/>
      <c r="C712" s="489"/>
      <c r="D712" s="262" t="s">
        <v>1388</v>
      </c>
      <c r="E712" s="352" t="s">
        <v>362</v>
      </c>
      <c r="F712" s="263" t="s">
        <v>624</v>
      </c>
      <c r="G712" s="290" t="s">
        <v>701</v>
      </c>
      <c r="H712" s="341" t="s">
        <v>542</v>
      </c>
      <c r="I712" s="335" t="str">
        <f>IF(OR(E712="SE",E712="SA"),VLOOKUP(H712,'Tabla de Peligros y Riesgo'!$C$2:$E$226,2,FALSE),VLOOKUP(H712,'LISTA DE ASPECTOS - IMPACTOS'!$D$3:$F$72,2,FALSE))</f>
        <v>Caída al mismo nivel</v>
      </c>
      <c r="J712" s="336" t="s">
        <v>702</v>
      </c>
      <c r="K712" s="342" t="s">
        <v>680</v>
      </c>
      <c r="L712" s="177">
        <v>4</v>
      </c>
      <c r="M712" s="268">
        <f t="shared" si="54"/>
        <v>18</v>
      </c>
      <c r="N712" s="85"/>
      <c r="O712" s="85"/>
      <c r="P712" s="84"/>
      <c r="Q712" s="287"/>
      <c r="R712" s="177"/>
      <c r="S712" s="177" t="s">
        <v>835</v>
      </c>
      <c r="T712" s="178"/>
      <c r="U712" s="401" t="s">
        <v>1402</v>
      </c>
      <c r="V712" s="87"/>
      <c r="W712" s="86">
        <f t="shared" si="55"/>
        <v>18</v>
      </c>
      <c r="X712" s="88"/>
      <c r="Y712" s="86">
        <f t="shared" si="56"/>
        <v>21</v>
      </c>
      <c r="Z712" s="85"/>
      <c r="AA712" s="267" t="s">
        <v>1381</v>
      </c>
      <c r="AB712" s="175"/>
      <c r="AC712" s="176"/>
      <c r="AD712" s="176"/>
      <c r="AE712" s="101"/>
      <c r="AF712" s="101"/>
      <c r="AG712" s="101"/>
      <c r="AH712" s="101"/>
      <c r="AI712" s="101"/>
      <c r="AJ712" s="101"/>
      <c r="AK712" s="101"/>
      <c r="AL712" s="102"/>
      <c r="AM712" s="101"/>
      <c r="AN712" s="102"/>
      <c r="AO712" s="101"/>
      <c r="AP712" s="102"/>
      <c r="AQ712" s="101"/>
      <c r="AR712" s="102"/>
      <c r="AS712" s="101"/>
      <c r="AT712" s="102"/>
      <c r="AU712" s="101"/>
    </row>
    <row r="713" spans="1:47" ht="188">
      <c r="A713" s="487"/>
      <c r="B713" s="445"/>
      <c r="C713" s="489"/>
      <c r="D713" s="262" t="s">
        <v>1388</v>
      </c>
      <c r="E713" s="352" t="s">
        <v>363</v>
      </c>
      <c r="F713" s="263" t="s">
        <v>624</v>
      </c>
      <c r="G713" s="290" t="s">
        <v>739</v>
      </c>
      <c r="H713" s="341" t="s">
        <v>775</v>
      </c>
      <c r="I713" s="335" t="str">
        <f>IF(OR(E713="SE",E713="SA"),VLOOKUP(H713,'Tabla de Peligros y Riesgo'!$C$2:$E$226,2,FALSE),VLOOKUP(H713,'LISTA DE ASPECTOS - IMPACTOS'!$D$3:$F$72,2,FALSE))</f>
        <v>Alteración de la calidad de suelo/agua</v>
      </c>
      <c r="J713" s="336" t="str">
        <f>IF(OR(E713="SE",E713="SA"),VLOOKUP(H713,'Tabla de Peligros y Riesgo'!$C$2:$E$226,3,FALSE),VLOOKUP(H713,'LISTA DE ASPECTOS - IMPACTOS'!$D$3:$F$72,3,FALSE))</f>
        <v>Potencial incumplimiento de Estándares de Calidad Ambiental (ECA) para aire.
Potencial afectación a la vida y salud humana.</v>
      </c>
      <c r="K713" s="342" t="s">
        <v>715</v>
      </c>
      <c r="L713" s="177">
        <v>4</v>
      </c>
      <c r="M713" s="268">
        <f t="shared" si="54"/>
        <v>14</v>
      </c>
      <c r="N713" s="85"/>
      <c r="O713" s="85"/>
      <c r="P713" s="84"/>
      <c r="Q713" s="287"/>
      <c r="R713" s="177"/>
      <c r="S713" s="177" t="s">
        <v>741</v>
      </c>
      <c r="T713" s="178"/>
      <c r="U713" s="178"/>
      <c r="V713" s="87"/>
      <c r="W713" s="86">
        <f t="shared" si="55"/>
        <v>14</v>
      </c>
      <c r="X713" s="88">
        <f>IF(M713&gt;=16,MAX(N713:R713),IF(M713&lt;16,MAX(N713:V713)))</f>
        <v>0</v>
      </c>
      <c r="Y713" s="86">
        <f t="shared" si="56"/>
        <v>18</v>
      </c>
      <c r="Z713" s="85"/>
      <c r="AA713" s="267" t="s">
        <v>1381</v>
      </c>
      <c r="AB713" s="175"/>
      <c r="AC713" s="176"/>
      <c r="AD713" s="176"/>
      <c r="AE713" s="101"/>
      <c r="AF713" s="101"/>
      <c r="AG713" s="101"/>
      <c r="AH713" s="101"/>
      <c r="AI713" s="101"/>
      <c r="AJ713" s="101"/>
      <c r="AK713" s="101"/>
      <c r="AL713" s="102"/>
      <c r="AM713" s="101"/>
      <c r="AN713" s="102"/>
      <c r="AO713" s="101"/>
      <c r="AP713" s="102"/>
      <c r="AQ713" s="101"/>
      <c r="AR713" s="102"/>
      <c r="AS713" s="101"/>
      <c r="AT713" s="102"/>
      <c r="AU713" s="101"/>
    </row>
    <row r="714" spans="1:47" ht="188">
      <c r="A714" s="487"/>
      <c r="B714" s="445"/>
      <c r="C714" s="489"/>
      <c r="D714" s="262" t="s">
        <v>1388</v>
      </c>
      <c r="E714" s="352" t="s">
        <v>363</v>
      </c>
      <c r="F714" s="263" t="s">
        <v>624</v>
      </c>
      <c r="G714" s="290" t="s">
        <v>739</v>
      </c>
      <c r="H714" s="341" t="s">
        <v>740</v>
      </c>
      <c r="I714" s="335" t="str">
        <f>IF(OR(E714="SE",E714="SA"),VLOOKUP(H714,'Tabla de Peligros y Riesgo'!$C$2:$E$226,2,FALSE),VLOOKUP(H714,'LISTA DE ASPECTOS - IMPACTOS'!$D$3:$F$72,2,FALSE))</f>
        <v>Alteración de la calidad de suelo/agua</v>
      </c>
      <c r="J714" s="336" t="str">
        <f>IF(OR(E714="SE",E714="SA"),VLOOKUP(H714,'Tabla de Peligros y Riesgo'!$C$2:$E$226,3,FALSE),VLOOKUP(H714,'LISTA DE ASPECTOS - IMPACTOS'!$D$3:$F$72,3,FALSE))</f>
        <v>Potencial incumplimiento de Estándares de Calidad Ambiental (ECA) para aire.
Potencial afectación a la vida y salud humana.</v>
      </c>
      <c r="K714" s="342" t="s">
        <v>715</v>
      </c>
      <c r="L714" s="177">
        <v>4</v>
      </c>
      <c r="M714" s="268">
        <f t="shared" si="54"/>
        <v>14</v>
      </c>
      <c r="N714" s="85"/>
      <c r="O714" s="85"/>
      <c r="P714" s="291"/>
      <c r="Q714" s="287"/>
      <c r="R714" s="177"/>
      <c r="S714" s="177" t="s">
        <v>741</v>
      </c>
      <c r="T714" s="178">
        <v>0.35</v>
      </c>
      <c r="U714" s="178"/>
      <c r="V714" s="87"/>
      <c r="W714" s="86">
        <f t="shared" si="55"/>
        <v>14</v>
      </c>
      <c r="X714" s="88"/>
      <c r="Y714" s="86">
        <f t="shared" si="56"/>
        <v>18</v>
      </c>
      <c r="Z714" s="85"/>
      <c r="AA714" s="267" t="s">
        <v>1381</v>
      </c>
      <c r="AB714" s="536"/>
      <c r="AC714" s="537"/>
      <c r="AD714" s="537"/>
      <c r="AE714" s="272"/>
      <c r="AF714" s="272"/>
      <c r="AG714" s="272"/>
      <c r="AH714" s="272"/>
      <c r="AI714" s="272"/>
      <c r="AJ714" s="272"/>
      <c r="AK714" s="272"/>
      <c r="AL714" s="273"/>
      <c r="AM714" s="272"/>
      <c r="AN714" s="273"/>
      <c r="AO714" s="272"/>
      <c r="AP714" s="273"/>
      <c r="AQ714" s="272"/>
      <c r="AR714" s="273"/>
      <c r="AS714" s="272"/>
      <c r="AT714" s="102"/>
      <c r="AU714" s="101"/>
    </row>
    <row r="715" spans="1:47" ht="329">
      <c r="A715" s="487"/>
      <c r="B715" s="445"/>
      <c r="C715" s="489"/>
      <c r="D715" s="262" t="s">
        <v>1388</v>
      </c>
      <c r="E715" s="352" t="s">
        <v>363</v>
      </c>
      <c r="F715" s="263" t="s">
        <v>624</v>
      </c>
      <c r="G715" s="290" t="s">
        <v>732</v>
      </c>
      <c r="H715" s="341" t="s">
        <v>729</v>
      </c>
      <c r="I715" s="335" t="str">
        <f>IF(OR(E715="SE",E715="SA"),VLOOKUP(H715,'Tabla de Peligros y Riesgo'!$C$2:$E$226,2,FALSE),VLOOKUP(H715,'LISTA DE ASPECTOS - IMPACTOS'!$D$3:$F$72,2,FALSE))</f>
        <v>Alteración de la calidad de suelo/agua</v>
      </c>
      <c r="J715" s="336" t="str">
        <f>IF(OR(E715="SE",E715="SA"),VLOOKUP(H715,'Tabla de Peligros y Riesgo'!$C$2:$E$226,3,FALSE),VLOOKUP(H715,'LISTA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15" s="342" t="s">
        <v>690</v>
      </c>
      <c r="L715" s="177">
        <v>4</v>
      </c>
      <c r="M715" s="268">
        <f t="shared" si="54"/>
        <v>10</v>
      </c>
      <c r="N715" s="85"/>
      <c r="O715" s="85"/>
      <c r="P715" s="84"/>
      <c r="Q715" s="177"/>
      <c r="R715" s="177"/>
      <c r="S715" s="177" t="s">
        <v>733</v>
      </c>
      <c r="T715" s="178"/>
      <c r="U715" s="178"/>
      <c r="V715" s="87"/>
      <c r="W715" s="86">
        <f t="shared" si="55"/>
        <v>10</v>
      </c>
      <c r="X715" s="88"/>
      <c r="Y715" s="86">
        <f t="shared" si="56"/>
        <v>18</v>
      </c>
      <c r="Z715" s="85"/>
      <c r="AA715" s="267" t="s">
        <v>1381</v>
      </c>
      <c r="AB715" s="175"/>
      <c r="AC715" s="176"/>
      <c r="AD715" s="176"/>
      <c r="AE715" s="272"/>
      <c r="AF715" s="272"/>
      <c r="AG715" s="272"/>
      <c r="AH715" s="272"/>
      <c r="AI715" s="272"/>
      <c r="AJ715" s="272"/>
      <c r="AK715" s="272"/>
      <c r="AL715" s="273"/>
      <c r="AM715" s="272"/>
      <c r="AN715" s="273"/>
      <c r="AO715" s="272"/>
      <c r="AP715" s="273"/>
      <c r="AQ715" s="272"/>
      <c r="AR715" s="273"/>
      <c r="AS715" s="272"/>
      <c r="AT715" s="102"/>
      <c r="AU715" s="101"/>
    </row>
    <row r="716" spans="1:47" ht="329">
      <c r="A716" s="487"/>
      <c r="B716" s="445"/>
      <c r="C716" s="489"/>
      <c r="D716" s="262" t="s">
        <v>1388</v>
      </c>
      <c r="E716" s="352" t="s">
        <v>363</v>
      </c>
      <c r="F716" s="263" t="s">
        <v>624</v>
      </c>
      <c r="G716" s="290" t="s">
        <v>728</v>
      </c>
      <c r="H716" s="341" t="s">
        <v>729</v>
      </c>
      <c r="I716" s="335" t="str">
        <f>IF(OR(E716="SE",E716="SA"),VLOOKUP(H716,'Tabla de Peligros y Riesgo'!$C$2:$E$226,2,FALSE),VLOOKUP(H716,'LISTA DE ASPECTOS - IMPACTOS'!$D$3:$F$72,2,FALSE))</f>
        <v>Alteración de la calidad de suelo/agua</v>
      </c>
      <c r="J716" s="336" t="str">
        <f>IF(OR(E716="SE",E716="SA"),VLOOKUP(H716,'Tabla de Peligros y Riesgo'!$C$2:$E$226,3,FALSE),VLOOKUP(H716,'LISTA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16" s="342" t="s">
        <v>680</v>
      </c>
      <c r="L716" s="177">
        <v>3</v>
      </c>
      <c r="M716" s="268">
        <f t="shared" si="54"/>
        <v>13</v>
      </c>
      <c r="N716" s="177"/>
      <c r="O716" s="177"/>
      <c r="P716" s="84"/>
      <c r="Q716" s="177" t="s">
        <v>730</v>
      </c>
      <c r="R716" s="177" t="s">
        <v>685</v>
      </c>
      <c r="S716" s="177" t="s">
        <v>731</v>
      </c>
      <c r="T716" s="178">
        <v>0.35</v>
      </c>
      <c r="U716" s="178"/>
      <c r="V716" s="87"/>
      <c r="W716" s="86">
        <f t="shared" si="55"/>
        <v>13</v>
      </c>
      <c r="X716" s="88"/>
      <c r="Y716" s="86">
        <f t="shared" si="56"/>
        <v>17</v>
      </c>
      <c r="Z716" s="85"/>
      <c r="AA716" s="267" t="s">
        <v>1381</v>
      </c>
      <c r="AB716" s="175"/>
      <c r="AC716" s="176"/>
      <c r="AD716" s="176"/>
      <c r="AE716" s="101"/>
      <c r="AF716" s="101"/>
      <c r="AG716" s="101"/>
      <c r="AH716" s="101"/>
      <c r="AI716" s="101"/>
      <c r="AJ716" s="101"/>
      <c r="AK716" s="101"/>
      <c r="AL716" s="102"/>
      <c r="AM716" s="101"/>
      <c r="AN716" s="102"/>
      <c r="AO716" s="101"/>
      <c r="AP716" s="102"/>
      <c r="AQ716" s="101"/>
      <c r="AR716" s="102"/>
      <c r="AS716" s="101"/>
      <c r="AT716" s="102"/>
      <c r="AU716" s="101"/>
    </row>
    <row r="717" spans="1:47" ht="56">
      <c r="A717" s="487"/>
      <c r="B717" s="445"/>
      <c r="C717" s="489"/>
      <c r="D717" s="262" t="s">
        <v>1388</v>
      </c>
      <c r="E717" s="352" t="s">
        <v>362</v>
      </c>
      <c r="F717" s="263" t="s">
        <v>624</v>
      </c>
      <c r="G717" s="290" t="s">
        <v>823</v>
      </c>
      <c r="H717" s="341" t="s">
        <v>824</v>
      </c>
      <c r="I717" s="335" t="str">
        <f>IF(OR(E717="SE",E717="SA"),VLOOKUP(H717,'Tabla de Peligros y Riesgo'!$C$2:$E$226,2,FALSE),VLOOKUP(H717,'LISTA DE ASPECTOS - IMPACTOS'!$D$3:$F$72,2,FALSE))</f>
        <v>Aplastamiento</v>
      </c>
      <c r="J717" s="336" t="str">
        <f>IF(OR(E717="SE",E717="SA"),VLOOKUP(H717,'Tabla de Peligros y Riesgo'!$C$2:$E$226,3,FALSE),VLOOKUP(H717,'LISTA DE ASPECTOS - IMPACTOS'!$D$3:$F$72,3,FALSE))</f>
        <v>Contusión/Fractura/Muerte</v>
      </c>
      <c r="K717" s="342" t="s">
        <v>680</v>
      </c>
      <c r="L717" s="177">
        <v>2</v>
      </c>
      <c r="M717" s="268">
        <f t="shared" si="54"/>
        <v>8</v>
      </c>
      <c r="N717" s="85"/>
      <c r="O717" s="85"/>
      <c r="P717" s="84"/>
      <c r="Q717" s="287" t="s">
        <v>1398</v>
      </c>
      <c r="R717" s="177" t="s">
        <v>685</v>
      </c>
      <c r="S717" s="177" t="s">
        <v>826</v>
      </c>
      <c r="T717" s="178"/>
      <c r="U717" s="401" t="s">
        <v>1402</v>
      </c>
      <c r="V717" s="87"/>
      <c r="W717" s="86">
        <f t="shared" si="55"/>
        <v>8</v>
      </c>
      <c r="X717" s="88"/>
      <c r="Y717" s="86">
        <f t="shared" si="56"/>
        <v>12</v>
      </c>
      <c r="Z717" s="85"/>
      <c r="AA717" s="267" t="s">
        <v>1381</v>
      </c>
      <c r="AB717" s="175"/>
      <c r="AC717" s="176"/>
      <c r="AD717" s="176"/>
      <c r="AE717" s="101"/>
      <c r="AF717" s="101"/>
      <c r="AG717" s="101"/>
      <c r="AH717" s="101"/>
      <c r="AI717" s="101"/>
      <c r="AJ717" s="101"/>
      <c r="AK717" s="101"/>
      <c r="AL717" s="102"/>
      <c r="AM717" s="101"/>
      <c r="AN717" s="102"/>
      <c r="AO717" s="101"/>
      <c r="AP717" s="102"/>
      <c r="AQ717" s="101"/>
      <c r="AR717" s="102"/>
      <c r="AS717" s="101"/>
      <c r="AT717" s="102"/>
      <c r="AU717" s="101"/>
    </row>
    <row r="718" spans="1:47" ht="116">
      <c r="A718" s="487"/>
      <c r="B718" s="445"/>
      <c r="C718" s="489"/>
      <c r="D718" s="262" t="s">
        <v>1388</v>
      </c>
      <c r="E718" s="352" t="s">
        <v>362</v>
      </c>
      <c r="F718" s="263" t="s">
        <v>624</v>
      </c>
      <c r="G718" s="290" t="s">
        <v>735</v>
      </c>
      <c r="H718" s="341" t="s">
        <v>736</v>
      </c>
      <c r="I718" s="335" t="str">
        <f>IF(OR(E718="SE",E718="SA"),VLOOKUP(H718,'Tabla de Peligros y Riesgo'!$C$2:$E$226,2,FALSE),VLOOKUP(H718,'LISTA DE ASPECTOS - IMPACTOS'!$D$3:$F$72,2,FALSE))</f>
        <v>Cortes</v>
      </c>
      <c r="J718" s="336" t="str">
        <f>IF(OR(E718="SE",E718="SA"),VLOOKUP(H718,'Tabla de Peligros y Riesgo'!$C$2:$E$226,3,FALSE),VLOOKUP(H718,'LISTA DE ASPECTOS - IMPACTOS'!$D$3:$F$72,3,FALSE))</f>
        <v>Herida punzocortante</v>
      </c>
      <c r="K718" s="342" t="s">
        <v>715</v>
      </c>
      <c r="L718" s="177">
        <v>3</v>
      </c>
      <c r="M718" s="268">
        <f t="shared" si="54"/>
        <v>9</v>
      </c>
      <c r="N718" s="85"/>
      <c r="O718" s="85"/>
      <c r="P718" s="84"/>
      <c r="Q718" s="287" t="s">
        <v>737</v>
      </c>
      <c r="R718" s="177" t="s">
        <v>678</v>
      </c>
      <c r="S718" s="177" t="s">
        <v>738</v>
      </c>
      <c r="T718" s="178"/>
      <c r="U718" s="401" t="s">
        <v>1402</v>
      </c>
      <c r="V718" s="87"/>
      <c r="W718" s="86">
        <f t="shared" si="55"/>
        <v>9</v>
      </c>
      <c r="X718" s="88"/>
      <c r="Y718" s="86">
        <f t="shared" si="56"/>
        <v>20</v>
      </c>
      <c r="Z718" s="85"/>
      <c r="AA718" s="267" t="s">
        <v>1381</v>
      </c>
      <c r="AB718" s="175"/>
      <c r="AC718" s="176"/>
      <c r="AD718" s="176"/>
      <c r="AE718" s="101"/>
      <c r="AF718" s="101"/>
      <c r="AG718" s="101"/>
      <c r="AH718" s="101"/>
      <c r="AI718" s="101"/>
      <c r="AJ718" s="101"/>
      <c r="AK718" s="101"/>
      <c r="AL718" s="102"/>
      <c r="AM718" s="101"/>
      <c r="AN718" s="102"/>
      <c r="AO718" s="101"/>
      <c r="AP718" s="102"/>
      <c r="AQ718" s="101"/>
      <c r="AR718" s="102"/>
      <c r="AS718" s="101"/>
      <c r="AT718" s="102"/>
      <c r="AU718" s="101"/>
    </row>
    <row r="719" spans="1:47" ht="117.5">
      <c r="A719" s="487"/>
      <c r="B719" s="445"/>
      <c r="C719" s="493"/>
      <c r="D719" s="262" t="s">
        <v>1388</v>
      </c>
      <c r="E719" s="352" t="s">
        <v>362</v>
      </c>
      <c r="F719" s="263" t="s">
        <v>624</v>
      </c>
      <c r="G719" s="290" t="s">
        <v>704</v>
      </c>
      <c r="H719" s="341" t="s">
        <v>707</v>
      </c>
      <c r="I719" s="335" t="str">
        <f>IF(OR(E719="SE",E719="SA"),VLOOKUP(H719,'Tabla de Peligros y Riesgo'!$C$2:$E$226,2,FALSE),VLOOKUP(H719,'LISTA DE ASPECTOS - IMPACTOS'!$D$3:$F$72,2,FALSE))</f>
        <v>Atrapamiento</v>
      </c>
      <c r="J719" s="336" t="s">
        <v>705</v>
      </c>
      <c r="K719" s="342" t="s">
        <v>680</v>
      </c>
      <c r="L719" s="177">
        <v>3</v>
      </c>
      <c r="M719" s="268">
        <f t="shared" si="54"/>
        <v>13</v>
      </c>
      <c r="N719" s="177"/>
      <c r="O719" s="177"/>
      <c r="P719" s="84"/>
      <c r="Q719" s="287"/>
      <c r="R719" s="177"/>
      <c r="S719" s="177" t="s">
        <v>714</v>
      </c>
      <c r="T719" s="178"/>
      <c r="U719" s="401" t="s">
        <v>1402</v>
      </c>
      <c r="V719" s="87"/>
      <c r="W719" s="86">
        <f t="shared" si="55"/>
        <v>13</v>
      </c>
      <c r="X719" s="88"/>
      <c r="Y719" s="86">
        <f t="shared" si="56"/>
        <v>17</v>
      </c>
      <c r="Z719" s="85"/>
      <c r="AA719" s="267" t="s">
        <v>1381</v>
      </c>
      <c r="AB719" s="175"/>
      <c r="AC719" s="176"/>
      <c r="AD719" s="176"/>
      <c r="AE719" s="101"/>
      <c r="AF719" s="101"/>
      <c r="AG719" s="101"/>
      <c r="AH719" s="101"/>
      <c r="AI719" s="101"/>
      <c r="AJ719" s="101"/>
      <c r="AK719" s="101"/>
      <c r="AL719" s="102"/>
      <c r="AM719" s="101"/>
      <c r="AN719" s="102"/>
      <c r="AO719" s="101"/>
      <c r="AP719" s="102"/>
      <c r="AQ719" s="101"/>
      <c r="AR719" s="102"/>
      <c r="AS719" s="101"/>
      <c r="AT719" s="102"/>
      <c r="AU719" s="101"/>
    </row>
    <row r="720" spans="1:47" ht="117.5">
      <c r="A720" s="487"/>
      <c r="B720" s="445"/>
      <c r="C720" s="277" t="s">
        <v>25</v>
      </c>
      <c r="D720" s="262" t="s">
        <v>1388</v>
      </c>
      <c r="E720" s="352" t="s">
        <v>362</v>
      </c>
      <c r="F720" s="263" t="s">
        <v>624</v>
      </c>
      <c r="G720" s="290" t="s">
        <v>704</v>
      </c>
      <c r="H720" s="341" t="s">
        <v>707</v>
      </c>
      <c r="I720" s="335" t="str">
        <f>IF(OR(E720="SE",E720="SA"),VLOOKUP(H720,'Tabla de Peligros y Riesgo'!$C$2:$E$226,2,FALSE),VLOOKUP(H720,'LISTA DE ASPECTOS - IMPACTOS'!$D$3:$F$72,2,FALSE))</f>
        <v>Atrapamiento</v>
      </c>
      <c r="J720" s="336" t="s">
        <v>705</v>
      </c>
      <c r="K720" s="342" t="s">
        <v>680</v>
      </c>
      <c r="L720" s="177">
        <v>3</v>
      </c>
      <c r="M720" s="268">
        <f t="shared" si="54"/>
        <v>13</v>
      </c>
      <c r="N720" s="85"/>
      <c r="O720" s="85"/>
      <c r="P720" s="84"/>
      <c r="Q720" s="287"/>
      <c r="R720" s="177"/>
      <c r="S720" s="177" t="s">
        <v>836</v>
      </c>
      <c r="T720" s="178"/>
      <c r="U720" s="401" t="s">
        <v>1402</v>
      </c>
      <c r="V720" s="87"/>
      <c r="W720" s="86">
        <f t="shared" si="55"/>
        <v>13</v>
      </c>
      <c r="X720" s="88">
        <f>IF(M720&gt;=16,MAX(N720:R720),IF(M720&lt;16,MAX(N720:V720)))</f>
        <v>0</v>
      </c>
      <c r="Y720" s="86">
        <f t="shared" si="56"/>
        <v>17</v>
      </c>
      <c r="Z720" s="85"/>
      <c r="AA720" s="267" t="s">
        <v>1381</v>
      </c>
      <c r="AB720" s="175"/>
      <c r="AC720" s="176"/>
      <c r="AD720" s="176"/>
      <c r="AE720" s="101"/>
      <c r="AF720" s="101"/>
      <c r="AG720" s="101"/>
      <c r="AH720" s="101"/>
      <c r="AI720" s="101"/>
      <c r="AJ720" s="101"/>
      <c r="AK720" s="101"/>
      <c r="AL720" s="102"/>
      <c r="AM720" s="101"/>
      <c r="AN720" s="102"/>
      <c r="AO720" s="101"/>
      <c r="AP720" s="102"/>
      <c r="AQ720" s="101"/>
      <c r="AR720" s="102"/>
      <c r="AS720" s="101"/>
      <c r="AT720" s="102"/>
      <c r="AU720" s="101"/>
    </row>
    <row r="721" spans="1:47" ht="141">
      <c r="A721" s="487"/>
      <c r="B721" s="445"/>
      <c r="C721" s="488" t="s">
        <v>113</v>
      </c>
      <c r="D721" s="262" t="s">
        <v>1388</v>
      </c>
      <c r="E721" s="352" t="s">
        <v>361</v>
      </c>
      <c r="F721" s="263" t="s">
        <v>624</v>
      </c>
      <c r="G721" s="290" t="s">
        <v>711</v>
      </c>
      <c r="H721" s="341" t="s">
        <v>513</v>
      </c>
      <c r="I721" s="335" t="str">
        <f>IF(OR(E721="SE",E721="SA"),VLOOKUP(H721,'Tabla de Peligros y Riesgo'!$C$2:$E$226,2,FALSE),VLOOKUP(H721,'LISTA DE ASPECTOS - IMPACTOS'!$D$3:$F$72,2,FALSE))</f>
        <v xml:space="preserve">Exposición a vibraciones </v>
      </c>
      <c r="J721" s="336" t="str">
        <f>IF(OR(E721="SE",E721="SA"),VLOOKUP(H721,'Tabla de Peligros y Riesgo'!$C$2:$E$226,3,FALSE),VLOOKUP(H721,'LISTA DE ASPECTOS - IMPACTOS'!$D$3:$F$72,3,FALSE))</f>
        <v>Trastornos (vasculares, hueso, articulaciones y neurológicos)</v>
      </c>
      <c r="K721" s="342" t="s">
        <v>680</v>
      </c>
      <c r="L721" s="177">
        <v>3</v>
      </c>
      <c r="M721" s="268">
        <f t="shared" si="54"/>
        <v>13</v>
      </c>
      <c r="N721" s="85"/>
      <c r="O721" s="85"/>
      <c r="P721" s="84"/>
      <c r="Q721" s="287"/>
      <c r="R721" s="177"/>
      <c r="S721" s="177" t="s">
        <v>712</v>
      </c>
      <c r="T721" s="178"/>
      <c r="U721" s="401" t="s">
        <v>1402</v>
      </c>
      <c r="V721" s="87"/>
      <c r="W721" s="86">
        <f t="shared" si="55"/>
        <v>13</v>
      </c>
      <c r="X721" s="88"/>
      <c r="Y721" s="86">
        <f t="shared" si="56"/>
        <v>17</v>
      </c>
      <c r="Z721" s="85"/>
      <c r="AA721" s="267" t="s">
        <v>1381</v>
      </c>
      <c r="AB721" s="175"/>
      <c r="AC721" s="176"/>
      <c r="AD721" s="176"/>
      <c r="AE721" s="101"/>
      <c r="AF721" s="101"/>
      <c r="AG721" s="101"/>
      <c r="AH721" s="101"/>
      <c r="AI721" s="101"/>
      <c r="AJ721" s="101"/>
      <c r="AK721" s="101"/>
      <c r="AL721" s="102"/>
      <c r="AM721" s="101"/>
      <c r="AN721" s="102"/>
      <c r="AO721" s="101"/>
      <c r="AP721" s="102"/>
      <c r="AQ721" s="101"/>
      <c r="AR721" s="102"/>
      <c r="AS721" s="101"/>
      <c r="AT721" s="102"/>
      <c r="AU721" s="101"/>
    </row>
    <row r="722" spans="1:47" ht="141">
      <c r="A722" s="487"/>
      <c r="B722" s="445"/>
      <c r="C722" s="489"/>
      <c r="D722" s="262" t="s">
        <v>1388</v>
      </c>
      <c r="E722" s="352" t="s">
        <v>361</v>
      </c>
      <c r="F722" s="263" t="s">
        <v>624</v>
      </c>
      <c r="G722" s="290" t="s">
        <v>717</v>
      </c>
      <c r="H722" s="341" t="s">
        <v>718</v>
      </c>
      <c r="I722" s="335" t="str">
        <f>IF(OR(E722="SE",E722="SA"),VLOOKUP(H722,'Tabla de Peligros y Riesgo'!$C$2:$E$226,2,FALSE),VLOOKUP(H722,'LISTA DE ASPECTOS - IMPACTOS'!$D$3:$F$72,2,FALSE))</f>
        <v>Perdida de la audición</v>
      </c>
      <c r="J722" s="336" t="str">
        <f>IF(OR(E722="SE",E722="SA"),VLOOKUP(H722,'Tabla de Peligros y Riesgo'!$C$2:$E$226,3,FALSE),VLOOKUP(H722,'LISTA DE ASPECTOS - IMPACTOS'!$D$3:$F$72,3,FALSE))</f>
        <v>Hipoacusia</v>
      </c>
      <c r="K722" s="342" t="s">
        <v>680</v>
      </c>
      <c r="L722" s="177">
        <v>3</v>
      </c>
      <c r="M722" s="268">
        <f t="shared" si="54"/>
        <v>13</v>
      </c>
      <c r="N722" s="85"/>
      <c r="O722" s="85"/>
      <c r="P722" s="84"/>
      <c r="Q722" s="287" t="s">
        <v>719</v>
      </c>
      <c r="R722" s="177" t="s">
        <v>678</v>
      </c>
      <c r="S722" s="177" t="s">
        <v>720</v>
      </c>
      <c r="T722" s="178"/>
      <c r="U722" s="178" t="s">
        <v>822</v>
      </c>
      <c r="V722" s="87"/>
      <c r="W722" s="86">
        <f t="shared" si="55"/>
        <v>13</v>
      </c>
      <c r="X722" s="88"/>
      <c r="Y722" s="86">
        <f t="shared" si="56"/>
        <v>20</v>
      </c>
      <c r="Z722" s="85"/>
      <c r="AA722" s="267" t="s">
        <v>1381</v>
      </c>
      <c r="AB722" s="175"/>
      <c r="AC722" s="176"/>
      <c r="AD722" s="176"/>
      <c r="AE722" s="101"/>
      <c r="AF722" s="101"/>
      <c r="AG722" s="101"/>
      <c r="AH722" s="101"/>
      <c r="AI722" s="101"/>
      <c r="AJ722" s="101"/>
      <c r="AK722" s="101"/>
      <c r="AL722" s="102"/>
      <c r="AM722" s="101"/>
      <c r="AN722" s="102"/>
      <c r="AO722" s="101"/>
      <c r="AP722" s="102"/>
      <c r="AQ722" s="101"/>
      <c r="AR722" s="102"/>
      <c r="AS722" s="101"/>
      <c r="AT722" s="102"/>
      <c r="AU722" s="101"/>
    </row>
    <row r="723" spans="1:47" ht="117.5">
      <c r="A723" s="487"/>
      <c r="B723" s="445"/>
      <c r="C723" s="489"/>
      <c r="D723" s="262" t="s">
        <v>1388</v>
      </c>
      <c r="E723" s="352" t="s">
        <v>362</v>
      </c>
      <c r="F723" s="263" t="s">
        <v>624</v>
      </c>
      <c r="G723" s="290" t="s">
        <v>704</v>
      </c>
      <c r="H723" s="341" t="s">
        <v>707</v>
      </c>
      <c r="I723" s="335" t="str">
        <f>IF(OR(E723="SE",E723="SA"),VLOOKUP(H723,'Tabla de Peligros y Riesgo'!$C$2:$E$226,2,FALSE),VLOOKUP(H723,'LISTA DE ASPECTOS - IMPACTOS'!$D$3:$F$72,2,FALSE))</f>
        <v>Atrapamiento</v>
      </c>
      <c r="J723" s="336" t="s">
        <v>705</v>
      </c>
      <c r="K723" s="342" t="s">
        <v>680</v>
      </c>
      <c r="L723" s="177">
        <v>3</v>
      </c>
      <c r="M723" s="268">
        <f t="shared" si="54"/>
        <v>13</v>
      </c>
      <c r="N723" s="85"/>
      <c r="O723" s="85"/>
      <c r="P723" s="84"/>
      <c r="Q723" s="287"/>
      <c r="R723" s="177"/>
      <c r="S723" s="177" t="s">
        <v>836</v>
      </c>
      <c r="T723" s="178"/>
      <c r="U723" s="401" t="s">
        <v>1402</v>
      </c>
      <c r="V723" s="87">
        <v>0.15</v>
      </c>
      <c r="W723" s="86">
        <f t="shared" si="55"/>
        <v>13</v>
      </c>
      <c r="X723" s="88">
        <f>IF(M723&gt;=16,MAX(N723:R723),IF(M723&lt;16,MAX(N723:V723)))</f>
        <v>0.15</v>
      </c>
      <c r="Y723" s="86">
        <f t="shared" si="56"/>
        <v>17</v>
      </c>
      <c r="Z723" s="85"/>
      <c r="AA723" s="267" t="s">
        <v>1381</v>
      </c>
      <c r="AB723" s="175"/>
      <c r="AC723" s="176"/>
      <c r="AD723" s="176"/>
      <c r="AE723" s="101"/>
      <c r="AF723" s="101"/>
      <c r="AG723" s="101"/>
      <c r="AH723" s="101"/>
      <c r="AI723" s="101"/>
      <c r="AJ723" s="101"/>
      <c r="AK723" s="101"/>
      <c r="AL723" s="102"/>
      <c r="AM723" s="101"/>
      <c r="AN723" s="102"/>
      <c r="AO723" s="101"/>
      <c r="AP723" s="102"/>
      <c r="AQ723" s="101"/>
      <c r="AR723" s="102"/>
      <c r="AS723" s="101"/>
      <c r="AT723" s="102"/>
      <c r="AU723" s="101"/>
    </row>
    <row r="724" spans="1:47" ht="329">
      <c r="A724" s="487"/>
      <c r="B724" s="445"/>
      <c r="C724" s="489"/>
      <c r="D724" s="262" t="s">
        <v>1388</v>
      </c>
      <c r="E724" s="352" t="s">
        <v>363</v>
      </c>
      <c r="F724" s="263" t="s">
        <v>624</v>
      </c>
      <c r="G724" s="290" t="s">
        <v>732</v>
      </c>
      <c r="H724" s="341" t="s">
        <v>729</v>
      </c>
      <c r="I724" s="335" t="str">
        <f>IF(OR(E724="SE",E724="SA"),VLOOKUP(H724,'Tabla de Peligros y Riesgo'!$C$2:$E$226,2,FALSE),VLOOKUP(H724,'LISTA DE ASPECTOS - IMPACTOS'!$D$3:$F$72,2,FALSE))</f>
        <v>Alteración de la calidad de suelo/agua</v>
      </c>
      <c r="J724" s="336" t="str">
        <f>IF(OR(E724="SE",E724="SA"),VLOOKUP(H724,'Tabla de Peligros y Riesgo'!$C$2:$E$226,3,FALSE),VLOOKUP(H724,'LISTA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24" s="342" t="s">
        <v>690</v>
      </c>
      <c r="L724" s="177">
        <v>4</v>
      </c>
      <c r="M724" s="268">
        <f t="shared" si="54"/>
        <v>10</v>
      </c>
      <c r="N724" s="85"/>
      <c r="O724" s="85"/>
      <c r="P724" s="84"/>
      <c r="Q724" s="177"/>
      <c r="R724" s="177"/>
      <c r="S724" s="177" t="s">
        <v>733</v>
      </c>
      <c r="T724" s="178"/>
      <c r="U724" s="178"/>
      <c r="V724" s="87"/>
      <c r="W724" s="86">
        <f t="shared" si="55"/>
        <v>10</v>
      </c>
      <c r="X724" s="88"/>
      <c r="Y724" s="86">
        <f t="shared" si="56"/>
        <v>18</v>
      </c>
      <c r="Z724" s="85"/>
      <c r="AA724" s="267" t="s">
        <v>1381</v>
      </c>
      <c r="AB724" s="175"/>
      <c r="AC724" s="176"/>
      <c r="AD724" s="176"/>
      <c r="AE724" s="272"/>
      <c r="AF724" s="272"/>
      <c r="AG724" s="272"/>
      <c r="AH724" s="272"/>
      <c r="AI724" s="272"/>
      <c r="AJ724" s="272"/>
      <c r="AK724" s="272"/>
      <c r="AL724" s="273"/>
      <c r="AM724" s="272"/>
      <c r="AN724" s="273"/>
      <c r="AO724" s="272"/>
      <c r="AP724" s="273"/>
      <c r="AQ724" s="272"/>
      <c r="AR724" s="273"/>
      <c r="AS724" s="272"/>
      <c r="AT724" s="102"/>
      <c r="AU724" s="101"/>
    </row>
    <row r="725" spans="1:47" ht="141">
      <c r="A725" s="487"/>
      <c r="B725" s="445"/>
      <c r="C725" s="489"/>
      <c r="D725" s="262" t="s">
        <v>1388</v>
      </c>
      <c r="E725" s="352" t="s">
        <v>363</v>
      </c>
      <c r="F725" s="263" t="s">
        <v>624</v>
      </c>
      <c r="G725" s="290" t="s">
        <v>809</v>
      </c>
      <c r="H725" s="341" t="s">
        <v>417</v>
      </c>
      <c r="I725" s="335" t="str">
        <f>IF(OR(E725="SE",E725="SA"),VLOOKUP(H725,'Tabla de Peligros y Riesgo'!$C$2:$E$226,2,FALSE),VLOOKUP(H725,'LISTA DE ASPECTOS - IMPACTOS'!$D$3:$F$72,2,FALSE))</f>
        <v>Contaminación sonora</v>
      </c>
      <c r="J725" s="336" t="str">
        <f>IF(OR(E725="SE",E725="SA"),VLOOKUP(H725,'Tabla de Peligros y Riesgo'!$C$2:$E$226,3,FALSE),VLOOKUP(H725,'LISTA DE ASPECTOS - IMPACTOS'!$D$3:$F$72,3,FALSE))</f>
        <v>Afectación a la fauna terrestre.
Potencial afectación a la calidad ambiental del recurso agua.</v>
      </c>
      <c r="K725" s="342" t="s">
        <v>715</v>
      </c>
      <c r="L725" s="177">
        <v>5</v>
      </c>
      <c r="M725" s="268">
        <f t="shared" si="54"/>
        <v>19</v>
      </c>
      <c r="N725" s="85"/>
      <c r="O725" s="85"/>
      <c r="P725" s="84"/>
      <c r="Q725" s="177"/>
      <c r="R725" s="177"/>
      <c r="S725" s="177" t="s">
        <v>810</v>
      </c>
      <c r="T725" s="178"/>
      <c r="U725" s="178"/>
      <c r="V725" s="87"/>
      <c r="W725" s="86">
        <f t="shared" si="55"/>
        <v>19</v>
      </c>
      <c r="X725" s="88"/>
      <c r="Y725" s="86">
        <f t="shared" si="56"/>
        <v>22</v>
      </c>
      <c r="Z725" s="85"/>
      <c r="AA725" s="267" t="s">
        <v>1381</v>
      </c>
      <c r="AB725" s="175"/>
      <c r="AC725" s="176"/>
      <c r="AD725" s="176"/>
      <c r="AE725" s="272"/>
      <c r="AF725" s="272"/>
      <c r="AG725" s="272"/>
      <c r="AH725" s="272"/>
      <c r="AI725" s="272"/>
      <c r="AJ725" s="272"/>
      <c r="AK725" s="272"/>
      <c r="AL725" s="273"/>
      <c r="AM725" s="272"/>
      <c r="AN725" s="273"/>
      <c r="AO725" s="272"/>
      <c r="AP725" s="273"/>
      <c r="AQ725" s="272"/>
      <c r="AR725" s="273"/>
      <c r="AS725" s="272"/>
      <c r="AT725" s="102"/>
      <c r="AU725" s="101"/>
    </row>
    <row r="726" spans="1:47" ht="329">
      <c r="A726" s="487"/>
      <c r="B726" s="445"/>
      <c r="C726" s="489"/>
      <c r="D726" s="262" t="s">
        <v>1388</v>
      </c>
      <c r="E726" s="352" t="s">
        <v>363</v>
      </c>
      <c r="F726" s="263" t="s">
        <v>624</v>
      </c>
      <c r="G726" s="290" t="s">
        <v>728</v>
      </c>
      <c r="H726" s="341" t="s">
        <v>729</v>
      </c>
      <c r="I726" s="335" t="str">
        <f>IF(OR(E726="SE",E726="SA"),VLOOKUP(H726,'Tabla de Peligros y Riesgo'!$C$2:$E$226,2,FALSE),VLOOKUP(H726,'LISTA DE ASPECTOS - IMPACTOS'!$D$3:$F$72,2,FALSE))</f>
        <v>Alteración de la calidad de suelo/agua</v>
      </c>
      <c r="J726" s="336" t="str">
        <f>IF(OR(E726="SE",E726="SA"),VLOOKUP(H726,'Tabla de Peligros y Riesgo'!$C$2:$E$226,3,FALSE),VLOOKUP(H726,'LISTA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26" s="342" t="s">
        <v>680</v>
      </c>
      <c r="L726" s="177">
        <v>3</v>
      </c>
      <c r="M726" s="268">
        <f t="shared" si="54"/>
        <v>13</v>
      </c>
      <c r="N726" s="177"/>
      <c r="O726" s="177"/>
      <c r="P726" s="84"/>
      <c r="Q726" s="177" t="s">
        <v>730</v>
      </c>
      <c r="R726" s="177" t="s">
        <v>685</v>
      </c>
      <c r="S726" s="177" t="s">
        <v>731</v>
      </c>
      <c r="T726" s="178"/>
      <c r="U726" s="178"/>
      <c r="V726" s="87"/>
      <c r="W726" s="86">
        <f t="shared" si="55"/>
        <v>13</v>
      </c>
      <c r="X726" s="88"/>
      <c r="Y726" s="86">
        <f t="shared" si="56"/>
        <v>17</v>
      </c>
      <c r="Z726" s="85"/>
      <c r="AA726" s="267" t="s">
        <v>1381</v>
      </c>
      <c r="AB726" s="175"/>
      <c r="AC726" s="176"/>
      <c r="AD726" s="176"/>
      <c r="AE726" s="272"/>
      <c r="AF726" s="272"/>
      <c r="AG726" s="272"/>
      <c r="AH726" s="272"/>
      <c r="AI726" s="272"/>
      <c r="AJ726" s="272"/>
      <c r="AK726" s="272"/>
      <c r="AL726" s="273"/>
      <c r="AM726" s="272"/>
      <c r="AN726" s="273"/>
      <c r="AO726" s="272"/>
      <c r="AP726" s="273"/>
      <c r="AQ726" s="272"/>
      <c r="AR726" s="273"/>
      <c r="AS726" s="272"/>
      <c r="AT726" s="102"/>
      <c r="AU726" s="101"/>
    </row>
    <row r="727" spans="1:47" ht="117.5">
      <c r="A727" s="487"/>
      <c r="B727" s="445"/>
      <c r="C727" s="493"/>
      <c r="D727" s="262" t="s">
        <v>1388</v>
      </c>
      <c r="E727" s="352" t="s">
        <v>363</v>
      </c>
      <c r="F727" s="263" t="s">
        <v>624</v>
      </c>
      <c r="G727" s="290" t="s">
        <v>725</v>
      </c>
      <c r="H727" s="341" t="s">
        <v>726</v>
      </c>
      <c r="I727" s="335" t="str">
        <f>IF(OR(E727="SE",E727="SA"),VLOOKUP(H727,'Tabla de Peligros y Riesgo'!$C$2:$E$226,2,FALSE),VLOOKUP(H727,'LISTA DE ASPECTOS - IMPACTOS'!$D$3:$F$72,2,FALSE))</f>
        <v>Alteración de la calidad de aire</v>
      </c>
      <c r="J727" s="336" t="str">
        <f>IF(OR(E727="SE",E727="SA"),VLOOKUP(H727,'Tabla de Peligros y Riesgo'!$C$2:$E$226,3,FALSE),VLOOKUP(H727,'LISTA DE ASPECTOS - IMPACTOS'!$D$3:$F$72,3,FALSE))</f>
        <v>Potencial afectación a la calidad ambiental del aire</v>
      </c>
      <c r="K727" s="342" t="s">
        <v>715</v>
      </c>
      <c r="L727" s="177">
        <v>4</v>
      </c>
      <c r="M727" s="268">
        <f t="shared" si="54"/>
        <v>14</v>
      </c>
      <c r="N727" s="85"/>
      <c r="O727" s="85"/>
      <c r="P727" s="84"/>
      <c r="Q727" s="287"/>
      <c r="R727" s="177"/>
      <c r="S727" s="177" t="s">
        <v>727</v>
      </c>
      <c r="T727" s="178"/>
      <c r="U727" s="178"/>
      <c r="V727" s="87"/>
      <c r="W727" s="86">
        <f t="shared" si="55"/>
        <v>14</v>
      </c>
      <c r="X727" s="88"/>
      <c r="Y727" s="86">
        <f t="shared" si="56"/>
        <v>18</v>
      </c>
      <c r="Z727" s="85"/>
      <c r="AA727" s="267" t="s">
        <v>1381</v>
      </c>
      <c r="AB727" s="175"/>
      <c r="AC727" s="176"/>
      <c r="AD727" s="176"/>
      <c r="AE727" s="272"/>
      <c r="AF727" s="272"/>
      <c r="AG727" s="272"/>
      <c r="AH727" s="272"/>
      <c r="AI727" s="272"/>
      <c r="AJ727" s="272"/>
      <c r="AK727" s="272"/>
      <c r="AL727" s="273"/>
      <c r="AM727" s="272"/>
      <c r="AN727" s="273"/>
      <c r="AO727" s="272"/>
      <c r="AP727" s="273"/>
      <c r="AQ727" s="272"/>
      <c r="AR727" s="273"/>
      <c r="AS727" s="272"/>
      <c r="AT727" s="102"/>
      <c r="AU727" s="101"/>
    </row>
    <row r="728" spans="1:47" ht="70.5">
      <c r="A728" s="487"/>
      <c r="B728" s="445"/>
      <c r="C728" s="488" t="s">
        <v>28</v>
      </c>
      <c r="D728" s="262" t="s">
        <v>1388</v>
      </c>
      <c r="E728" s="352" t="s">
        <v>362</v>
      </c>
      <c r="F728" s="263" t="s">
        <v>624</v>
      </c>
      <c r="G728" s="290" t="s">
        <v>701</v>
      </c>
      <c r="H728" s="341" t="s">
        <v>476</v>
      </c>
      <c r="I728" s="335" t="str">
        <f>IF(OR(E728="SE",E728="SA"),VLOOKUP(H728,'Tabla de Peligros y Riesgo'!$C$2:$E$226,2,FALSE),VLOOKUP(H728,'LISTA DE ASPECTOS - IMPACTOS'!$D$3:$F$72,2,FALSE))</f>
        <v>Caída al mismo nivel</v>
      </c>
      <c r="J728" s="336" t="s">
        <v>702</v>
      </c>
      <c r="K728" s="342" t="s">
        <v>680</v>
      </c>
      <c r="L728" s="177">
        <v>4</v>
      </c>
      <c r="M728" s="268">
        <f t="shared" si="54"/>
        <v>18</v>
      </c>
      <c r="N728" s="85"/>
      <c r="O728" s="85"/>
      <c r="P728" s="84"/>
      <c r="Q728" s="287"/>
      <c r="R728" s="177"/>
      <c r="S728" s="177" t="s">
        <v>811</v>
      </c>
      <c r="T728" s="178"/>
      <c r="U728" s="401" t="s">
        <v>1402</v>
      </c>
      <c r="V728" s="289"/>
      <c r="W728" s="86">
        <f t="shared" si="55"/>
        <v>18</v>
      </c>
      <c r="X728" s="88"/>
      <c r="Y728" s="86">
        <f t="shared" si="56"/>
        <v>21</v>
      </c>
      <c r="Z728" s="85"/>
      <c r="AA728" s="267" t="s">
        <v>1381</v>
      </c>
      <c r="AB728" s="175"/>
      <c r="AC728" s="176"/>
      <c r="AD728" s="176"/>
      <c r="AE728" s="101"/>
      <c r="AF728" s="101"/>
      <c r="AG728" s="101"/>
      <c r="AH728" s="101"/>
      <c r="AI728" s="101"/>
      <c r="AJ728" s="101"/>
      <c r="AK728" s="101"/>
      <c r="AL728" s="102"/>
      <c r="AM728" s="101"/>
      <c r="AN728" s="102"/>
      <c r="AO728" s="101"/>
      <c r="AP728" s="102"/>
      <c r="AQ728" s="101"/>
      <c r="AR728" s="102"/>
      <c r="AS728" s="101"/>
      <c r="AT728" s="102"/>
      <c r="AU728" s="101"/>
    </row>
    <row r="729" spans="1:47" ht="101.5">
      <c r="A729" s="487"/>
      <c r="B729" s="445"/>
      <c r="C729" s="489"/>
      <c r="D729" s="262" t="s">
        <v>1388</v>
      </c>
      <c r="E729" s="352" t="s">
        <v>362</v>
      </c>
      <c r="F729" s="263" t="s">
        <v>624</v>
      </c>
      <c r="G729" s="290" t="s">
        <v>704</v>
      </c>
      <c r="H729" s="341" t="s">
        <v>507</v>
      </c>
      <c r="I729" s="335" t="str">
        <f>IF(OR(E729="SE",E729="SA"),VLOOKUP(H729,'Tabla de Peligros y Riesgo'!$C$2:$E$226,2,FALSE),VLOOKUP(H729,'LISTA DE ASPECTOS - IMPACTOS'!$D$3:$F$72,2,FALSE))</f>
        <v xml:space="preserve">Golpes </v>
      </c>
      <c r="J729" s="336" t="s">
        <v>705</v>
      </c>
      <c r="K729" s="342" t="s">
        <v>680</v>
      </c>
      <c r="L729" s="177">
        <v>3</v>
      </c>
      <c r="M729" s="268">
        <f t="shared" si="54"/>
        <v>13</v>
      </c>
      <c r="N729" s="177"/>
      <c r="O729" s="177"/>
      <c r="P729" s="84"/>
      <c r="Q729" s="287"/>
      <c r="R729" s="177"/>
      <c r="S729" s="177" t="s">
        <v>714</v>
      </c>
      <c r="T729" s="178"/>
      <c r="U729" s="401" t="s">
        <v>1402</v>
      </c>
      <c r="V729" s="87">
        <v>0.15</v>
      </c>
      <c r="W729" s="86">
        <f t="shared" si="55"/>
        <v>13</v>
      </c>
      <c r="X729" s="88">
        <f>IF(M729&gt;=16,MAX(N729:R729),IF(M729&lt;16,MAX(N729:V729)))</f>
        <v>0.15</v>
      </c>
      <c r="Y729" s="86">
        <f t="shared" si="56"/>
        <v>17</v>
      </c>
      <c r="Z729" s="85"/>
      <c r="AA729" s="267" t="s">
        <v>1381</v>
      </c>
      <c r="AB729" s="175"/>
      <c r="AC729" s="176"/>
      <c r="AD729" s="176"/>
      <c r="AE729" s="101"/>
      <c r="AF729" s="101"/>
      <c r="AG729" s="101"/>
      <c r="AH729" s="101"/>
      <c r="AI729" s="101"/>
      <c r="AJ729" s="101"/>
      <c r="AK729" s="101"/>
      <c r="AL729" s="102"/>
      <c r="AM729" s="101"/>
      <c r="AN729" s="102"/>
      <c r="AO729" s="101"/>
      <c r="AP729" s="102"/>
      <c r="AQ729" s="101"/>
      <c r="AR729" s="102"/>
      <c r="AS729" s="101"/>
      <c r="AT729" s="102"/>
      <c r="AU729" s="101"/>
    </row>
    <row r="730" spans="1:47" ht="329">
      <c r="A730" s="487"/>
      <c r="B730" s="445"/>
      <c r="C730" s="489"/>
      <c r="D730" s="262" t="s">
        <v>1388</v>
      </c>
      <c r="E730" s="352" t="s">
        <v>363</v>
      </c>
      <c r="F730" s="263" t="s">
        <v>624</v>
      </c>
      <c r="G730" s="290" t="s">
        <v>728</v>
      </c>
      <c r="H730" s="341" t="s">
        <v>729</v>
      </c>
      <c r="I730" s="335" t="str">
        <f>IF(OR(E730="SE",E730="SA"),VLOOKUP(H730,'[2]Tabla de Peligros y Riesgo'!$C$2:$E$226,2,FALSE),VLOOKUP(H730,'[2]LISTA DE ASPECTOS - IMPACTOS'!$D$3:$F$72,2,FALSE))</f>
        <v>Alteración de la calidad de suelo/agua</v>
      </c>
      <c r="J730" s="336" t="str">
        <f>IF(OR(E730="SE",E730="SA"),VLOOKUP(H730,'[2]Tabla de Peligros y Riesgo'!$C$2:$E$226,3,FALSE),VLOOKUP(H730,'[2]LISTA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30" s="342" t="s">
        <v>680</v>
      </c>
      <c r="L730" s="177">
        <v>3</v>
      </c>
      <c r="M730" s="268">
        <f t="shared" si="54"/>
        <v>13</v>
      </c>
      <c r="N730" s="177"/>
      <c r="O730" s="177"/>
      <c r="P730" s="295"/>
      <c r="Q730" s="177" t="s">
        <v>730</v>
      </c>
      <c r="R730" s="177" t="s">
        <v>685</v>
      </c>
      <c r="S730" s="177" t="s">
        <v>731</v>
      </c>
      <c r="T730" s="178"/>
      <c r="U730" s="178"/>
      <c r="V730" s="296">
        <v>0.15</v>
      </c>
      <c r="W730" s="86">
        <f t="shared" si="55"/>
        <v>13</v>
      </c>
      <c r="X730" s="305">
        <f>IF(M730&gt;=16,MAX(N730:R730),IF(M730&lt;16,MAX(N730:V730)))</f>
        <v>0.15</v>
      </c>
      <c r="Y730" s="86">
        <f t="shared" si="56"/>
        <v>17</v>
      </c>
      <c r="Z730" s="194"/>
      <c r="AA730" s="267" t="s">
        <v>1381</v>
      </c>
      <c r="AB730" s="175"/>
      <c r="AC730" s="176"/>
      <c r="AD730" s="176"/>
      <c r="AE730" s="101"/>
      <c r="AF730" s="101"/>
      <c r="AG730" s="101"/>
      <c r="AH730" s="101"/>
      <c r="AI730" s="101"/>
      <c r="AJ730" s="101"/>
      <c r="AK730" s="101"/>
      <c r="AL730" s="102"/>
      <c r="AM730" s="101"/>
      <c r="AN730" s="102"/>
      <c r="AO730" s="101"/>
      <c r="AP730" s="102"/>
      <c r="AQ730" s="101"/>
      <c r="AR730" s="102"/>
      <c r="AS730" s="101"/>
      <c r="AT730" s="102"/>
      <c r="AU730" s="101"/>
    </row>
    <row r="731" spans="1:47" ht="188">
      <c r="A731" s="487"/>
      <c r="B731" s="447"/>
      <c r="C731" s="493"/>
      <c r="D731" s="262" t="s">
        <v>1388</v>
      </c>
      <c r="E731" s="352" t="s">
        <v>363</v>
      </c>
      <c r="F731" s="263" t="s">
        <v>624</v>
      </c>
      <c r="G731" s="290" t="s">
        <v>739</v>
      </c>
      <c r="H731" s="341" t="s">
        <v>740</v>
      </c>
      <c r="I731" s="335" t="str">
        <f>IF(OR(E731="SE",E731="SA"),VLOOKUP(H731,'Tabla de Peligros y Riesgo'!$C$2:$E$226,2,FALSE),VLOOKUP(H731,'LISTA DE ASPECTOS - IMPACTOS'!$D$3:$F$72,2,FALSE))</f>
        <v>Alteración de la calidad de suelo/agua</v>
      </c>
      <c r="J731" s="336" t="str">
        <f>IF(OR(E731="SE",E731="SA"),VLOOKUP(H731,'Tabla de Peligros y Riesgo'!$C$2:$E$226,3,FALSE),VLOOKUP(H731,'LISTA DE ASPECTOS - IMPACTOS'!$D$3:$F$72,3,FALSE))</f>
        <v>Potencial incumplimiento de Estándares de Calidad Ambiental (ECA) para aire.
Potencial afectación a la vida y salud humana.</v>
      </c>
      <c r="K731" s="342" t="s">
        <v>715</v>
      </c>
      <c r="L731" s="177">
        <v>4</v>
      </c>
      <c r="M731" s="268">
        <f t="shared" si="54"/>
        <v>14</v>
      </c>
      <c r="N731" s="85"/>
      <c r="O731" s="85"/>
      <c r="P731" s="291"/>
      <c r="Q731" s="287"/>
      <c r="R731" s="177"/>
      <c r="S731" s="177" t="s">
        <v>741</v>
      </c>
      <c r="T731" s="178">
        <v>0.35</v>
      </c>
      <c r="U731" s="178"/>
      <c r="V731" s="87"/>
      <c r="W731" s="86">
        <f t="shared" si="55"/>
        <v>14</v>
      </c>
      <c r="X731" s="88"/>
      <c r="Y731" s="86">
        <f t="shared" si="56"/>
        <v>18</v>
      </c>
      <c r="Z731" s="85"/>
      <c r="AA731" s="267" t="s">
        <v>1381</v>
      </c>
      <c r="AB731" s="536"/>
      <c r="AC731" s="537"/>
      <c r="AD731" s="537"/>
      <c r="AE731" s="272"/>
      <c r="AF731" s="272"/>
      <c r="AG731" s="272"/>
      <c r="AH731" s="272"/>
      <c r="AI731" s="272"/>
      <c r="AJ731" s="272"/>
      <c r="AK731" s="272"/>
      <c r="AL731" s="273"/>
      <c r="AM731" s="272"/>
      <c r="AN731" s="273"/>
      <c r="AO731" s="272"/>
      <c r="AP731" s="273"/>
      <c r="AQ731" s="272"/>
      <c r="AR731" s="273"/>
      <c r="AS731" s="272"/>
      <c r="AT731" s="102"/>
      <c r="AU731" s="101"/>
    </row>
    <row r="732" spans="1:47" ht="101.5">
      <c r="A732" s="487"/>
      <c r="B732" s="444" t="s">
        <v>181</v>
      </c>
      <c r="C732" s="488" t="s">
        <v>18</v>
      </c>
      <c r="D732" s="262" t="s">
        <v>1388</v>
      </c>
      <c r="E732" s="352" t="s">
        <v>362</v>
      </c>
      <c r="F732" s="263" t="s">
        <v>624</v>
      </c>
      <c r="G732" s="290" t="s">
        <v>679</v>
      </c>
      <c r="H732" s="335" t="s">
        <v>470</v>
      </c>
      <c r="I732" s="335" t="str">
        <f>IF(OR(E732="SE",E732="SA"),VLOOKUP(H732,'Tabla de Peligros y Riesgo'!$C$2:$E$226,2,FALSE),VLOOKUP(H732,'LISTA DE ASPECTOS - IMPACTOS'!$D$3:$F$72,2,FALSE))</f>
        <v>Riesgo Psicosocial</v>
      </c>
      <c r="J732" s="336" t="str">
        <f>IF(OR(E732="SE",E732="SA"),VLOOKUP(H732,'Tabla de Peligros y Riesgo'!$C$2:$E$226,3,FALSE),VLOOKUP(H732,'LISTA DE ASPECTOS - IMPACTOS'!$D$3:$F$72,3,FALSE))</f>
        <v>Estrés / Depresión</v>
      </c>
      <c r="K732" s="337" t="s">
        <v>680</v>
      </c>
      <c r="L732" s="277">
        <v>4</v>
      </c>
      <c r="M732" s="268">
        <f t="shared" si="54"/>
        <v>18</v>
      </c>
      <c r="N732" s="85"/>
      <c r="O732" s="85"/>
      <c r="P732" s="292"/>
      <c r="Q732" s="359"/>
      <c r="R732" s="177"/>
      <c r="S732" s="177" t="s">
        <v>820</v>
      </c>
      <c r="T732" s="178"/>
      <c r="U732" s="401" t="s">
        <v>1402</v>
      </c>
      <c r="V732" s="278">
        <v>0.15</v>
      </c>
      <c r="W732" s="86">
        <f t="shared" si="55"/>
        <v>18</v>
      </c>
      <c r="X732" s="88">
        <f>IF(M732&gt;=16,MAX(N732:R732),IF(M732&lt;16,MAX(N732:V732)))</f>
        <v>0</v>
      </c>
      <c r="Y732" s="86">
        <f t="shared" si="56"/>
        <v>21</v>
      </c>
      <c r="Z732" s="85"/>
      <c r="AA732" s="267" t="s">
        <v>1381</v>
      </c>
      <c r="AB732" s="176"/>
      <c r="AC732" s="176"/>
      <c r="AD732" s="176"/>
      <c r="AE732" s="101"/>
      <c r="AF732" s="101"/>
      <c r="AG732" s="101"/>
      <c r="AH732" s="101"/>
      <c r="AI732" s="101"/>
      <c r="AJ732" s="101"/>
      <c r="AK732" s="101"/>
      <c r="AL732" s="102"/>
      <c r="AM732" s="101"/>
      <c r="AN732" s="102"/>
      <c r="AO732" s="101"/>
      <c r="AP732" s="102"/>
      <c r="AQ732" s="101"/>
      <c r="AR732" s="102"/>
      <c r="AS732" s="101"/>
      <c r="AT732" s="102"/>
      <c r="AU732" s="101"/>
    </row>
    <row r="733" spans="1:47" ht="101.5">
      <c r="A733" s="487"/>
      <c r="B733" s="445"/>
      <c r="C733" s="489"/>
      <c r="D733" s="262" t="s">
        <v>1388</v>
      </c>
      <c r="E733" s="352" t="s">
        <v>362</v>
      </c>
      <c r="F733" s="263" t="s">
        <v>624</v>
      </c>
      <c r="G733" s="290" t="s">
        <v>679</v>
      </c>
      <c r="H733" s="335" t="s">
        <v>496</v>
      </c>
      <c r="I733" s="335" t="str">
        <f>IF(OR(E733="SE",E733="SA"),VLOOKUP(H733,'Tabla de Peligros y Riesgo'!$C$2:$E$226,2,FALSE),VLOOKUP(H733,'LISTA DE ASPECTOS - IMPACTOS'!$D$3:$F$72,2,FALSE))</f>
        <v>Riesgo Psicosocial</v>
      </c>
      <c r="J733" s="336" t="str">
        <f>IF(OR(E733="SE",E733="SA"),VLOOKUP(H733,'Tabla de Peligros y Riesgo'!$C$2:$E$226,3,FALSE),VLOOKUP(H733,'LISTA DE ASPECTOS - IMPACTOS'!$D$3:$F$72,3,FALSE))</f>
        <v>Estrés / Depresión</v>
      </c>
      <c r="K733" s="337" t="s">
        <v>680</v>
      </c>
      <c r="L733" s="277">
        <v>4</v>
      </c>
      <c r="M733" s="268">
        <f t="shared" si="54"/>
        <v>18</v>
      </c>
      <c r="N733" s="85"/>
      <c r="O733" s="85"/>
      <c r="P733" s="292"/>
      <c r="Q733" s="359"/>
      <c r="R733" s="177"/>
      <c r="S733" s="177" t="s">
        <v>820</v>
      </c>
      <c r="T733" s="178"/>
      <c r="U733" s="401" t="s">
        <v>1402</v>
      </c>
      <c r="V733" s="278"/>
      <c r="W733" s="86">
        <f t="shared" si="55"/>
        <v>18</v>
      </c>
      <c r="X733" s="195"/>
      <c r="Y733" s="86">
        <f t="shared" si="56"/>
        <v>21</v>
      </c>
      <c r="Z733" s="85"/>
      <c r="AA733" s="267" t="s">
        <v>1381</v>
      </c>
      <c r="AB733" s="176"/>
      <c r="AC733" s="176"/>
      <c r="AD733" s="176"/>
      <c r="AE733" s="101"/>
      <c r="AF733" s="101"/>
      <c r="AG733" s="101"/>
      <c r="AH733" s="101"/>
      <c r="AI733" s="101"/>
      <c r="AJ733" s="101"/>
      <c r="AK733" s="101"/>
      <c r="AL733" s="102"/>
      <c r="AM733" s="101"/>
      <c r="AN733" s="102"/>
      <c r="AO733" s="101"/>
      <c r="AP733" s="102"/>
      <c r="AQ733" s="101"/>
      <c r="AR733" s="102"/>
      <c r="AS733" s="101"/>
      <c r="AT733" s="102"/>
      <c r="AU733" s="101"/>
    </row>
    <row r="734" spans="1:47" ht="72.5">
      <c r="A734" s="487"/>
      <c r="B734" s="445"/>
      <c r="C734" s="489"/>
      <c r="D734" s="262" t="s">
        <v>1388</v>
      </c>
      <c r="E734" s="352" t="s">
        <v>363</v>
      </c>
      <c r="F734" s="263" t="s">
        <v>624</v>
      </c>
      <c r="G734" s="290" t="s">
        <v>686</v>
      </c>
      <c r="H734" s="335" t="s">
        <v>687</v>
      </c>
      <c r="I734" s="350" t="s">
        <v>688</v>
      </c>
      <c r="J734" s="351" t="s">
        <v>689</v>
      </c>
      <c r="K734" s="337" t="s">
        <v>690</v>
      </c>
      <c r="L734" s="277">
        <v>5</v>
      </c>
      <c r="M734" s="268">
        <f t="shared" si="54"/>
        <v>15</v>
      </c>
      <c r="N734" s="269"/>
      <c r="O734" s="274"/>
      <c r="P734" s="334"/>
      <c r="Q734" s="359"/>
      <c r="R734" s="177"/>
      <c r="S734" s="177" t="s">
        <v>691</v>
      </c>
      <c r="T734" s="178"/>
      <c r="U734" s="178"/>
      <c r="V734" s="278"/>
      <c r="W734" s="86">
        <f t="shared" si="55"/>
        <v>15</v>
      </c>
      <c r="X734" s="195"/>
      <c r="Y734" s="86">
        <f t="shared" si="56"/>
        <v>19</v>
      </c>
      <c r="Z734" s="279"/>
      <c r="AA734" s="267" t="s">
        <v>1381</v>
      </c>
      <c r="AB734" s="176"/>
      <c r="AC734" s="176"/>
      <c r="AD734" s="176"/>
      <c r="AE734" s="101"/>
      <c r="AF734" s="101"/>
      <c r="AG734" s="101"/>
      <c r="AH734" s="101"/>
      <c r="AI734" s="101"/>
      <c r="AJ734" s="101"/>
      <c r="AK734" s="101"/>
      <c r="AL734" s="102"/>
      <c r="AM734" s="101"/>
      <c r="AN734" s="102"/>
      <c r="AO734" s="101"/>
      <c r="AP734" s="102"/>
      <c r="AQ734" s="101"/>
      <c r="AR734" s="102"/>
      <c r="AS734" s="101"/>
      <c r="AT734" s="102"/>
      <c r="AU734" s="101"/>
    </row>
    <row r="735" spans="1:47" ht="70.5">
      <c r="A735" s="487"/>
      <c r="B735" s="445"/>
      <c r="C735" s="489"/>
      <c r="D735" s="262" t="s">
        <v>1388</v>
      </c>
      <c r="E735" s="352" t="s">
        <v>363</v>
      </c>
      <c r="F735" s="263" t="s">
        <v>624</v>
      </c>
      <c r="G735" s="290" t="s">
        <v>789</v>
      </c>
      <c r="H735" s="341" t="s">
        <v>577</v>
      </c>
      <c r="I735" s="190" t="s">
        <v>688</v>
      </c>
      <c r="J735" s="338" t="s">
        <v>689</v>
      </c>
      <c r="K735" s="337" t="s">
        <v>680</v>
      </c>
      <c r="L735" s="277">
        <v>4</v>
      </c>
      <c r="M735" s="268">
        <f t="shared" si="54"/>
        <v>18</v>
      </c>
      <c r="N735" s="269"/>
      <c r="O735" s="274"/>
      <c r="P735" s="334"/>
      <c r="Q735" s="287"/>
      <c r="R735" s="177"/>
      <c r="S735" s="177" t="s">
        <v>795</v>
      </c>
      <c r="T735" s="178"/>
      <c r="U735" s="178" t="s">
        <v>791</v>
      </c>
      <c r="V735" s="278"/>
      <c r="W735" s="86">
        <f t="shared" si="55"/>
        <v>18</v>
      </c>
      <c r="X735" s="195"/>
      <c r="Y735" s="86">
        <f t="shared" si="56"/>
        <v>21</v>
      </c>
      <c r="Z735" s="85"/>
      <c r="AA735" s="267" t="s">
        <v>1381</v>
      </c>
      <c r="AB735" s="176"/>
      <c r="AC735" s="176"/>
      <c r="AD735" s="176"/>
      <c r="AE735" s="101"/>
      <c r="AF735" s="101"/>
      <c r="AG735" s="101"/>
      <c r="AH735" s="101"/>
      <c r="AI735" s="101"/>
      <c r="AJ735" s="101"/>
      <c r="AK735" s="101"/>
      <c r="AL735" s="102"/>
      <c r="AM735" s="101"/>
      <c r="AN735" s="102"/>
      <c r="AO735" s="101"/>
      <c r="AP735" s="102"/>
      <c r="AQ735" s="101"/>
      <c r="AR735" s="102"/>
      <c r="AS735" s="101"/>
      <c r="AT735" s="102"/>
      <c r="AU735" s="101"/>
    </row>
    <row r="736" spans="1:47" ht="70.5">
      <c r="A736" s="487"/>
      <c r="B736" s="445"/>
      <c r="C736" s="489"/>
      <c r="D736" s="262" t="s">
        <v>1388</v>
      </c>
      <c r="E736" s="352" t="s">
        <v>361</v>
      </c>
      <c r="F736" s="263" t="s">
        <v>624</v>
      </c>
      <c r="G736" s="290" t="s">
        <v>441</v>
      </c>
      <c r="H736" s="341" t="s">
        <v>565</v>
      </c>
      <c r="I736" s="335" t="s">
        <v>792</v>
      </c>
      <c r="J736" s="341" t="s">
        <v>802</v>
      </c>
      <c r="K736" s="337" t="s">
        <v>715</v>
      </c>
      <c r="L736" s="277">
        <v>4</v>
      </c>
      <c r="M736" s="268">
        <f t="shared" si="54"/>
        <v>14</v>
      </c>
      <c r="N736" s="269"/>
      <c r="O736" s="274"/>
      <c r="P736" s="334"/>
      <c r="Q736" s="287"/>
      <c r="R736" s="177"/>
      <c r="S736" s="177" t="s">
        <v>716</v>
      </c>
      <c r="T736" s="178"/>
      <c r="U736" s="401" t="s">
        <v>1402</v>
      </c>
      <c r="V736" s="278"/>
      <c r="W736" s="86">
        <f t="shared" si="55"/>
        <v>14</v>
      </c>
      <c r="X736" s="195"/>
      <c r="Y736" s="86">
        <f t="shared" si="56"/>
        <v>18</v>
      </c>
      <c r="Z736" s="267"/>
      <c r="AA736" s="267" t="s">
        <v>1381</v>
      </c>
      <c r="AB736" s="176"/>
      <c r="AC736" s="176"/>
      <c r="AD736" s="176"/>
      <c r="AE736" s="101"/>
      <c r="AF736" s="101"/>
      <c r="AG736" s="101"/>
      <c r="AH736" s="101"/>
      <c r="AI736" s="101"/>
      <c r="AJ736" s="101"/>
      <c r="AK736" s="101"/>
      <c r="AL736" s="102"/>
      <c r="AM736" s="101"/>
      <c r="AN736" s="102"/>
      <c r="AO736" s="101"/>
      <c r="AP736" s="102"/>
      <c r="AQ736" s="101"/>
      <c r="AR736" s="102"/>
      <c r="AS736" s="101"/>
      <c r="AT736" s="102"/>
      <c r="AU736" s="101"/>
    </row>
    <row r="737" spans="1:52" ht="72.5">
      <c r="A737" s="487"/>
      <c r="B737" s="445"/>
      <c r="C737" s="493"/>
      <c r="D737" s="262" t="s">
        <v>1388</v>
      </c>
      <c r="E737" s="352" t="s">
        <v>362</v>
      </c>
      <c r="F737" s="263" t="s">
        <v>624</v>
      </c>
      <c r="G737" s="290" t="s">
        <v>692</v>
      </c>
      <c r="H737" s="335" t="s">
        <v>521</v>
      </c>
      <c r="I737" s="335" t="str">
        <f>IF(OR(E737="SE",E737="SA"),VLOOKUP(H737,'Tabla de Peligros y Riesgo'!$C$2:$E$226,2,FALSE),VLOOKUP(H737,'LISTA DE ASPECTOS - IMPACTOS'!$D$3:$F$72,2,FALSE))</f>
        <v>Riesgo Psicosocial</v>
      </c>
      <c r="J737" s="336" t="str">
        <f>IF(OR(E737="SE",E737="SA"),VLOOKUP(H737,'Tabla de Peligros y Riesgo'!$C$2:$E$226,3,FALSE),VLOOKUP(H737,'LISTA DE ASPECTOS - IMPACTOS'!$D$3:$F$72,3,FALSE))</f>
        <v>Estrés / Depresión</v>
      </c>
      <c r="K737" s="337" t="s">
        <v>680</v>
      </c>
      <c r="L737" s="277">
        <v>4</v>
      </c>
      <c r="M737" s="268">
        <f t="shared" si="54"/>
        <v>18</v>
      </c>
      <c r="N737" s="269"/>
      <c r="O737" s="274"/>
      <c r="P737" s="275"/>
      <c r="Q737" s="276"/>
      <c r="R737" s="177"/>
      <c r="S737" s="177" t="s">
        <v>742</v>
      </c>
      <c r="T737" s="178"/>
      <c r="U737" s="401" t="s">
        <v>1402</v>
      </c>
      <c r="V737" s="278"/>
      <c r="W737" s="86">
        <f t="shared" si="55"/>
        <v>18</v>
      </c>
      <c r="X737" s="195"/>
      <c r="Y737" s="86">
        <f t="shared" si="56"/>
        <v>21</v>
      </c>
      <c r="Z737" s="279"/>
      <c r="AA737" s="267" t="s">
        <v>1381</v>
      </c>
      <c r="AB737" s="176"/>
      <c r="AC737" s="176"/>
      <c r="AD737" s="176"/>
      <c r="AE737" s="101"/>
      <c r="AF737" s="101"/>
      <c r="AG737" s="101"/>
      <c r="AH737" s="101"/>
      <c r="AI737" s="101"/>
      <c r="AJ737" s="101"/>
      <c r="AK737" s="101"/>
      <c r="AL737" s="102"/>
      <c r="AM737" s="101"/>
      <c r="AN737" s="102"/>
      <c r="AO737" s="101"/>
      <c r="AP737" s="102"/>
      <c r="AQ737" s="101"/>
      <c r="AR737" s="102"/>
      <c r="AS737" s="101"/>
      <c r="AT737" s="102"/>
      <c r="AU737" s="101"/>
    </row>
    <row r="738" spans="1:52" s="100" customFormat="1" ht="211.5">
      <c r="A738" s="487"/>
      <c r="B738" s="445"/>
      <c r="C738" s="177" t="s">
        <v>142</v>
      </c>
      <c r="D738" s="262" t="s">
        <v>1388</v>
      </c>
      <c r="E738" s="352" t="s">
        <v>361</v>
      </c>
      <c r="F738" s="263" t="s">
        <v>624</v>
      </c>
      <c r="G738" s="290" t="s">
        <v>694</v>
      </c>
      <c r="H738" s="335" t="s">
        <v>695</v>
      </c>
      <c r="I738" s="335" t="str">
        <f>IF(OR(E738="SE",E738="SA"),VLOOKUP(H738,'Tabla de Peligros y Riesgo'!$C$2:$E$226,2,FALSE),VLOOKUP(H738,'LISTA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738" s="336" t="s">
        <v>696</v>
      </c>
      <c r="K738" s="342" t="s">
        <v>680</v>
      </c>
      <c r="L738" s="177">
        <v>4</v>
      </c>
      <c r="M738" s="268">
        <f t="shared" si="54"/>
        <v>18</v>
      </c>
      <c r="N738" s="280"/>
      <c r="O738" s="280"/>
      <c r="P738" s="282"/>
      <c r="Q738" s="283" t="s">
        <v>697</v>
      </c>
      <c r="R738" s="177" t="s">
        <v>678</v>
      </c>
      <c r="S738" s="177" t="s">
        <v>698</v>
      </c>
      <c r="T738" s="178"/>
      <c r="U738" s="178" t="s">
        <v>699</v>
      </c>
      <c r="V738" s="304"/>
      <c r="W738" s="86">
        <f t="shared" si="55"/>
        <v>18</v>
      </c>
      <c r="X738" s="88">
        <f>IF(M738&gt;=16,MAX(N738:R738),IF(M738&lt;16,MAX(N738:T738)))</f>
        <v>0</v>
      </c>
      <c r="Y738" s="86">
        <f t="shared" si="56"/>
        <v>23</v>
      </c>
      <c r="Z738" s="85"/>
      <c r="AA738" s="267" t="s">
        <v>1381</v>
      </c>
      <c r="AD738" s="99"/>
      <c r="AE738" s="101"/>
      <c r="AF738" s="101"/>
      <c r="AG738" s="101"/>
      <c r="AH738" s="101"/>
      <c r="AI738" s="101"/>
      <c r="AJ738" s="101"/>
      <c r="AK738" s="101"/>
      <c r="AL738" s="102"/>
      <c r="AM738" s="101"/>
      <c r="AN738" s="102"/>
      <c r="AO738" s="101"/>
      <c r="AP738" s="102"/>
      <c r="AQ738" s="101"/>
      <c r="AR738" s="102"/>
      <c r="AS738" s="101"/>
      <c r="AT738" s="102"/>
      <c r="AU738" s="101"/>
      <c r="AV738" s="90"/>
      <c r="AW738" s="90"/>
      <c r="AX738" s="90"/>
      <c r="AY738" s="90"/>
      <c r="AZ738" s="90"/>
    </row>
    <row r="739" spans="1:52" ht="70.5">
      <c r="A739" s="487"/>
      <c r="B739" s="445"/>
      <c r="C739" s="488" t="s">
        <v>22</v>
      </c>
      <c r="D739" s="262" t="s">
        <v>1388</v>
      </c>
      <c r="E739" s="352" t="s">
        <v>361</v>
      </c>
      <c r="F739" s="263" t="s">
        <v>624</v>
      </c>
      <c r="G739" s="290" t="s">
        <v>721</v>
      </c>
      <c r="H739" s="341" t="s">
        <v>749</v>
      </c>
      <c r="I739" s="335" t="str">
        <f>IF(OR(E739="SE",E739="SA"),VLOOKUP(H739,'Tabla de Peligros y Riesgo'!$C$2:$E$226,2,FALSE),VLOOKUP(H739,'LISTA DE ASPECTOS - IMPACTOS'!$D$3:$F$72,2,FALSE))</f>
        <v>Inhalación de gases Toxicos</v>
      </c>
      <c r="J739" s="336" t="str">
        <f>IF(OR(E739="SE",E739="SA"),VLOOKUP(H739,'Tabla de Peligros y Riesgo'!$C$2:$E$226,3,FALSE),VLOOKUP(H739,'LISTA DE ASPECTOS - IMPACTOS'!$D$3:$F$72,3,FALSE))</f>
        <v>Intoxicación</v>
      </c>
      <c r="K739" s="342" t="s">
        <v>715</v>
      </c>
      <c r="L739" s="177">
        <v>3</v>
      </c>
      <c r="M739" s="268">
        <f t="shared" si="54"/>
        <v>9</v>
      </c>
      <c r="N739" s="85"/>
      <c r="O739" s="85"/>
      <c r="P739" s="84"/>
      <c r="Q739" s="287" t="s">
        <v>750</v>
      </c>
      <c r="R739" s="177" t="s">
        <v>685</v>
      </c>
      <c r="S739" s="177" t="s">
        <v>751</v>
      </c>
      <c r="T739" s="178"/>
      <c r="U739" s="401" t="s">
        <v>1402</v>
      </c>
      <c r="V739" s="87"/>
      <c r="W739" s="86">
        <f t="shared" si="55"/>
        <v>9</v>
      </c>
      <c r="X739" s="88"/>
      <c r="Y739" s="86">
        <f t="shared" si="56"/>
        <v>17</v>
      </c>
      <c r="Z739" s="85"/>
      <c r="AA739" s="267" t="s">
        <v>1381</v>
      </c>
      <c r="AB739" s="175"/>
      <c r="AC739" s="176"/>
      <c r="AD739" s="176"/>
      <c r="AE739" s="101"/>
      <c r="AF739" s="101"/>
      <c r="AG739" s="101"/>
      <c r="AH739" s="101"/>
      <c r="AI739" s="101"/>
      <c r="AJ739" s="101"/>
      <c r="AK739" s="101"/>
      <c r="AL739" s="102"/>
      <c r="AM739" s="101"/>
      <c r="AN739" s="102"/>
      <c r="AO739" s="101"/>
      <c r="AP739" s="102"/>
      <c r="AQ739" s="101"/>
      <c r="AR739" s="102"/>
      <c r="AS739" s="101"/>
      <c r="AT739" s="102"/>
      <c r="AU739" s="101"/>
    </row>
    <row r="740" spans="1:52" ht="56">
      <c r="A740" s="487"/>
      <c r="B740" s="445"/>
      <c r="C740" s="489"/>
      <c r="D740" s="262" t="s">
        <v>1388</v>
      </c>
      <c r="E740" s="352" t="s">
        <v>362</v>
      </c>
      <c r="F740" s="263" t="s">
        <v>624</v>
      </c>
      <c r="G740" s="290" t="s">
        <v>752</v>
      </c>
      <c r="H740" s="341" t="s">
        <v>452</v>
      </c>
      <c r="I740" s="335" t="str">
        <f>IF(OR(E740="SE",E740="SA"),VLOOKUP(H740,'Tabla de Peligros y Riesgo'!$C$2:$E$226,2,FALSE),VLOOKUP(H740,'LISTA DE ASPECTOS - IMPACTOS'!$D$3:$F$72,2,FALSE))</f>
        <v>Caída de roca</v>
      </c>
      <c r="J740" s="336" t="str">
        <f>IF(OR(E740="SE",E740="SA"),VLOOKUP(H740,'Tabla de Peligros y Riesgo'!$C$2:$E$226,3,FALSE),VLOOKUP(H740,'LISTA DE ASPECTOS - IMPACTOS'!$D$3:$F$72,3,FALSE))</f>
        <v>Contusión/Fractura/Muerte</v>
      </c>
      <c r="K740" s="342" t="s">
        <v>715</v>
      </c>
      <c r="L740" s="177">
        <v>2</v>
      </c>
      <c r="M740" s="268">
        <f t="shared" si="54"/>
        <v>5</v>
      </c>
      <c r="N740" s="85"/>
      <c r="O740" s="85"/>
      <c r="P740" s="292"/>
      <c r="Q740" s="287" t="s">
        <v>753</v>
      </c>
      <c r="R740" s="177" t="s">
        <v>685</v>
      </c>
      <c r="S740" s="177" t="s">
        <v>754</v>
      </c>
      <c r="T740" s="178"/>
      <c r="U740" s="401" t="s">
        <v>1402</v>
      </c>
      <c r="V740" s="278"/>
      <c r="W740" s="86">
        <f t="shared" si="55"/>
        <v>5</v>
      </c>
      <c r="X740" s="88"/>
      <c r="Y740" s="86">
        <f t="shared" si="56"/>
        <v>12</v>
      </c>
      <c r="Z740" s="85"/>
      <c r="AA740" s="267" t="s">
        <v>1381</v>
      </c>
      <c r="AB740" s="176"/>
      <c r="AC740" s="176"/>
      <c r="AD740" s="176"/>
      <c r="AE740" s="101"/>
      <c r="AF740" s="101"/>
      <c r="AG740" s="101"/>
      <c r="AH740" s="101"/>
      <c r="AI740" s="101"/>
      <c r="AJ740" s="101"/>
      <c r="AK740" s="101"/>
      <c r="AL740" s="102"/>
      <c r="AM740" s="101"/>
      <c r="AN740" s="102"/>
      <c r="AO740" s="101"/>
      <c r="AP740" s="102"/>
      <c r="AQ740" s="101"/>
      <c r="AR740" s="102"/>
      <c r="AS740" s="101"/>
      <c r="AT740" s="102"/>
      <c r="AU740" s="101"/>
    </row>
    <row r="741" spans="1:52" s="100" customFormat="1" ht="58.5">
      <c r="A741" s="487"/>
      <c r="B741" s="445"/>
      <c r="C741" s="489"/>
      <c r="D741" s="262" t="s">
        <v>1388</v>
      </c>
      <c r="E741" s="352" t="s">
        <v>362</v>
      </c>
      <c r="F741" s="263" t="s">
        <v>624</v>
      </c>
      <c r="G741" s="290" t="s">
        <v>701</v>
      </c>
      <c r="H741" s="341" t="s">
        <v>524</v>
      </c>
      <c r="I741" s="335" t="str">
        <f>IF(OR(E741="SE",E741="SA"),VLOOKUP(H741,'Tabla de Peligros y Riesgo'!$C$2:$E$226,2,FALSE),VLOOKUP(H741,'LISTA DE ASPECTOS - IMPACTOS'!$D$3:$F$72,2,FALSE))</f>
        <v>Caída al mismo nivel</v>
      </c>
      <c r="J741" s="336" t="s">
        <v>702</v>
      </c>
      <c r="K741" s="342" t="s">
        <v>680</v>
      </c>
      <c r="L741" s="177">
        <v>4</v>
      </c>
      <c r="M741" s="268">
        <f t="shared" si="54"/>
        <v>18</v>
      </c>
      <c r="N741" s="280"/>
      <c r="O741" s="280"/>
      <c r="P741" s="282"/>
      <c r="Q741" s="287"/>
      <c r="R741" s="177"/>
      <c r="S741" s="177" t="s">
        <v>837</v>
      </c>
      <c r="T741" s="178"/>
      <c r="U741" s="401" t="s">
        <v>1402</v>
      </c>
      <c r="V741" s="304"/>
      <c r="W741" s="86">
        <f t="shared" si="55"/>
        <v>18</v>
      </c>
      <c r="X741" s="88"/>
      <c r="Y741" s="86">
        <f t="shared" si="56"/>
        <v>21</v>
      </c>
      <c r="Z741" s="85"/>
      <c r="AA741" s="267" t="s">
        <v>1381</v>
      </c>
      <c r="AD741" s="99"/>
      <c r="AE741" s="101"/>
      <c r="AF741" s="101"/>
      <c r="AG741" s="101"/>
      <c r="AH741" s="101"/>
      <c r="AI741" s="101"/>
      <c r="AJ741" s="101"/>
      <c r="AK741" s="101"/>
      <c r="AL741" s="102"/>
      <c r="AM741" s="101"/>
      <c r="AN741" s="102"/>
      <c r="AO741" s="101"/>
      <c r="AP741" s="102"/>
      <c r="AQ741" s="101"/>
      <c r="AR741" s="102"/>
      <c r="AS741" s="101"/>
      <c r="AT741" s="102"/>
      <c r="AU741" s="101"/>
      <c r="AV741" s="90"/>
      <c r="AW741" s="90"/>
      <c r="AX741" s="90"/>
      <c r="AY741" s="90"/>
      <c r="AZ741" s="90"/>
    </row>
    <row r="742" spans="1:52" ht="70.5">
      <c r="A742" s="487"/>
      <c r="B742" s="445"/>
      <c r="C742" s="488" t="s">
        <v>37</v>
      </c>
      <c r="D742" s="262" t="s">
        <v>1388</v>
      </c>
      <c r="E742" s="352" t="s">
        <v>362</v>
      </c>
      <c r="F742" s="263" t="s">
        <v>624</v>
      </c>
      <c r="G742" s="290" t="s">
        <v>701</v>
      </c>
      <c r="H742" s="341" t="s">
        <v>542</v>
      </c>
      <c r="I742" s="335" t="str">
        <f>IF(OR(E742="SE",E742="SA"),VLOOKUP(H742,'Tabla de Peligros y Riesgo'!$C$2:$E$226,2,FALSE),VLOOKUP(H742,'LISTA DE ASPECTOS - IMPACTOS'!$D$3:$F$72,2,FALSE))</f>
        <v>Caída al mismo nivel</v>
      </c>
      <c r="J742" s="336" t="s">
        <v>702</v>
      </c>
      <c r="K742" s="342" t="s">
        <v>680</v>
      </c>
      <c r="L742" s="177">
        <v>4</v>
      </c>
      <c r="M742" s="268">
        <f t="shared" si="54"/>
        <v>18</v>
      </c>
      <c r="N742" s="85"/>
      <c r="O742" s="85"/>
      <c r="P742" s="84"/>
      <c r="Q742" s="287"/>
      <c r="R742" s="177"/>
      <c r="S742" s="177" t="s">
        <v>811</v>
      </c>
      <c r="T742" s="178"/>
      <c r="U742" s="401" t="s">
        <v>1402</v>
      </c>
      <c r="V742" s="87"/>
      <c r="W742" s="86">
        <f t="shared" si="55"/>
        <v>18</v>
      </c>
      <c r="X742" s="88"/>
      <c r="Y742" s="86">
        <f t="shared" si="56"/>
        <v>21</v>
      </c>
      <c r="Z742" s="85"/>
      <c r="AA742" s="267" t="s">
        <v>1381</v>
      </c>
      <c r="AB742" s="175"/>
      <c r="AC742" s="176"/>
      <c r="AD742" s="176"/>
      <c r="AE742" s="101"/>
      <c r="AF742" s="101"/>
      <c r="AG742" s="101"/>
      <c r="AH742" s="101"/>
      <c r="AI742" s="101"/>
      <c r="AJ742" s="101"/>
      <c r="AK742" s="101"/>
      <c r="AL742" s="102"/>
      <c r="AM742" s="101"/>
      <c r="AN742" s="102"/>
      <c r="AO742" s="101"/>
      <c r="AP742" s="102"/>
      <c r="AQ742" s="101"/>
      <c r="AR742" s="102"/>
      <c r="AS742" s="101"/>
      <c r="AT742" s="102"/>
      <c r="AU742" s="101"/>
    </row>
    <row r="743" spans="1:52" ht="70.5">
      <c r="A743" s="487"/>
      <c r="B743" s="445"/>
      <c r="C743" s="489"/>
      <c r="D743" s="262" t="s">
        <v>1388</v>
      </c>
      <c r="E743" s="352" t="s">
        <v>361</v>
      </c>
      <c r="F743" s="263" t="s">
        <v>624</v>
      </c>
      <c r="G743" s="290" t="s">
        <v>812</v>
      </c>
      <c r="H743" s="341" t="s">
        <v>813</v>
      </c>
      <c r="I743" s="335" t="s">
        <v>814</v>
      </c>
      <c r="J743" s="336" t="s">
        <v>815</v>
      </c>
      <c r="K743" s="342" t="s">
        <v>680</v>
      </c>
      <c r="L743" s="177">
        <v>4</v>
      </c>
      <c r="M743" s="268">
        <f t="shared" si="54"/>
        <v>18</v>
      </c>
      <c r="N743" s="85"/>
      <c r="O743" s="85"/>
      <c r="P743" s="84"/>
      <c r="Q743" s="287" t="s">
        <v>816</v>
      </c>
      <c r="R743" s="177" t="s">
        <v>685</v>
      </c>
      <c r="S743" s="177" t="s">
        <v>819</v>
      </c>
      <c r="T743" s="178"/>
      <c r="U743" s="401" t="s">
        <v>1402</v>
      </c>
      <c r="V743" s="87"/>
      <c r="W743" s="86">
        <f t="shared" si="55"/>
        <v>18</v>
      </c>
      <c r="X743" s="88"/>
      <c r="Y743" s="86">
        <f t="shared" si="56"/>
        <v>22</v>
      </c>
      <c r="Z743" s="85"/>
      <c r="AA743" s="267" t="s">
        <v>1381</v>
      </c>
      <c r="AB743" s="175"/>
      <c r="AC743" s="176"/>
      <c r="AD743" s="176"/>
      <c r="AE743" s="101"/>
      <c r="AF743" s="101"/>
      <c r="AG743" s="101"/>
      <c r="AH743" s="101"/>
      <c r="AI743" s="101"/>
      <c r="AJ743" s="101"/>
      <c r="AK743" s="101"/>
      <c r="AL743" s="102"/>
      <c r="AM743" s="101"/>
      <c r="AN743" s="102"/>
      <c r="AO743" s="101"/>
      <c r="AP743" s="102"/>
      <c r="AQ743" s="101"/>
      <c r="AR743" s="102"/>
      <c r="AS743" s="101"/>
      <c r="AT743" s="102"/>
      <c r="AU743" s="101"/>
    </row>
    <row r="744" spans="1:52" ht="101.5">
      <c r="A744" s="487"/>
      <c r="B744" s="445"/>
      <c r="C744" s="493"/>
      <c r="D744" s="262" t="s">
        <v>1388</v>
      </c>
      <c r="E744" s="352" t="s">
        <v>362</v>
      </c>
      <c r="F744" s="263" t="s">
        <v>624</v>
      </c>
      <c r="G744" s="290" t="s">
        <v>704</v>
      </c>
      <c r="H744" s="341" t="s">
        <v>507</v>
      </c>
      <c r="I744" s="335" t="str">
        <f>IF(OR(E744="SE",E744="SA"),VLOOKUP(H744,'Tabla de Peligros y Riesgo'!$C$2:$E$226,2,FALSE),VLOOKUP(H744,'LISTA DE ASPECTOS - IMPACTOS'!$D$3:$F$72,2,FALSE))</f>
        <v xml:space="preserve">Golpes </v>
      </c>
      <c r="J744" s="336" t="s">
        <v>705</v>
      </c>
      <c r="K744" s="342" t="s">
        <v>680</v>
      </c>
      <c r="L744" s="177">
        <v>3</v>
      </c>
      <c r="M744" s="268">
        <f t="shared" si="54"/>
        <v>13</v>
      </c>
      <c r="N744" s="177"/>
      <c r="O744" s="177"/>
      <c r="P744" s="84"/>
      <c r="Q744" s="287"/>
      <c r="R744" s="177"/>
      <c r="S744" s="177" t="s">
        <v>714</v>
      </c>
      <c r="T744" s="178"/>
      <c r="U744" s="401" t="s">
        <v>1402</v>
      </c>
      <c r="V744" s="87"/>
      <c r="W744" s="86">
        <f t="shared" si="55"/>
        <v>13</v>
      </c>
      <c r="X744" s="88"/>
      <c r="Y744" s="86">
        <f t="shared" si="56"/>
        <v>17</v>
      </c>
      <c r="Z744" s="85"/>
      <c r="AA744" s="267" t="s">
        <v>1381</v>
      </c>
      <c r="AB744" s="175"/>
      <c r="AC744" s="176"/>
      <c r="AD744" s="176"/>
      <c r="AE744" s="101"/>
      <c r="AF744" s="101"/>
      <c r="AG744" s="101"/>
      <c r="AH744" s="101"/>
      <c r="AI744" s="101"/>
      <c r="AJ744" s="101"/>
      <c r="AK744" s="101"/>
      <c r="AL744" s="102"/>
      <c r="AM744" s="101"/>
      <c r="AN744" s="102"/>
      <c r="AO744" s="101"/>
      <c r="AP744" s="102"/>
      <c r="AQ744" s="101"/>
      <c r="AR744" s="102"/>
      <c r="AS744" s="101"/>
      <c r="AT744" s="102"/>
      <c r="AU744" s="101"/>
    </row>
    <row r="745" spans="1:52" ht="101.5">
      <c r="A745" s="487"/>
      <c r="B745" s="445"/>
      <c r="C745" s="339" t="s">
        <v>144</v>
      </c>
      <c r="D745" s="262" t="s">
        <v>1388</v>
      </c>
      <c r="E745" s="352" t="s">
        <v>362</v>
      </c>
      <c r="F745" s="263" t="s">
        <v>624</v>
      </c>
      <c r="G745" s="290" t="s">
        <v>704</v>
      </c>
      <c r="H745" s="341" t="s">
        <v>507</v>
      </c>
      <c r="I745" s="335" t="str">
        <f>IF(OR(E745="SE",E745="SA"),VLOOKUP(H745,'Tabla de Peligros y Riesgo'!$C$2:$E$226,2,FALSE),VLOOKUP(H745,'LISTA DE ASPECTOS - IMPACTOS'!$D$3:$F$72,2,FALSE))</f>
        <v xml:space="preserve">Golpes </v>
      </c>
      <c r="J745" s="336" t="s">
        <v>705</v>
      </c>
      <c r="K745" s="342" t="s">
        <v>680</v>
      </c>
      <c r="L745" s="177">
        <v>3</v>
      </c>
      <c r="M745" s="268">
        <f t="shared" si="54"/>
        <v>13</v>
      </c>
      <c r="N745" s="177"/>
      <c r="O745" s="177"/>
      <c r="P745" s="84"/>
      <c r="Q745" s="287"/>
      <c r="R745" s="177"/>
      <c r="S745" s="177" t="s">
        <v>714</v>
      </c>
      <c r="T745" s="178"/>
      <c r="U745" s="401" t="s">
        <v>1402</v>
      </c>
      <c r="V745" s="87"/>
      <c r="W745" s="86">
        <f t="shared" si="55"/>
        <v>13</v>
      </c>
      <c r="X745" s="88"/>
      <c r="Y745" s="86">
        <f t="shared" si="56"/>
        <v>17</v>
      </c>
      <c r="Z745" s="85"/>
      <c r="AA745" s="267" t="s">
        <v>1381</v>
      </c>
      <c r="AB745" s="175"/>
      <c r="AC745" s="176"/>
      <c r="AD745" s="176"/>
      <c r="AE745" s="101"/>
      <c r="AF745" s="101"/>
      <c r="AG745" s="101"/>
      <c r="AH745" s="101"/>
      <c r="AI745" s="101"/>
      <c r="AJ745" s="101"/>
      <c r="AK745" s="101"/>
      <c r="AL745" s="102"/>
      <c r="AM745" s="101"/>
      <c r="AN745" s="102"/>
      <c r="AO745" s="101"/>
      <c r="AP745" s="102"/>
      <c r="AQ745" s="101"/>
      <c r="AR745" s="102"/>
      <c r="AS745" s="101"/>
      <c r="AT745" s="102"/>
      <c r="AU745" s="101"/>
    </row>
    <row r="746" spans="1:52" ht="70.5">
      <c r="A746" s="487"/>
      <c r="B746" s="445"/>
      <c r="C746" s="488" t="s">
        <v>182</v>
      </c>
      <c r="D746" s="262" t="s">
        <v>1388</v>
      </c>
      <c r="E746" s="352" t="s">
        <v>361</v>
      </c>
      <c r="F746" s="263" t="s">
        <v>624</v>
      </c>
      <c r="G746" s="290" t="s">
        <v>441</v>
      </c>
      <c r="H746" s="341" t="s">
        <v>519</v>
      </c>
      <c r="I746" s="335" t="str">
        <f>IF(OR(E746="SE",E746="SA"),VLOOKUP(H746,'Tabla de Peligros y Riesgo'!$C$2:$E$226,2,FALSE),VLOOKUP(H746,'LISTA DE ASPECTOS - IMPACTOS'!$D$3:$F$72,2,FALSE))</f>
        <v>Riesgos Disergonómico</v>
      </c>
      <c r="J746" s="336" t="str">
        <f>IF(OR(E746="SE",E746="SA"),VLOOKUP(H746,'Tabla de Peligros y Riesgo'!$C$2:$E$226,3,FALSE),VLOOKUP(H746,'LISTA DE ASPECTOS - IMPACTOS'!$D$3:$F$72,3,FALSE))</f>
        <v>Lumbalgia/Dorsalgia/ Hiperlordosis/ Tendinitis de Hombro</v>
      </c>
      <c r="K746" s="342" t="s">
        <v>715</v>
      </c>
      <c r="L746" s="177">
        <v>4</v>
      </c>
      <c r="M746" s="268">
        <f t="shared" si="54"/>
        <v>14</v>
      </c>
      <c r="N746" s="177"/>
      <c r="O746" s="177"/>
      <c r="P746" s="84"/>
      <c r="Q746" s="287"/>
      <c r="R746" s="177"/>
      <c r="S746" s="177" t="s">
        <v>716</v>
      </c>
      <c r="T746" s="178"/>
      <c r="U746" s="401" t="s">
        <v>1402</v>
      </c>
      <c r="V746" s="87"/>
      <c r="W746" s="86">
        <f t="shared" si="55"/>
        <v>14</v>
      </c>
      <c r="X746" s="88"/>
      <c r="Y746" s="86">
        <f t="shared" si="56"/>
        <v>18</v>
      </c>
      <c r="Z746" s="85"/>
      <c r="AA746" s="267" t="s">
        <v>1381</v>
      </c>
      <c r="AB746" s="175"/>
      <c r="AC746" s="176"/>
      <c r="AD746" s="176"/>
      <c r="AE746" s="101"/>
      <c r="AF746" s="101"/>
      <c r="AG746" s="101"/>
      <c r="AH746" s="101"/>
      <c r="AI746" s="101"/>
      <c r="AJ746" s="101"/>
      <c r="AK746" s="101"/>
      <c r="AL746" s="102"/>
      <c r="AM746" s="101"/>
      <c r="AN746" s="102"/>
      <c r="AO746" s="101"/>
      <c r="AP746" s="102"/>
      <c r="AQ746" s="101"/>
      <c r="AR746" s="102"/>
      <c r="AS746" s="101"/>
      <c r="AT746" s="102"/>
      <c r="AU746" s="101"/>
    </row>
    <row r="747" spans="1:52" ht="188">
      <c r="A747" s="487"/>
      <c r="B747" s="445"/>
      <c r="C747" s="489"/>
      <c r="D747" s="262" t="s">
        <v>1388</v>
      </c>
      <c r="E747" s="352" t="s">
        <v>363</v>
      </c>
      <c r="F747" s="263" t="s">
        <v>624</v>
      </c>
      <c r="G747" s="290" t="s">
        <v>739</v>
      </c>
      <c r="H747" s="341" t="s">
        <v>775</v>
      </c>
      <c r="I747" s="335" t="str">
        <f>IF(OR(E747="SE",E747="SA"),VLOOKUP(H747,'Tabla de Peligros y Riesgo'!$C$2:$E$226,2,FALSE),VLOOKUP(H747,'LISTA DE ASPECTOS - IMPACTOS'!$D$3:$F$72,2,FALSE))</f>
        <v>Alteración de la calidad de suelo/agua</v>
      </c>
      <c r="J747" s="336" t="str">
        <f>IF(OR(E747="SE",E747="SA"),VLOOKUP(H747,'Tabla de Peligros y Riesgo'!$C$2:$E$226,3,FALSE),VLOOKUP(H747,'LISTA DE ASPECTOS - IMPACTOS'!$D$3:$F$72,3,FALSE))</f>
        <v>Potencial incumplimiento de Estándares de Calidad Ambiental (ECA) para aire.
Potencial afectación a la vida y salud humana.</v>
      </c>
      <c r="K747" s="342" t="s">
        <v>715</v>
      </c>
      <c r="L747" s="177">
        <v>4</v>
      </c>
      <c r="M747" s="268">
        <f t="shared" si="54"/>
        <v>14</v>
      </c>
      <c r="N747" s="85"/>
      <c r="O747" s="85"/>
      <c r="P747" s="84"/>
      <c r="Q747" s="287"/>
      <c r="R747" s="177"/>
      <c r="S747" s="177" t="s">
        <v>741</v>
      </c>
      <c r="T747" s="178"/>
      <c r="U747" s="178"/>
      <c r="V747" s="87"/>
      <c r="W747" s="86">
        <f t="shared" si="55"/>
        <v>14</v>
      </c>
      <c r="X747" s="88">
        <f>IF(M747&gt;=16,MAX(N747:R747),IF(M747&lt;16,MAX(N747:V747)))</f>
        <v>0</v>
      </c>
      <c r="Y747" s="86">
        <f t="shared" si="56"/>
        <v>18</v>
      </c>
      <c r="Z747" s="85"/>
      <c r="AA747" s="267" t="s">
        <v>1381</v>
      </c>
      <c r="AB747" s="175"/>
      <c r="AC747" s="176"/>
      <c r="AD747" s="176"/>
      <c r="AE747" s="101"/>
      <c r="AF747" s="101"/>
      <c r="AG747" s="101"/>
      <c r="AH747" s="101"/>
      <c r="AI747" s="101"/>
      <c r="AJ747" s="101"/>
      <c r="AK747" s="101"/>
      <c r="AL747" s="102"/>
      <c r="AM747" s="101"/>
      <c r="AN747" s="102"/>
      <c r="AO747" s="101"/>
      <c r="AP747" s="102"/>
      <c r="AQ747" s="101"/>
      <c r="AR747" s="102"/>
      <c r="AS747" s="101"/>
      <c r="AT747" s="102"/>
      <c r="AU747" s="101"/>
    </row>
    <row r="748" spans="1:52" ht="188">
      <c r="A748" s="487"/>
      <c r="B748" s="445"/>
      <c r="C748" s="489"/>
      <c r="D748" s="262" t="s">
        <v>1388</v>
      </c>
      <c r="E748" s="352" t="s">
        <v>363</v>
      </c>
      <c r="F748" s="263" t="s">
        <v>624</v>
      </c>
      <c r="G748" s="290" t="s">
        <v>739</v>
      </c>
      <c r="H748" s="341" t="s">
        <v>740</v>
      </c>
      <c r="I748" s="335" t="str">
        <f>IF(OR(E748="SE",E748="SA"),VLOOKUP(H748,'Tabla de Peligros y Riesgo'!$C$2:$E$226,2,FALSE),VLOOKUP(H748,'LISTA DE ASPECTOS - IMPACTOS'!$D$3:$F$72,2,FALSE))</f>
        <v>Alteración de la calidad de suelo/agua</v>
      </c>
      <c r="J748" s="336" t="str">
        <f>IF(OR(E748="SE",E748="SA"),VLOOKUP(H748,'Tabla de Peligros y Riesgo'!$C$2:$E$226,3,FALSE),VLOOKUP(H748,'LISTA DE ASPECTOS - IMPACTOS'!$D$3:$F$72,3,FALSE))</f>
        <v>Potencial incumplimiento de Estándares de Calidad Ambiental (ECA) para aire.
Potencial afectación a la vida y salud humana.</v>
      </c>
      <c r="K748" s="342" t="s">
        <v>715</v>
      </c>
      <c r="L748" s="177">
        <v>4</v>
      </c>
      <c r="M748" s="268">
        <f t="shared" si="54"/>
        <v>14</v>
      </c>
      <c r="N748" s="85"/>
      <c r="O748" s="85"/>
      <c r="P748" s="291"/>
      <c r="Q748" s="287"/>
      <c r="R748" s="177"/>
      <c r="S748" s="177" t="s">
        <v>741</v>
      </c>
      <c r="T748" s="178">
        <v>0.35</v>
      </c>
      <c r="U748" s="178"/>
      <c r="V748" s="87"/>
      <c r="W748" s="86">
        <f t="shared" si="55"/>
        <v>14</v>
      </c>
      <c r="X748" s="88"/>
      <c r="Y748" s="86">
        <f t="shared" si="56"/>
        <v>18</v>
      </c>
      <c r="Z748" s="85"/>
      <c r="AA748" s="267" t="s">
        <v>1381</v>
      </c>
      <c r="AB748" s="536"/>
      <c r="AC748" s="537"/>
      <c r="AD748" s="537"/>
      <c r="AE748" s="272"/>
      <c r="AF748" s="272"/>
      <c r="AG748" s="272"/>
      <c r="AH748" s="272"/>
      <c r="AI748" s="272"/>
      <c r="AJ748" s="272"/>
      <c r="AK748" s="272"/>
      <c r="AL748" s="273"/>
      <c r="AM748" s="272"/>
      <c r="AN748" s="273"/>
      <c r="AO748" s="272"/>
      <c r="AP748" s="273"/>
      <c r="AQ748" s="272"/>
      <c r="AR748" s="273"/>
      <c r="AS748" s="272"/>
      <c r="AT748" s="102"/>
      <c r="AU748" s="101"/>
    </row>
    <row r="749" spans="1:52" ht="329">
      <c r="A749" s="487"/>
      <c r="B749" s="445"/>
      <c r="C749" s="489"/>
      <c r="D749" s="262" t="s">
        <v>1388</v>
      </c>
      <c r="E749" s="352" t="s">
        <v>363</v>
      </c>
      <c r="F749" s="263" t="s">
        <v>624</v>
      </c>
      <c r="G749" s="290" t="s">
        <v>732</v>
      </c>
      <c r="H749" s="341" t="s">
        <v>729</v>
      </c>
      <c r="I749" s="335" t="str">
        <f>IF(OR(E749="SE",E749="SA"),VLOOKUP(H749,'Tabla de Peligros y Riesgo'!$C$2:$E$226,2,FALSE),VLOOKUP(H749,'LISTA DE ASPECTOS - IMPACTOS'!$D$3:$F$72,2,FALSE))</f>
        <v>Alteración de la calidad de suelo/agua</v>
      </c>
      <c r="J749" s="336" t="str">
        <f>IF(OR(E749="SE",E749="SA"),VLOOKUP(H749,'Tabla de Peligros y Riesgo'!$C$2:$E$226,3,FALSE),VLOOKUP(H749,'LISTA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49" s="342" t="s">
        <v>690</v>
      </c>
      <c r="L749" s="177">
        <v>4</v>
      </c>
      <c r="M749" s="268">
        <f t="shared" si="54"/>
        <v>10</v>
      </c>
      <c r="N749" s="85"/>
      <c r="O749" s="85"/>
      <c r="P749" s="84"/>
      <c r="Q749" s="177"/>
      <c r="R749" s="177"/>
      <c r="S749" s="177" t="s">
        <v>733</v>
      </c>
      <c r="T749" s="178"/>
      <c r="U749" s="178"/>
      <c r="V749" s="87"/>
      <c r="W749" s="86">
        <f t="shared" si="55"/>
        <v>10</v>
      </c>
      <c r="X749" s="88"/>
      <c r="Y749" s="86">
        <f t="shared" si="56"/>
        <v>18</v>
      </c>
      <c r="Z749" s="85"/>
      <c r="AA749" s="267" t="s">
        <v>1381</v>
      </c>
      <c r="AB749" s="175"/>
      <c r="AC749" s="176"/>
      <c r="AD749" s="176"/>
      <c r="AE749" s="272"/>
      <c r="AF749" s="272"/>
      <c r="AG749" s="272"/>
      <c r="AH749" s="272"/>
      <c r="AI749" s="272"/>
      <c r="AJ749" s="272"/>
      <c r="AK749" s="272"/>
      <c r="AL749" s="273"/>
      <c r="AM749" s="272"/>
      <c r="AN749" s="273"/>
      <c r="AO749" s="272"/>
      <c r="AP749" s="273"/>
      <c r="AQ749" s="272"/>
      <c r="AR749" s="273"/>
      <c r="AS749" s="272"/>
      <c r="AT749" s="102"/>
      <c r="AU749" s="101"/>
    </row>
    <row r="750" spans="1:52" ht="329">
      <c r="A750" s="487"/>
      <c r="B750" s="445"/>
      <c r="C750" s="489"/>
      <c r="D750" s="262" t="s">
        <v>1388</v>
      </c>
      <c r="E750" s="352" t="s">
        <v>363</v>
      </c>
      <c r="F750" s="263" t="s">
        <v>624</v>
      </c>
      <c r="G750" s="290" t="s">
        <v>728</v>
      </c>
      <c r="H750" s="341" t="s">
        <v>729</v>
      </c>
      <c r="I750" s="335" t="str">
        <f>IF(OR(E750="SE",E750="SA"),VLOOKUP(H750,'Tabla de Peligros y Riesgo'!$C$2:$E$226,2,FALSE),VLOOKUP(H750,'LISTA DE ASPECTOS - IMPACTOS'!$D$3:$F$72,2,FALSE))</f>
        <v>Alteración de la calidad de suelo/agua</v>
      </c>
      <c r="J750" s="336" t="str">
        <f>IF(OR(E750="SE",E750="SA"),VLOOKUP(H750,'Tabla de Peligros y Riesgo'!$C$2:$E$226,3,FALSE),VLOOKUP(H750,'LISTA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50" s="342" t="s">
        <v>680</v>
      </c>
      <c r="L750" s="177">
        <v>3</v>
      </c>
      <c r="M750" s="268">
        <f t="shared" si="54"/>
        <v>13</v>
      </c>
      <c r="N750" s="177"/>
      <c r="O750" s="177"/>
      <c r="P750" s="84"/>
      <c r="Q750" s="177" t="s">
        <v>730</v>
      </c>
      <c r="R750" s="177" t="s">
        <v>685</v>
      </c>
      <c r="S750" s="177" t="s">
        <v>731</v>
      </c>
      <c r="T750" s="178">
        <v>0.35</v>
      </c>
      <c r="U750" s="178"/>
      <c r="V750" s="87"/>
      <c r="W750" s="86">
        <f t="shared" si="55"/>
        <v>13</v>
      </c>
      <c r="X750" s="88"/>
      <c r="Y750" s="86">
        <f t="shared" si="56"/>
        <v>17</v>
      </c>
      <c r="Z750" s="85"/>
      <c r="AA750" s="267" t="s">
        <v>1381</v>
      </c>
      <c r="AB750" s="175"/>
      <c r="AC750" s="176"/>
      <c r="AD750" s="176"/>
      <c r="AE750" s="101"/>
      <c r="AF750" s="101"/>
      <c r="AG750" s="101"/>
      <c r="AH750" s="101"/>
      <c r="AI750" s="101"/>
      <c r="AJ750" s="101"/>
      <c r="AK750" s="101"/>
      <c r="AL750" s="102"/>
      <c r="AM750" s="101"/>
      <c r="AN750" s="102"/>
      <c r="AO750" s="101"/>
      <c r="AP750" s="102"/>
      <c r="AQ750" s="101"/>
      <c r="AR750" s="102"/>
      <c r="AS750" s="101"/>
      <c r="AT750" s="102"/>
      <c r="AU750" s="101"/>
    </row>
    <row r="751" spans="1:52" ht="70.5">
      <c r="A751" s="487"/>
      <c r="B751" s="445"/>
      <c r="C751" s="489"/>
      <c r="D751" s="262" t="s">
        <v>1388</v>
      </c>
      <c r="E751" s="352" t="s">
        <v>362</v>
      </c>
      <c r="F751" s="263" t="s">
        <v>624</v>
      </c>
      <c r="G751" s="290" t="s">
        <v>701</v>
      </c>
      <c r="H751" s="341" t="s">
        <v>542</v>
      </c>
      <c r="I751" s="335" t="str">
        <f>IF(OR(E751="SE",E751="SA"),VLOOKUP(H751,'Tabla de Peligros y Riesgo'!$C$2:$E$226,2,FALSE),VLOOKUP(H751,'LISTA DE ASPECTOS - IMPACTOS'!$D$3:$F$72,2,FALSE))</f>
        <v>Caída al mismo nivel</v>
      </c>
      <c r="J751" s="336" t="s">
        <v>702</v>
      </c>
      <c r="K751" s="342" t="s">
        <v>680</v>
      </c>
      <c r="L751" s="177">
        <v>4</v>
      </c>
      <c r="M751" s="268">
        <f t="shared" si="54"/>
        <v>18</v>
      </c>
      <c r="N751" s="85"/>
      <c r="O751" s="85"/>
      <c r="P751" s="84"/>
      <c r="Q751" s="287"/>
      <c r="R751" s="177"/>
      <c r="S751" s="177" t="s">
        <v>837</v>
      </c>
      <c r="T751" s="178"/>
      <c r="U751" s="401" t="s">
        <v>1402</v>
      </c>
      <c r="V751" s="87">
        <v>0.15</v>
      </c>
      <c r="W751" s="86">
        <f t="shared" si="55"/>
        <v>18</v>
      </c>
      <c r="X751" s="88">
        <f>IF(M751&gt;=16,MAX(N751:R751),IF(M751&lt;16,MAX(N751:V751)))</f>
        <v>0</v>
      </c>
      <c r="Y751" s="86">
        <f t="shared" si="56"/>
        <v>21</v>
      </c>
      <c r="Z751" s="85"/>
      <c r="AA751" s="267" t="s">
        <v>1381</v>
      </c>
      <c r="AB751" s="175"/>
      <c r="AC751" s="176"/>
      <c r="AD751" s="176"/>
      <c r="AE751" s="101"/>
      <c r="AF751" s="101"/>
      <c r="AG751" s="101"/>
      <c r="AH751" s="101"/>
      <c r="AI751" s="101"/>
      <c r="AJ751" s="101"/>
      <c r="AK751" s="101"/>
      <c r="AL751" s="102"/>
      <c r="AM751" s="101"/>
      <c r="AN751" s="102"/>
      <c r="AO751" s="101"/>
      <c r="AP751" s="102"/>
      <c r="AQ751" s="101"/>
      <c r="AR751" s="102"/>
      <c r="AS751" s="101"/>
      <c r="AT751" s="102"/>
      <c r="AU751" s="101"/>
    </row>
    <row r="752" spans="1:52" ht="58">
      <c r="A752" s="487"/>
      <c r="B752" s="445"/>
      <c r="C752" s="489"/>
      <c r="D752" s="262" t="s">
        <v>1388</v>
      </c>
      <c r="E752" s="352" t="s">
        <v>362</v>
      </c>
      <c r="F752" s="263" t="s">
        <v>624</v>
      </c>
      <c r="G752" s="290" t="s">
        <v>823</v>
      </c>
      <c r="H752" s="341" t="s">
        <v>824</v>
      </c>
      <c r="I752" s="335" t="str">
        <f>IF(OR(E752="SE",E752="SA"),VLOOKUP(H752,'Tabla de Peligros y Riesgo'!$C$2:$E$226,2,FALSE),VLOOKUP(H752,'LISTA DE ASPECTOS - IMPACTOS'!$D$3:$F$72,2,FALSE))</f>
        <v>Aplastamiento</v>
      </c>
      <c r="J752" s="336" t="str">
        <f>IF(OR(E752="SE",E752="SA"),VLOOKUP(H752,'Tabla de Peligros y Riesgo'!$C$2:$E$226,3,FALSE),VLOOKUP(H752,'LISTA DE ASPECTOS - IMPACTOS'!$D$3:$F$72,3,FALSE))</f>
        <v>Contusión/Fractura/Muerte</v>
      </c>
      <c r="K752" s="342" t="s">
        <v>680</v>
      </c>
      <c r="L752" s="177">
        <v>2</v>
      </c>
      <c r="M752" s="268">
        <f t="shared" si="54"/>
        <v>8</v>
      </c>
      <c r="N752" s="85"/>
      <c r="O752" s="85"/>
      <c r="P752" s="84"/>
      <c r="Q752" s="287" t="s">
        <v>825</v>
      </c>
      <c r="R752" s="177" t="s">
        <v>685</v>
      </c>
      <c r="S752" s="177" t="s">
        <v>826</v>
      </c>
      <c r="T752" s="178"/>
      <c r="U752" s="401" t="s">
        <v>1402</v>
      </c>
      <c r="V752" s="87"/>
      <c r="W752" s="86">
        <f t="shared" si="55"/>
        <v>8</v>
      </c>
      <c r="X752" s="88"/>
      <c r="Y752" s="86">
        <f t="shared" si="56"/>
        <v>12</v>
      </c>
      <c r="Z752" s="85"/>
      <c r="AA752" s="267" t="s">
        <v>1381</v>
      </c>
      <c r="AB752" s="175"/>
      <c r="AC752" s="176"/>
      <c r="AD752" s="176"/>
      <c r="AE752" s="101"/>
      <c r="AF752" s="101"/>
      <c r="AG752" s="101"/>
      <c r="AH752" s="101"/>
      <c r="AI752" s="101"/>
      <c r="AJ752" s="101"/>
      <c r="AK752" s="101"/>
      <c r="AL752" s="102"/>
      <c r="AM752" s="101"/>
      <c r="AN752" s="102"/>
      <c r="AO752" s="101"/>
      <c r="AP752" s="102"/>
      <c r="AQ752" s="101"/>
      <c r="AR752" s="102"/>
      <c r="AS752" s="101"/>
      <c r="AT752" s="102"/>
      <c r="AU752" s="101"/>
    </row>
    <row r="753" spans="1:47" ht="116">
      <c r="A753" s="487"/>
      <c r="B753" s="445"/>
      <c r="C753" s="489"/>
      <c r="D753" s="262" t="s">
        <v>1388</v>
      </c>
      <c r="E753" s="352" t="s">
        <v>362</v>
      </c>
      <c r="F753" s="263" t="s">
        <v>624</v>
      </c>
      <c r="G753" s="290" t="s">
        <v>735</v>
      </c>
      <c r="H753" s="341" t="s">
        <v>736</v>
      </c>
      <c r="I753" s="335" t="str">
        <f>IF(OR(E753="SE",E753="SA"),VLOOKUP(H753,'Tabla de Peligros y Riesgo'!$C$2:$E$226,2,FALSE),VLOOKUP(H753,'LISTA DE ASPECTOS - IMPACTOS'!$D$3:$F$72,2,FALSE))</f>
        <v>Cortes</v>
      </c>
      <c r="J753" s="336" t="str">
        <f>IF(OR(E753="SE",E753="SA"),VLOOKUP(H753,'Tabla de Peligros y Riesgo'!$C$2:$E$226,3,FALSE),VLOOKUP(H753,'LISTA DE ASPECTOS - IMPACTOS'!$D$3:$F$72,3,FALSE))</f>
        <v>Herida punzocortante</v>
      </c>
      <c r="K753" s="342" t="s">
        <v>715</v>
      </c>
      <c r="L753" s="177">
        <v>3</v>
      </c>
      <c r="M753" s="268">
        <f t="shared" si="54"/>
        <v>9</v>
      </c>
      <c r="N753" s="85"/>
      <c r="O753" s="85"/>
      <c r="P753" s="84"/>
      <c r="Q753" s="287" t="s">
        <v>737</v>
      </c>
      <c r="R753" s="177" t="s">
        <v>678</v>
      </c>
      <c r="S753" s="177" t="s">
        <v>738</v>
      </c>
      <c r="T753" s="178"/>
      <c r="U753" s="401" t="s">
        <v>1402</v>
      </c>
      <c r="V753" s="87"/>
      <c r="W753" s="86">
        <f t="shared" si="55"/>
        <v>9</v>
      </c>
      <c r="X753" s="88"/>
      <c r="Y753" s="86">
        <f t="shared" si="56"/>
        <v>20</v>
      </c>
      <c r="Z753" s="85"/>
      <c r="AA753" s="267" t="s">
        <v>1381</v>
      </c>
      <c r="AB753" s="175"/>
      <c r="AC753" s="176"/>
      <c r="AD753" s="176"/>
      <c r="AE753" s="101"/>
      <c r="AF753" s="101"/>
      <c r="AG753" s="101"/>
      <c r="AH753" s="101"/>
      <c r="AI753" s="101"/>
      <c r="AJ753" s="101"/>
      <c r="AK753" s="101"/>
      <c r="AL753" s="102"/>
      <c r="AM753" s="101"/>
      <c r="AN753" s="102"/>
      <c r="AO753" s="101"/>
      <c r="AP753" s="102"/>
      <c r="AQ753" s="101"/>
      <c r="AR753" s="102"/>
      <c r="AS753" s="101"/>
      <c r="AT753" s="102"/>
      <c r="AU753" s="101"/>
    </row>
    <row r="754" spans="1:47" ht="117.5">
      <c r="A754" s="487"/>
      <c r="B754" s="445"/>
      <c r="C754" s="493"/>
      <c r="D754" s="262" t="s">
        <v>1388</v>
      </c>
      <c r="E754" s="352" t="s">
        <v>362</v>
      </c>
      <c r="F754" s="263" t="s">
        <v>624</v>
      </c>
      <c r="G754" s="290" t="s">
        <v>704</v>
      </c>
      <c r="H754" s="341" t="s">
        <v>707</v>
      </c>
      <c r="I754" s="335" t="str">
        <f>IF(OR(E754="SE",E754="SA"),VLOOKUP(H754,'Tabla de Peligros y Riesgo'!$C$2:$E$226,2,FALSE),VLOOKUP(H754,'LISTA DE ASPECTOS - IMPACTOS'!$D$3:$F$72,2,FALSE))</f>
        <v>Atrapamiento</v>
      </c>
      <c r="J754" s="336" t="s">
        <v>705</v>
      </c>
      <c r="K754" s="342" t="s">
        <v>680</v>
      </c>
      <c r="L754" s="177">
        <v>3</v>
      </c>
      <c r="M754" s="268">
        <f t="shared" si="54"/>
        <v>13</v>
      </c>
      <c r="N754" s="177"/>
      <c r="O754" s="177"/>
      <c r="P754" s="84"/>
      <c r="Q754" s="287"/>
      <c r="R754" s="177"/>
      <c r="S754" s="177" t="s">
        <v>714</v>
      </c>
      <c r="T754" s="178"/>
      <c r="U754" s="401" t="s">
        <v>1402</v>
      </c>
      <c r="V754" s="87"/>
      <c r="W754" s="86">
        <f t="shared" si="55"/>
        <v>13</v>
      </c>
      <c r="X754" s="88"/>
      <c r="Y754" s="86">
        <f t="shared" si="56"/>
        <v>17</v>
      </c>
      <c r="Z754" s="85"/>
      <c r="AA754" s="267" t="s">
        <v>1381</v>
      </c>
      <c r="AB754" s="175"/>
      <c r="AC754" s="176"/>
      <c r="AD754" s="176"/>
      <c r="AE754" s="101"/>
      <c r="AF754" s="101"/>
      <c r="AG754" s="101"/>
      <c r="AH754" s="101"/>
      <c r="AI754" s="101"/>
      <c r="AJ754" s="101"/>
      <c r="AK754" s="101"/>
      <c r="AL754" s="102"/>
      <c r="AM754" s="101"/>
      <c r="AN754" s="102"/>
      <c r="AO754" s="101"/>
      <c r="AP754" s="102"/>
      <c r="AQ754" s="101"/>
      <c r="AR754" s="102"/>
      <c r="AS754" s="101"/>
      <c r="AT754" s="102"/>
      <c r="AU754" s="101"/>
    </row>
    <row r="755" spans="1:47" ht="70.5">
      <c r="A755" s="487"/>
      <c r="B755" s="445"/>
      <c r="C755" s="488" t="s">
        <v>183</v>
      </c>
      <c r="D755" s="262" t="s">
        <v>1388</v>
      </c>
      <c r="E755" s="352" t="s">
        <v>361</v>
      </c>
      <c r="F755" s="263" t="s">
        <v>624</v>
      </c>
      <c r="G755" s="290" t="s">
        <v>441</v>
      </c>
      <c r="H755" s="341" t="s">
        <v>519</v>
      </c>
      <c r="I755" s="335" t="str">
        <f>IF(OR(E755="SE",E755="SA"),VLOOKUP(H755,'Tabla de Peligros y Riesgo'!$C$2:$E$226,2,FALSE),VLOOKUP(H755,'LISTA DE ASPECTOS - IMPACTOS'!$D$3:$F$72,2,FALSE))</f>
        <v>Riesgos Disergonómico</v>
      </c>
      <c r="J755" s="336" t="str">
        <f>IF(OR(E755="SE",E755="SA"),VLOOKUP(H755,'Tabla de Peligros y Riesgo'!$C$2:$E$226,3,FALSE),VLOOKUP(H755,'LISTA DE ASPECTOS - IMPACTOS'!$D$3:$F$72,3,FALSE))</f>
        <v>Lumbalgia/Dorsalgia/ Hiperlordosis/ Tendinitis de Hombro</v>
      </c>
      <c r="K755" s="342" t="s">
        <v>715</v>
      </c>
      <c r="L755" s="177">
        <v>4</v>
      </c>
      <c r="M755" s="268">
        <f t="shared" si="54"/>
        <v>14</v>
      </c>
      <c r="N755" s="177"/>
      <c r="O755" s="177"/>
      <c r="P755" s="84"/>
      <c r="Q755" s="287"/>
      <c r="R755" s="177"/>
      <c r="S755" s="177" t="s">
        <v>716</v>
      </c>
      <c r="T755" s="178"/>
      <c r="U755" s="401" t="s">
        <v>1402</v>
      </c>
      <c r="V755" s="87"/>
      <c r="W755" s="86">
        <f t="shared" si="55"/>
        <v>14</v>
      </c>
      <c r="X755" s="88">
        <f>IF(M755&gt;=16,MAX(N755:R755),IF(M755&lt;16,MAX(N755:V755)))</f>
        <v>0</v>
      </c>
      <c r="Y755" s="86">
        <f t="shared" si="56"/>
        <v>18</v>
      </c>
      <c r="Z755" s="85"/>
      <c r="AA755" s="267" t="s">
        <v>1381</v>
      </c>
      <c r="AB755" s="175"/>
      <c r="AC755" s="176"/>
      <c r="AD755" s="176"/>
      <c r="AE755" s="101"/>
      <c r="AF755" s="101"/>
      <c r="AG755" s="101"/>
      <c r="AH755" s="101"/>
      <c r="AI755" s="101"/>
      <c r="AJ755" s="101"/>
      <c r="AK755" s="101"/>
      <c r="AL755" s="102"/>
      <c r="AM755" s="101"/>
      <c r="AN755" s="102"/>
      <c r="AO755" s="101"/>
      <c r="AP755" s="102"/>
      <c r="AQ755" s="101"/>
      <c r="AR755" s="102"/>
      <c r="AS755" s="101"/>
      <c r="AT755" s="102"/>
      <c r="AU755" s="101"/>
    </row>
    <row r="756" spans="1:47" ht="58">
      <c r="A756" s="487"/>
      <c r="B756" s="445"/>
      <c r="C756" s="489"/>
      <c r="D756" s="262" t="s">
        <v>1388</v>
      </c>
      <c r="E756" s="352" t="s">
        <v>362</v>
      </c>
      <c r="F756" s="263" t="s">
        <v>624</v>
      </c>
      <c r="G756" s="290" t="s">
        <v>823</v>
      </c>
      <c r="H756" s="341" t="s">
        <v>824</v>
      </c>
      <c r="I756" s="335" t="str">
        <f>IF(OR(E756="SE",E756="SA"),VLOOKUP(H756,'Tabla de Peligros y Riesgo'!$C$2:$E$226,2,FALSE),VLOOKUP(H756,'LISTA DE ASPECTOS - IMPACTOS'!$D$3:$F$72,2,FALSE))</f>
        <v>Aplastamiento</v>
      </c>
      <c r="J756" s="336" t="str">
        <f>IF(OR(E756="SE",E756="SA"),VLOOKUP(H756,'Tabla de Peligros y Riesgo'!$C$2:$E$226,3,FALSE),VLOOKUP(H756,'LISTA DE ASPECTOS - IMPACTOS'!$D$3:$F$72,3,FALSE))</f>
        <v>Contusión/Fractura/Muerte</v>
      </c>
      <c r="K756" s="342" t="s">
        <v>680</v>
      </c>
      <c r="L756" s="177">
        <v>2</v>
      </c>
      <c r="M756" s="268">
        <f t="shared" si="54"/>
        <v>8</v>
      </c>
      <c r="N756" s="85"/>
      <c r="O756" s="85"/>
      <c r="P756" s="84"/>
      <c r="Q756" s="287" t="s">
        <v>825</v>
      </c>
      <c r="R756" s="177" t="s">
        <v>685</v>
      </c>
      <c r="S756" s="177" t="s">
        <v>826</v>
      </c>
      <c r="T756" s="178"/>
      <c r="U756" s="401" t="s">
        <v>1402</v>
      </c>
      <c r="V756" s="87"/>
      <c r="W756" s="86">
        <f t="shared" si="55"/>
        <v>8</v>
      </c>
      <c r="X756" s="88"/>
      <c r="Y756" s="86">
        <f t="shared" si="56"/>
        <v>12</v>
      </c>
      <c r="Z756" s="85"/>
      <c r="AA756" s="267" t="s">
        <v>1381</v>
      </c>
      <c r="AB756" s="175"/>
      <c r="AC756" s="176"/>
      <c r="AD756" s="176"/>
      <c r="AE756" s="101"/>
      <c r="AF756" s="101"/>
      <c r="AG756" s="101"/>
      <c r="AH756" s="101"/>
      <c r="AI756" s="101"/>
      <c r="AJ756" s="101"/>
      <c r="AK756" s="101"/>
      <c r="AL756" s="102"/>
      <c r="AM756" s="101"/>
      <c r="AN756" s="102"/>
      <c r="AO756" s="101"/>
      <c r="AP756" s="102"/>
      <c r="AQ756" s="101"/>
      <c r="AR756" s="102"/>
      <c r="AS756" s="101"/>
      <c r="AT756" s="102"/>
      <c r="AU756" s="101"/>
    </row>
    <row r="757" spans="1:47" ht="117.5">
      <c r="A757" s="487"/>
      <c r="B757" s="445"/>
      <c r="C757" s="489"/>
      <c r="D757" s="262" t="s">
        <v>1388</v>
      </c>
      <c r="E757" s="352" t="s">
        <v>362</v>
      </c>
      <c r="F757" s="263" t="s">
        <v>624</v>
      </c>
      <c r="G757" s="290" t="s">
        <v>704</v>
      </c>
      <c r="H757" s="341" t="s">
        <v>707</v>
      </c>
      <c r="I757" s="335" t="str">
        <f>IF(OR(E757="SE",E757="SA"),VLOOKUP(H757,'Tabla de Peligros y Riesgo'!$C$2:$E$226,2,FALSE),VLOOKUP(H757,'LISTA DE ASPECTOS - IMPACTOS'!$D$3:$F$72,2,FALSE))</f>
        <v>Atrapamiento</v>
      </c>
      <c r="J757" s="336" t="s">
        <v>705</v>
      </c>
      <c r="K757" s="342" t="s">
        <v>680</v>
      </c>
      <c r="L757" s="177">
        <v>3</v>
      </c>
      <c r="M757" s="268">
        <f t="shared" si="54"/>
        <v>13</v>
      </c>
      <c r="N757" s="85"/>
      <c r="O757" s="85"/>
      <c r="P757" s="84"/>
      <c r="Q757" s="287"/>
      <c r="R757" s="177"/>
      <c r="S757" s="177" t="s">
        <v>838</v>
      </c>
      <c r="T757" s="178"/>
      <c r="U757" s="401" t="s">
        <v>1402</v>
      </c>
      <c r="V757" s="87"/>
      <c r="W757" s="86">
        <f t="shared" si="55"/>
        <v>13</v>
      </c>
      <c r="X757" s="88"/>
      <c r="Y757" s="86">
        <f t="shared" si="56"/>
        <v>17</v>
      </c>
      <c r="Z757" s="85"/>
      <c r="AA757" s="267" t="s">
        <v>1381</v>
      </c>
      <c r="AB757" s="175"/>
      <c r="AC757" s="176"/>
      <c r="AD757" s="176"/>
      <c r="AE757" s="101"/>
      <c r="AF757" s="101"/>
      <c r="AG757" s="101"/>
      <c r="AH757" s="101"/>
      <c r="AI757" s="101"/>
      <c r="AJ757" s="101"/>
      <c r="AK757" s="101"/>
      <c r="AL757" s="102"/>
      <c r="AM757" s="101"/>
      <c r="AN757" s="102"/>
      <c r="AO757" s="101"/>
      <c r="AP757" s="102"/>
      <c r="AQ757" s="101"/>
      <c r="AR757" s="102"/>
      <c r="AS757" s="101"/>
      <c r="AT757" s="102"/>
      <c r="AU757" s="101"/>
    </row>
    <row r="758" spans="1:47" ht="70.5">
      <c r="A758" s="487"/>
      <c r="B758" s="445"/>
      <c r="C758" s="489"/>
      <c r="D758" s="262" t="s">
        <v>1388</v>
      </c>
      <c r="E758" s="352" t="s">
        <v>362</v>
      </c>
      <c r="F758" s="263" t="s">
        <v>624</v>
      </c>
      <c r="G758" s="290" t="s">
        <v>701</v>
      </c>
      <c r="H758" s="341" t="s">
        <v>542</v>
      </c>
      <c r="I758" s="335" t="str">
        <f>IF(OR(E758="SE",E758="SA"),VLOOKUP(H758,'Tabla de Peligros y Riesgo'!$C$2:$E$226,2,FALSE),VLOOKUP(H758,'LISTA DE ASPECTOS - IMPACTOS'!$D$3:$F$72,2,FALSE))</f>
        <v>Caída al mismo nivel</v>
      </c>
      <c r="J758" s="336" t="s">
        <v>702</v>
      </c>
      <c r="K758" s="342" t="s">
        <v>680</v>
      </c>
      <c r="L758" s="177">
        <v>4</v>
      </c>
      <c r="M758" s="268">
        <f t="shared" si="54"/>
        <v>18</v>
      </c>
      <c r="N758" s="85"/>
      <c r="O758" s="85"/>
      <c r="P758" s="84"/>
      <c r="Q758" s="287"/>
      <c r="R758" s="177"/>
      <c r="S758" s="177" t="s">
        <v>837</v>
      </c>
      <c r="T758" s="178"/>
      <c r="U758" s="401" t="s">
        <v>1402</v>
      </c>
      <c r="V758" s="87"/>
      <c r="W758" s="86">
        <f t="shared" si="55"/>
        <v>18</v>
      </c>
      <c r="X758" s="88"/>
      <c r="Y758" s="86">
        <f t="shared" si="56"/>
        <v>21</v>
      </c>
      <c r="Z758" s="85"/>
      <c r="AA758" s="267" t="s">
        <v>1381</v>
      </c>
      <c r="AB758" s="175"/>
      <c r="AC758" s="176"/>
      <c r="AD758" s="176"/>
      <c r="AE758" s="101"/>
      <c r="AF758" s="101"/>
      <c r="AG758" s="101"/>
      <c r="AH758" s="101"/>
      <c r="AI758" s="101"/>
      <c r="AJ758" s="101"/>
      <c r="AK758" s="101"/>
      <c r="AL758" s="102"/>
      <c r="AM758" s="101"/>
      <c r="AN758" s="102"/>
      <c r="AO758" s="101"/>
      <c r="AP758" s="102"/>
      <c r="AQ758" s="101"/>
      <c r="AR758" s="102"/>
      <c r="AS758" s="101"/>
      <c r="AT758" s="102"/>
      <c r="AU758" s="101"/>
    </row>
    <row r="759" spans="1:47" ht="70.5">
      <c r="A759" s="487"/>
      <c r="B759" s="445"/>
      <c r="C759" s="488" t="s">
        <v>184</v>
      </c>
      <c r="D759" s="262" t="s">
        <v>1388</v>
      </c>
      <c r="E759" s="352" t="s">
        <v>361</v>
      </c>
      <c r="F759" s="263" t="s">
        <v>624</v>
      </c>
      <c r="G759" s="290" t="s">
        <v>441</v>
      </c>
      <c r="H759" s="341" t="s">
        <v>519</v>
      </c>
      <c r="I759" s="335" t="str">
        <f>IF(OR(E759="SE",E759="SA"),VLOOKUP(H759,'Tabla de Peligros y Riesgo'!$C$2:$E$226,2,FALSE),VLOOKUP(H759,'LISTA DE ASPECTOS - IMPACTOS'!$D$3:$F$72,2,FALSE))</f>
        <v>Riesgos Disergonómico</v>
      </c>
      <c r="J759" s="336" t="str">
        <f>IF(OR(E759="SE",E759="SA"),VLOOKUP(H759,'Tabla de Peligros y Riesgo'!$C$2:$E$226,3,FALSE),VLOOKUP(H759,'LISTA DE ASPECTOS - IMPACTOS'!$D$3:$F$72,3,FALSE))</f>
        <v>Lumbalgia/Dorsalgia/ Hiperlordosis/ Tendinitis de Hombro</v>
      </c>
      <c r="K759" s="342" t="s">
        <v>715</v>
      </c>
      <c r="L759" s="177">
        <v>4</v>
      </c>
      <c r="M759" s="268">
        <f t="shared" si="54"/>
        <v>14</v>
      </c>
      <c r="N759" s="177"/>
      <c r="O759" s="177"/>
      <c r="P759" s="84"/>
      <c r="Q759" s="287"/>
      <c r="R759" s="177"/>
      <c r="S759" s="177" t="s">
        <v>716</v>
      </c>
      <c r="T759" s="178"/>
      <c r="U759" s="401" t="s">
        <v>1402</v>
      </c>
      <c r="V759" s="87"/>
      <c r="W759" s="86">
        <f t="shared" si="55"/>
        <v>14</v>
      </c>
      <c r="X759" s="88"/>
      <c r="Y759" s="86">
        <f t="shared" si="56"/>
        <v>18</v>
      </c>
      <c r="Z759" s="85"/>
      <c r="AA759" s="267" t="s">
        <v>1381</v>
      </c>
      <c r="AB759" s="175"/>
      <c r="AC759" s="176"/>
      <c r="AD759" s="176"/>
      <c r="AE759" s="101"/>
      <c r="AF759" s="101"/>
      <c r="AG759" s="101"/>
      <c r="AH759" s="101"/>
      <c r="AI759" s="101"/>
      <c r="AJ759" s="101"/>
      <c r="AK759" s="101"/>
      <c r="AL759" s="102"/>
      <c r="AM759" s="101"/>
      <c r="AN759" s="102"/>
      <c r="AO759" s="101"/>
      <c r="AP759" s="102"/>
      <c r="AQ759" s="101"/>
      <c r="AR759" s="102"/>
      <c r="AS759" s="101"/>
      <c r="AT759" s="102"/>
      <c r="AU759" s="101"/>
    </row>
    <row r="760" spans="1:47" ht="70.5">
      <c r="A760" s="487"/>
      <c r="B760" s="445"/>
      <c r="C760" s="489"/>
      <c r="D760" s="262" t="s">
        <v>1388</v>
      </c>
      <c r="E760" s="352" t="s">
        <v>362</v>
      </c>
      <c r="F760" s="263" t="s">
        <v>624</v>
      </c>
      <c r="G760" s="290" t="s">
        <v>701</v>
      </c>
      <c r="H760" s="341" t="s">
        <v>542</v>
      </c>
      <c r="I760" s="335" t="str">
        <f>IF(OR(E760="SE",E760="SA"),VLOOKUP(H760,'Tabla de Peligros y Riesgo'!$C$2:$E$226,2,FALSE),VLOOKUP(H760,'LISTA DE ASPECTOS - IMPACTOS'!$D$3:$F$72,2,FALSE))</f>
        <v>Caída al mismo nivel</v>
      </c>
      <c r="J760" s="336" t="s">
        <v>702</v>
      </c>
      <c r="K760" s="342" t="s">
        <v>680</v>
      </c>
      <c r="L760" s="177">
        <v>4</v>
      </c>
      <c r="M760" s="268">
        <f t="shared" ref="M760:M823" si="57">IF(CONCATENATE(L760,K760)="1A",1,IF(CONCATENATE(L760,K760)="1B",2,IF(CONCATENATE(L760,K760)="2A",3,IF(CONCATENATE(L760,K760)="1C",4,IF(CONCATENATE(L760,K760)="2B",5,IF(CONCATENATE(L760,K760)="3A",6,IF(CONCATENATE(L760,K760)="1D",7,IF(CONCATENATE(L760,K760)="2C",8,IF(CONCATENATE(L760,K760)="3B",9,IF(CONCATENATE(L760,K760)="4A",10,IF(CONCATENATE(L760,K760)="1E",11,IF(CONCATENATE(L760,K760)="2D",12,IF(CONCATENATE(L760,K760)="3C",13,IF(CONCATENATE(L760,K760)="4B",14,IF(CONCATENATE(L760,K760)="5A",15,IF(CONCATENATE(L760,K760)="2E",16,IF(CONCATENATE(L760,K760)="3D",17,IF(CONCATENATE(L760,K760)="4C",18,IF(CONCATENATE(L760,K760)="5B",19,IF(CONCATENATE(L760,K760)="3E",20,IF(CONCATENATE(L760,K760)="4D",21,IF(CONCATENATE(L760,K760)="5C",22,IF(CONCATENATE(L760,K760)="4E",23,IF(CONCATENATE(L760,K760)="5D",24,IF(CONCATENATE(L760,K760)="5E",25,"")))))))))))))))))))))))))</f>
        <v>18</v>
      </c>
      <c r="N760" s="85"/>
      <c r="O760" s="85"/>
      <c r="P760" s="84"/>
      <c r="Q760" s="287"/>
      <c r="R760" s="177"/>
      <c r="S760" s="177" t="s">
        <v>837</v>
      </c>
      <c r="T760" s="178"/>
      <c r="U760" s="401" t="s">
        <v>1402</v>
      </c>
      <c r="V760" s="87"/>
      <c r="W760" s="86">
        <f t="shared" ref="W760:W823" si="58">M760</f>
        <v>18</v>
      </c>
      <c r="X760" s="88"/>
      <c r="Y760" s="86">
        <f t="shared" ref="Y760:Y823" si="59">_xlfn.IFS(AND(W760=1,N760&lt;&gt;0),25,AND(W760=1,O760&lt;&gt;0),21,AND(W760=1,R760="ALTO"),16,AND(W760=1,R760="BAJO"),11,AND(W760=1,S760&lt;&gt;0),2,AND(W760=2,N760&lt;&gt;0),25,AND(W760=2,O760&lt;&gt;0),21,AND(W760=2,R760="ALTO"),16,AND(W760=2,R760="BAJO"),11,AND(W760=2,S760&lt;&gt;0),4,AND(W760=3,N760&lt;&gt;0),25,AND(W760=3,O760&lt;&gt;0),21,AND(W760=3,R760="ALTO"),16,AND(W760=3,R760="BAJO"),12,AND(W760=3,S760&lt;&gt;0),5,AND(W760=4,N760&lt;&gt;0),25,AND(W760=4,O760&lt;&gt;0),13,AND(W760=4,R760="ALTO"),16,AND(W760=4,R760="BAJO"),14,AND(W760=4,S760&lt;&gt;0),7,AND(W760=5,N760&lt;&gt;0),25,AND(W760=5,O760&lt;&gt;0),21,AND(W760=5,R760="ALTO"),16,AND(W760=5,R760="BAJO"),12,AND(W760=5,S760&lt;&gt;0),8,AND(W760=6,N760&lt;&gt;0),25,AND(W760=6,O760&lt;&gt;0),21,AND(W760=6,R760="ALTO"),20,AND(W760=6,R760="BAJO"),17,AND(W760=6,S760&lt;&gt;0),6,AND(W760=7,N760&lt;&gt;0),25,AND(W760=7,O760&lt;&gt;0),23,AND(W760=7,R760="ALTO"),16,AND(W760=7,R760="BAJO"),11,AND(W760=7,S760&lt;&gt;0),7,AND(W760=8,N760&lt;&gt;0),25,AND(W760=8,O760&lt;&gt;0),21,AND(W760=8,R760="ALTO"),16,AND(W760=8,R760="BAJO"),12,AND(W760=8,S760&lt;&gt;0),8,AND(W760=9,N760&lt;&gt;0),25,AND(W760=9,O760&lt;&gt;0),21,AND(W760=9,R760="ALTO"),20,AND(W760=9,R760="BAJO"),17,AND(W760=9,S760&lt;&gt;0),13,AND(W760=10,N760&lt;&gt;0),25,AND(W760=10,O760&lt;&gt;0),22,AND(W760=10,R760="ALTO"),21,AND(W760=10,R760="BAJO"),18,AND(W760=10,S760&lt;&gt;0),18,AND(W760=11,N760&lt;&gt;0),25,AND(W760=11,O760&lt;&gt;0),23,AND(W760=11,R760="ALTO"),20,AND(W760=11,R760="BAJO"),16,AND(W760=11,S760&lt;&gt;0),11,AND(W760=12,N760&lt;&gt;0),25,AND(W760=12,O760&lt;&gt;0),23,AND(W760=12,R760="ALTO"),20,AND(W760=12,R760="BAJO"),16,AND(W760=12,S760&lt;&gt;0),12,AND(W760=13,N760&lt;&gt;0),25,AND(W760=13,O760&lt;&gt;0),21,AND(W760=13,R760="ALTO"),20,AND(W760=13,R760="BAJO"),17,AND(W760=13,S760&lt;&gt;0),17,AND(W760=14,N760&lt;&gt;0),25,AND(W760=14,O760&lt;&gt;0),24,AND(W760=14,R760="ALTO"),23,AND(W760=14,R760="BAJO"),21,AND(W760=14,S760&lt;&gt;0),18,AND(W760=15,N760&lt;&gt;0),25,AND(W760=15,O760&lt;&gt;0),24,AND(W760=15,R760="ALTO"),22,AND(W760=15,R760="BAJO"),19,AND(W760=15,S760&lt;&gt;0),19,AND(W760=16,N760&lt;&gt;0),25,AND(W760=16,O760&lt;&gt;0),23,AND(W760=16,R760="ALTO"),23,AND(W760=16,R760="BAJO"),23,AND(W760=16,S760&lt;&gt;0),20,AND(W760=17,N760&lt;&gt;0),25,AND(W760=17,O760&lt;&gt;0),24,AND(W760=17,R760="ALTO"),23,AND(W760=17,R760="BAJO"),21,AND(W760=17,S760&lt;&gt;0),20,AND(W760=18,N760&lt;&gt;0),25,AND(W760=18,O760&lt;&gt;0),24,AND(W760=18,R760="ALTO"),23,AND(W760=18,R760="BAJO"),22,AND(W760=18,S760&lt;&gt;0),21,AND(W760=19,N760&lt;&gt;0),25,AND(W760=19,O760&lt;&gt;0),25,AND(W760=19,R760="ALTO"),24,AND(W760=19,R760="BAJO"),22,AND(W760=19,S760&lt;&gt;0),22,AND(W760&lt;&gt;0,U760&lt;&gt;0),W760,TRUE,"FALSO")</f>
        <v>21</v>
      </c>
      <c r="Z760" s="85"/>
      <c r="AA760" s="267" t="s">
        <v>1381</v>
      </c>
      <c r="AB760" s="175"/>
      <c r="AC760" s="176"/>
      <c r="AD760" s="176"/>
      <c r="AE760" s="101"/>
      <c r="AF760" s="101"/>
      <c r="AG760" s="101"/>
      <c r="AH760" s="101"/>
      <c r="AI760" s="101"/>
      <c r="AJ760" s="101"/>
      <c r="AK760" s="101"/>
      <c r="AL760" s="102"/>
      <c r="AM760" s="101"/>
      <c r="AN760" s="102"/>
      <c r="AO760" s="101"/>
      <c r="AP760" s="102"/>
      <c r="AQ760" s="101"/>
      <c r="AR760" s="102"/>
      <c r="AS760" s="101"/>
      <c r="AT760" s="102"/>
      <c r="AU760" s="101"/>
    </row>
    <row r="761" spans="1:47" ht="188">
      <c r="A761" s="487"/>
      <c r="B761" s="445"/>
      <c r="C761" s="489"/>
      <c r="D761" s="262" t="s">
        <v>1388</v>
      </c>
      <c r="E761" s="352" t="s">
        <v>363</v>
      </c>
      <c r="F761" s="263" t="s">
        <v>624</v>
      </c>
      <c r="G761" s="290" t="s">
        <v>739</v>
      </c>
      <c r="H761" s="341" t="s">
        <v>775</v>
      </c>
      <c r="I761" s="335" t="str">
        <f>IF(OR(E761="SE",E761="SA"),VLOOKUP(H761,'Tabla de Peligros y Riesgo'!$C$2:$E$226,2,FALSE),VLOOKUP(H761,'LISTA DE ASPECTOS - IMPACTOS'!$D$3:$F$72,2,FALSE))</f>
        <v>Alteración de la calidad de suelo/agua</v>
      </c>
      <c r="J761" s="336" t="str">
        <f>IF(OR(E761="SE",E761="SA"),VLOOKUP(H761,'Tabla de Peligros y Riesgo'!$C$2:$E$226,3,FALSE),VLOOKUP(H761,'LISTA DE ASPECTOS - IMPACTOS'!$D$3:$F$72,3,FALSE))</f>
        <v>Potencial incumplimiento de Estándares de Calidad Ambiental (ECA) para aire.
Potencial afectación a la vida y salud humana.</v>
      </c>
      <c r="K761" s="342" t="s">
        <v>715</v>
      </c>
      <c r="L761" s="177">
        <v>4</v>
      </c>
      <c r="M761" s="268">
        <f t="shared" si="57"/>
        <v>14</v>
      </c>
      <c r="N761" s="85"/>
      <c r="O761" s="85"/>
      <c r="P761" s="84"/>
      <c r="Q761" s="287"/>
      <c r="R761" s="177"/>
      <c r="S761" s="177" t="s">
        <v>741</v>
      </c>
      <c r="T761" s="178"/>
      <c r="U761" s="178"/>
      <c r="V761" s="87"/>
      <c r="W761" s="86">
        <f t="shared" si="58"/>
        <v>14</v>
      </c>
      <c r="X761" s="88">
        <f>IF(M761&gt;=16,MAX(N761:R761),IF(M761&lt;16,MAX(N761:V761)))</f>
        <v>0</v>
      </c>
      <c r="Y761" s="86">
        <f t="shared" si="59"/>
        <v>18</v>
      </c>
      <c r="Z761" s="85"/>
      <c r="AA761" s="267" t="s">
        <v>1381</v>
      </c>
      <c r="AB761" s="175"/>
      <c r="AC761" s="176"/>
      <c r="AD761" s="176"/>
      <c r="AE761" s="101"/>
      <c r="AF761" s="101"/>
      <c r="AG761" s="101"/>
      <c r="AH761" s="101"/>
      <c r="AI761" s="101"/>
      <c r="AJ761" s="101"/>
      <c r="AK761" s="101"/>
      <c r="AL761" s="102"/>
      <c r="AM761" s="101"/>
      <c r="AN761" s="102"/>
      <c r="AO761" s="101"/>
      <c r="AP761" s="102"/>
      <c r="AQ761" s="101"/>
      <c r="AR761" s="102"/>
      <c r="AS761" s="101"/>
      <c r="AT761" s="102"/>
      <c r="AU761" s="101"/>
    </row>
    <row r="762" spans="1:47" ht="188">
      <c r="A762" s="487"/>
      <c r="B762" s="445"/>
      <c r="C762" s="489"/>
      <c r="D762" s="262" t="s">
        <v>1388</v>
      </c>
      <c r="E762" s="352" t="s">
        <v>363</v>
      </c>
      <c r="F762" s="263" t="s">
        <v>624</v>
      </c>
      <c r="G762" s="290" t="s">
        <v>739</v>
      </c>
      <c r="H762" s="341" t="s">
        <v>740</v>
      </c>
      <c r="I762" s="335" t="str">
        <f>IF(OR(E762="SE",E762="SA"),VLOOKUP(H762,'Tabla de Peligros y Riesgo'!$C$2:$E$226,2,FALSE),VLOOKUP(H762,'LISTA DE ASPECTOS - IMPACTOS'!$D$3:$F$72,2,FALSE))</f>
        <v>Alteración de la calidad de suelo/agua</v>
      </c>
      <c r="J762" s="336" t="str">
        <f>IF(OR(E762="SE",E762="SA"),VLOOKUP(H762,'Tabla de Peligros y Riesgo'!$C$2:$E$226,3,FALSE),VLOOKUP(H762,'LISTA DE ASPECTOS - IMPACTOS'!$D$3:$F$72,3,FALSE))</f>
        <v>Potencial incumplimiento de Estándares de Calidad Ambiental (ECA) para aire.
Potencial afectación a la vida y salud humana.</v>
      </c>
      <c r="K762" s="342" t="s">
        <v>715</v>
      </c>
      <c r="L762" s="177">
        <v>4</v>
      </c>
      <c r="M762" s="268">
        <f t="shared" si="57"/>
        <v>14</v>
      </c>
      <c r="N762" s="85"/>
      <c r="O762" s="85"/>
      <c r="P762" s="291"/>
      <c r="Q762" s="287"/>
      <c r="R762" s="177"/>
      <c r="S762" s="177" t="s">
        <v>741</v>
      </c>
      <c r="T762" s="178">
        <v>0.35</v>
      </c>
      <c r="U762" s="178"/>
      <c r="V762" s="87"/>
      <c r="W762" s="86">
        <f t="shared" si="58"/>
        <v>14</v>
      </c>
      <c r="X762" s="88"/>
      <c r="Y762" s="86">
        <f t="shared" si="59"/>
        <v>18</v>
      </c>
      <c r="Z762" s="85"/>
      <c r="AA762" s="267" t="s">
        <v>1381</v>
      </c>
      <c r="AB762" s="536"/>
      <c r="AC762" s="537"/>
      <c r="AD762" s="537"/>
      <c r="AE762" s="272"/>
      <c r="AF762" s="272"/>
      <c r="AG762" s="272"/>
      <c r="AH762" s="272"/>
      <c r="AI762" s="272"/>
      <c r="AJ762" s="272"/>
      <c r="AK762" s="272"/>
      <c r="AL762" s="273"/>
      <c r="AM762" s="272"/>
      <c r="AN762" s="273"/>
      <c r="AO762" s="272"/>
      <c r="AP762" s="273"/>
      <c r="AQ762" s="272"/>
      <c r="AR762" s="273"/>
      <c r="AS762" s="272"/>
      <c r="AT762" s="102"/>
      <c r="AU762" s="101"/>
    </row>
    <row r="763" spans="1:47" ht="329">
      <c r="A763" s="487"/>
      <c r="B763" s="445"/>
      <c r="C763" s="489"/>
      <c r="D763" s="262" t="s">
        <v>1388</v>
      </c>
      <c r="E763" s="352" t="s">
        <v>363</v>
      </c>
      <c r="F763" s="263" t="s">
        <v>624</v>
      </c>
      <c r="G763" s="290" t="s">
        <v>732</v>
      </c>
      <c r="H763" s="341" t="s">
        <v>729</v>
      </c>
      <c r="I763" s="335" t="str">
        <f>IF(OR(E763="SE",E763="SA"),VLOOKUP(H763,'Tabla de Peligros y Riesgo'!$C$2:$E$226,2,FALSE),VLOOKUP(H763,'LISTA DE ASPECTOS - IMPACTOS'!$D$3:$F$72,2,FALSE))</f>
        <v>Alteración de la calidad de suelo/agua</v>
      </c>
      <c r="J763" s="336" t="str">
        <f>IF(OR(E763="SE",E763="SA"),VLOOKUP(H763,'Tabla de Peligros y Riesgo'!$C$2:$E$226,3,FALSE),VLOOKUP(H763,'LISTA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63" s="342" t="s">
        <v>690</v>
      </c>
      <c r="L763" s="177">
        <v>4</v>
      </c>
      <c r="M763" s="268">
        <f t="shared" si="57"/>
        <v>10</v>
      </c>
      <c r="N763" s="85"/>
      <c r="O763" s="85"/>
      <c r="P763" s="84"/>
      <c r="Q763" s="177"/>
      <c r="R763" s="177"/>
      <c r="S763" s="177" t="s">
        <v>733</v>
      </c>
      <c r="T763" s="178"/>
      <c r="U763" s="178"/>
      <c r="V763" s="87"/>
      <c r="W763" s="86">
        <f t="shared" si="58"/>
        <v>10</v>
      </c>
      <c r="X763" s="88"/>
      <c r="Y763" s="86">
        <f t="shared" si="59"/>
        <v>18</v>
      </c>
      <c r="Z763" s="85"/>
      <c r="AA763" s="267" t="s">
        <v>1381</v>
      </c>
      <c r="AB763" s="175"/>
      <c r="AC763" s="176"/>
      <c r="AD763" s="176"/>
      <c r="AE763" s="272"/>
      <c r="AF763" s="272"/>
      <c r="AG763" s="272"/>
      <c r="AH763" s="272"/>
      <c r="AI763" s="272"/>
      <c r="AJ763" s="272"/>
      <c r="AK763" s="272"/>
      <c r="AL763" s="273"/>
      <c r="AM763" s="272"/>
      <c r="AN763" s="273"/>
      <c r="AO763" s="272"/>
      <c r="AP763" s="273"/>
      <c r="AQ763" s="272"/>
      <c r="AR763" s="273"/>
      <c r="AS763" s="272"/>
      <c r="AT763" s="102"/>
      <c r="AU763" s="101"/>
    </row>
    <row r="764" spans="1:47" ht="329">
      <c r="A764" s="487"/>
      <c r="B764" s="445"/>
      <c r="C764" s="489"/>
      <c r="D764" s="262" t="s">
        <v>1388</v>
      </c>
      <c r="E764" s="352" t="s">
        <v>363</v>
      </c>
      <c r="F764" s="263" t="s">
        <v>624</v>
      </c>
      <c r="G764" s="290" t="s">
        <v>728</v>
      </c>
      <c r="H764" s="341" t="s">
        <v>729</v>
      </c>
      <c r="I764" s="335" t="str">
        <f>IF(OR(E764="SE",E764="SA"),VLOOKUP(H764,'Tabla de Peligros y Riesgo'!$C$2:$E$226,2,FALSE),VLOOKUP(H764,'LISTA DE ASPECTOS - IMPACTOS'!$D$3:$F$72,2,FALSE))</f>
        <v>Alteración de la calidad de suelo/agua</v>
      </c>
      <c r="J764" s="336" t="str">
        <f>IF(OR(E764="SE",E764="SA"),VLOOKUP(H764,'Tabla de Peligros y Riesgo'!$C$2:$E$226,3,FALSE),VLOOKUP(H764,'LISTA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64" s="342" t="s">
        <v>680</v>
      </c>
      <c r="L764" s="177">
        <v>3</v>
      </c>
      <c r="M764" s="268">
        <f t="shared" si="57"/>
        <v>13</v>
      </c>
      <c r="N764" s="177"/>
      <c r="O764" s="177"/>
      <c r="P764" s="84"/>
      <c r="Q764" s="177" t="s">
        <v>730</v>
      </c>
      <c r="R764" s="177" t="s">
        <v>685</v>
      </c>
      <c r="S764" s="177" t="s">
        <v>731</v>
      </c>
      <c r="T764" s="178">
        <v>0.35</v>
      </c>
      <c r="U764" s="178"/>
      <c r="V764" s="87"/>
      <c r="W764" s="86">
        <f t="shared" si="58"/>
        <v>13</v>
      </c>
      <c r="X764" s="88"/>
      <c r="Y764" s="86">
        <f t="shared" si="59"/>
        <v>17</v>
      </c>
      <c r="Z764" s="85"/>
      <c r="AA764" s="267" t="s">
        <v>1381</v>
      </c>
      <c r="AB764" s="175"/>
      <c r="AC764" s="176"/>
      <c r="AD764" s="176"/>
      <c r="AE764" s="101"/>
      <c r="AF764" s="101"/>
      <c r="AG764" s="101"/>
      <c r="AH764" s="101"/>
      <c r="AI764" s="101"/>
      <c r="AJ764" s="101"/>
      <c r="AK764" s="101"/>
      <c r="AL764" s="102"/>
      <c r="AM764" s="101"/>
      <c r="AN764" s="102"/>
      <c r="AO764" s="101"/>
      <c r="AP764" s="102"/>
      <c r="AQ764" s="101"/>
      <c r="AR764" s="102"/>
      <c r="AS764" s="101"/>
      <c r="AT764" s="102"/>
      <c r="AU764" s="101"/>
    </row>
    <row r="765" spans="1:47" ht="58">
      <c r="A765" s="487"/>
      <c r="B765" s="445"/>
      <c r="C765" s="489"/>
      <c r="D765" s="262" t="s">
        <v>1388</v>
      </c>
      <c r="E765" s="352" t="s">
        <v>362</v>
      </c>
      <c r="F765" s="263" t="s">
        <v>624</v>
      </c>
      <c r="G765" s="290" t="s">
        <v>823</v>
      </c>
      <c r="H765" s="341" t="s">
        <v>824</v>
      </c>
      <c r="I765" s="335" t="str">
        <f>IF(OR(E765="SE",E765="SA"),VLOOKUP(H765,'Tabla de Peligros y Riesgo'!$C$2:$E$226,2,FALSE),VLOOKUP(H765,'LISTA DE ASPECTOS - IMPACTOS'!$D$3:$F$72,2,FALSE))</f>
        <v>Aplastamiento</v>
      </c>
      <c r="J765" s="336" t="str">
        <f>IF(OR(E765="SE",E765="SA"),VLOOKUP(H765,'Tabla de Peligros y Riesgo'!$C$2:$E$226,3,FALSE),VLOOKUP(H765,'LISTA DE ASPECTOS - IMPACTOS'!$D$3:$F$72,3,FALSE))</f>
        <v>Contusión/Fractura/Muerte</v>
      </c>
      <c r="K765" s="342" t="s">
        <v>680</v>
      </c>
      <c r="L765" s="177">
        <v>2</v>
      </c>
      <c r="M765" s="268">
        <f t="shared" si="57"/>
        <v>8</v>
      </c>
      <c r="N765" s="85"/>
      <c r="O765" s="85"/>
      <c r="P765" s="84"/>
      <c r="Q765" s="287" t="s">
        <v>825</v>
      </c>
      <c r="R765" s="177" t="s">
        <v>685</v>
      </c>
      <c r="S765" s="177" t="s">
        <v>826</v>
      </c>
      <c r="T765" s="178"/>
      <c r="U765" s="401" t="s">
        <v>1402</v>
      </c>
      <c r="V765" s="87"/>
      <c r="W765" s="86">
        <f t="shared" si="58"/>
        <v>8</v>
      </c>
      <c r="X765" s="88"/>
      <c r="Y765" s="86">
        <f t="shared" si="59"/>
        <v>12</v>
      </c>
      <c r="Z765" s="85"/>
      <c r="AA765" s="267" t="s">
        <v>1381</v>
      </c>
      <c r="AB765" s="175"/>
      <c r="AC765" s="176"/>
      <c r="AD765" s="176"/>
      <c r="AE765" s="101"/>
      <c r="AF765" s="101"/>
      <c r="AG765" s="101"/>
      <c r="AH765" s="101"/>
      <c r="AI765" s="101"/>
      <c r="AJ765" s="101"/>
      <c r="AK765" s="101"/>
      <c r="AL765" s="102"/>
      <c r="AM765" s="101"/>
      <c r="AN765" s="102"/>
      <c r="AO765" s="101"/>
      <c r="AP765" s="102"/>
      <c r="AQ765" s="101"/>
      <c r="AR765" s="102"/>
      <c r="AS765" s="101"/>
      <c r="AT765" s="102"/>
      <c r="AU765" s="101"/>
    </row>
    <row r="766" spans="1:47" ht="116">
      <c r="A766" s="487"/>
      <c r="B766" s="445"/>
      <c r="C766" s="489"/>
      <c r="D766" s="262" t="s">
        <v>1388</v>
      </c>
      <c r="E766" s="352" t="s">
        <v>362</v>
      </c>
      <c r="F766" s="263" t="s">
        <v>624</v>
      </c>
      <c r="G766" s="290" t="s">
        <v>735</v>
      </c>
      <c r="H766" s="341" t="s">
        <v>736</v>
      </c>
      <c r="I766" s="335" t="str">
        <f>IF(OR(E766="SE",E766="SA"),VLOOKUP(H766,'Tabla de Peligros y Riesgo'!$C$2:$E$226,2,FALSE),VLOOKUP(H766,'LISTA DE ASPECTOS - IMPACTOS'!$D$3:$F$72,2,FALSE))</f>
        <v>Cortes</v>
      </c>
      <c r="J766" s="336" t="str">
        <f>IF(OR(E766="SE",E766="SA"),VLOOKUP(H766,'Tabla de Peligros y Riesgo'!$C$2:$E$226,3,FALSE),VLOOKUP(H766,'LISTA DE ASPECTOS - IMPACTOS'!$D$3:$F$72,3,FALSE))</f>
        <v>Herida punzocortante</v>
      </c>
      <c r="K766" s="342" t="s">
        <v>715</v>
      </c>
      <c r="L766" s="177">
        <v>3</v>
      </c>
      <c r="M766" s="268">
        <f t="shared" si="57"/>
        <v>9</v>
      </c>
      <c r="N766" s="85"/>
      <c r="O766" s="85"/>
      <c r="P766" s="84"/>
      <c r="Q766" s="287" t="s">
        <v>737</v>
      </c>
      <c r="R766" s="177" t="s">
        <v>678</v>
      </c>
      <c r="S766" s="177" t="s">
        <v>738</v>
      </c>
      <c r="T766" s="178"/>
      <c r="U766" s="401" t="s">
        <v>1402</v>
      </c>
      <c r="V766" s="87"/>
      <c r="W766" s="86">
        <f t="shared" si="58"/>
        <v>9</v>
      </c>
      <c r="X766" s="88"/>
      <c r="Y766" s="86">
        <f t="shared" si="59"/>
        <v>20</v>
      </c>
      <c r="Z766" s="85"/>
      <c r="AA766" s="267" t="s">
        <v>1381</v>
      </c>
      <c r="AB766" s="175"/>
      <c r="AC766" s="176"/>
      <c r="AD766" s="176"/>
      <c r="AE766" s="101"/>
      <c r="AF766" s="101"/>
      <c r="AG766" s="101"/>
      <c r="AH766" s="101"/>
      <c r="AI766" s="101"/>
      <c r="AJ766" s="101"/>
      <c r="AK766" s="101"/>
      <c r="AL766" s="102"/>
      <c r="AM766" s="101"/>
      <c r="AN766" s="102"/>
      <c r="AO766" s="101"/>
      <c r="AP766" s="102"/>
      <c r="AQ766" s="101"/>
      <c r="AR766" s="102"/>
      <c r="AS766" s="101"/>
      <c r="AT766" s="102"/>
      <c r="AU766" s="101"/>
    </row>
    <row r="767" spans="1:47" ht="117.5">
      <c r="A767" s="487"/>
      <c r="B767" s="445"/>
      <c r="C767" s="493"/>
      <c r="D767" s="262" t="s">
        <v>1388</v>
      </c>
      <c r="E767" s="352" t="s">
        <v>362</v>
      </c>
      <c r="F767" s="263" t="s">
        <v>624</v>
      </c>
      <c r="G767" s="290" t="s">
        <v>704</v>
      </c>
      <c r="H767" s="341" t="s">
        <v>707</v>
      </c>
      <c r="I767" s="335" t="str">
        <f>IF(OR(E767="SE",E767="SA"),VLOOKUP(H767,'Tabla de Peligros y Riesgo'!$C$2:$E$226,2,FALSE),VLOOKUP(H767,'LISTA DE ASPECTOS - IMPACTOS'!$D$3:$F$72,2,FALSE))</f>
        <v>Atrapamiento</v>
      </c>
      <c r="J767" s="336" t="s">
        <v>705</v>
      </c>
      <c r="K767" s="342" t="s">
        <v>680</v>
      </c>
      <c r="L767" s="177">
        <v>3</v>
      </c>
      <c r="M767" s="268">
        <f t="shared" si="57"/>
        <v>13</v>
      </c>
      <c r="N767" s="177"/>
      <c r="O767" s="177"/>
      <c r="P767" s="84"/>
      <c r="Q767" s="287"/>
      <c r="R767" s="177"/>
      <c r="S767" s="177" t="s">
        <v>714</v>
      </c>
      <c r="T767" s="178"/>
      <c r="U767" s="401" t="s">
        <v>1402</v>
      </c>
      <c r="V767" s="87"/>
      <c r="W767" s="86">
        <f t="shared" si="58"/>
        <v>13</v>
      </c>
      <c r="X767" s="88"/>
      <c r="Y767" s="86">
        <f t="shared" si="59"/>
        <v>17</v>
      </c>
      <c r="Z767" s="85"/>
      <c r="AA767" s="267" t="s">
        <v>1381</v>
      </c>
      <c r="AB767" s="175"/>
      <c r="AC767" s="176"/>
      <c r="AD767" s="176"/>
      <c r="AE767" s="101"/>
      <c r="AF767" s="101"/>
      <c r="AG767" s="101"/>
      <c r="AH767" s="101"/>
      <c r="AI767" s="101"/>
      <c r="AJ767" s="101"/>
      <c r="AK767" s="101"/>
      <c r="AL767" s="102"/>
      <c r="AM767" s="101"/>
      <c r="AN767" s="102"/>
      <c r="AO767" s="101"/>
      <c r="AP767" s="102"/>
      <c r="AQ767" s="101"/>
      <c r="AR767" s="102"/>
      <c r="AS767" s="101"/>
      <c r="AT767" s="102"/>
      <c r="AU767" s="101"/>
    </row>
    <row r="768" spans="1:47" ht="117.5">
      <c r="A768" s="487"/>
      <c r="B768" s="445"/>
      <c r="C768" s="277" t="s">
        <v>25</v>
      </c>
      <c r="D768" s="262" t="s">
        <v>1388</v>
      </c>
      <c r="E768" s="352" t="s">
        <v>362</v>
      </c>
      <c r="F768" s="263" t="s">
        <v>624</v>
      </c>
      <c r="G768" s="290" t="s">
        <v>704</v>
      </c>
      <c r="H768" s="341" t="s">
        <v>707</v>
      </c>
      <c r="I768" s="335" t="str">
        <f>IF(OR(E768="SE",E768="SA"),VLOOKUP(H768,'Tabla de Peligros y Riesgo'!$C$2:$E$226,2,FALSE),VLOOKUP(H768,'LISTA DE ASPECTOS - IMPACTOS'!$D$3:$F$72,2,FALSE))</f>
        <v>Atrapamiento</v>
      </c>
      <c r="J768" s="336" t="s">
        <v>705</v>
      </c>
      <c r="K768" s="342" t="s">
        <v>680</v>
      </c>
      <c r="L768" s="177">
        <v>3</v>
      </c>
      <c r="M768" s="268">
        <f t="shared" si="57"/>
        <v>13</v>
      </c>
      <c r="N768" s="85"/>
      <c r="O768" s="85"/>
      <c r="P768" s="84"/>
      <c r="Q768" s="287"/>
      <c r="R768" s="177"/>
      <c r="S768" s="177" t="s">
        <v>838</v>
      </c>
      <c r="T768" s="178"/>
      <c r="U768" s="401" t="s">
        <v>1402</v>
      </c>
      <c r="V768" s="87"/>
      <c r="W768" s="86">
        <f t="shared" si="58"/>
        <v>13</v>
      </c>
      <c r="X768" s="88">
        <f>IF(M768&gt;=16,MAX(N768:R768),IF(M768&lt;16,MAX(N768:V768)))</f>
        <v>0</v>
      </c>
      <c r="Y768" s="86">
        <f t="shared" si="59"/>
        <v>17</v>
      </c>
      <c r="Z768" s="85"/>
      <c r="AA768" s="267" t="s">
        <v>1381</v>
      </c>
      <c r="AB768" s="175"/>
      <c r="AC768" s="176"/>
      <c r="AD768" s="176"/>
      <c r="AE768" s="101"/>
      <c r="AF768" s="101"/>
      <c r="AG768" s="101"/>
      <c r="AH768" s="101"/>
      <c r="AI768" s="101"/>
      <c r="AJ768" s="101"/>
      <c r="AK768" s="101"/>
      <c r="AL768" s="102"/>
      <c r="AM768" s="101"/>
      <c r="AN768" s="102"/>
      <c r="AO768" s="101"/>
      <c r="AP768" s="102"/>
      <c r="AQ768" s="101"/>
      <c r="AR768" s="102"/>
      <c r="AS768" s="101"/>
      <c r="AT768" s="102"/>
      <c r="AU768" s="101"/>
    </row>
    <row r="769" spans="1:47" ht="141">
      <c r="A769" s="487"/>
      <c r="B769" s="445"/>
      <c r="C769" s="488" t="s">
        <v>113</v>
      </c>
      <c r="D769" s="262" t="s">
        <v>1388</v>
      </c>
      <c r="E769" s="352" t="s">
        <v>361</v>
      </c>
      <c r="F769" s="263" t="s">
        <v>624</v>
      </c>
      <c r="G769" s="290" t="s">
        <v>711</v>
      </c>
      <c r="H769" s="341" t="s">
        <v>513</v>
      </c>
      <c r="I769" s="335" t="str">
        <f>IF(OR(E769="SE",E769="SA"),VLOOKUP(H769,'Tabla de Peligros y Riesgo'!$C$2:$E$226,2,FALSE),VLOOKUP(H769,'LISTA DE ASPECTOS - IMPACTOS'!$D$3:$F$72,2,FALSE))</f>
        <v xml:space="preserve">Exposición a vibraciones </v>
      </c>
      <c r="J769" s="336" t="str">
        <f>IF(OR(E769="SE",E769="SA"),VLOOKUP(H769,'Tabla de Peligros y Riesgo'!$C$2:$E$226,3,FALSE),VLOOKUP(H769,'LISTA DE ASPECTOS - IMPACTOS'!$D$3:$F$72,3,FALSE))</f>
        <v>Trastornos (vasculares, hueso, articulaciones y neurológicos)</v>
      </c>
      <c r="K769" s="342" t="s">
        <v>680</v>
      </c>
      <c r="L769" s="177">
        <v>3</v>
      </c>
      <c r="M769" s="268">
        <f t="shared" si="57"/>
        <v>13</v>
      </c>
      <c r="N769" s="85"/>
      <c r="O769" s="85"/>
      <c r="P769" s="84"/>
      <c r="Q769" s="287"/>
      <c r="R769" s="177"/>
      <c r="S769" s="177" t="s">
        <v>712</v>
      </c>
      <c r="T769" s="178"/>
      <c r="U769" s="401" t="s">
        <v>1402</v>
      </c>
      <c r="V769" s="87"/>
      <c r="W769" s="86">
        <f t="shared" si="58"/>
        <v>13</v>
      </c>
      <c r="X769" s="88"/>
      <c r="Y769" s="86">
        <f t="shared" si="59"/>
        <v>17</v>
      </c>
      <c r="Z769" s="85"/>
      <c r="AA769" s="267" t="s">
        <v>1381</v>
      </c>
      <c r="AB769" s="175"/>
      <c r="AC769" s="176"/>
      <c r="AD769" s="176"/>
      <c r="AE769" s="101"/>
      <c r="AF769" s="101"/>
      <c r="AG769" s="101"/>
      <c r="AH769" s="101"/>
      <c r="AI769" s="101"/>
      <c r="AJ769" s="101"/>
      <c r="AK769" s="101"/>
      <c r="AL769" s="102"/>
      <c r="AM769" s="101"/>
      <c r="AN769" s="102"/>
      <c r="AO769" s="101"/>
      <c r="AP769" s="102"/>
      <c r="AQ769" s="101"/>
      <c r="AR769" s="102"/>
      <c r="AS769" s="101"/>
      <c r="AT769" s="102"/>
      <c r="AU769" s="101"/>
    </row>
    <row r="770" spans="1:47" ht="141">
      <c r="A770" s="487"/>
      <c r="B770" s="445"/>
      <c r="C770" s="489"/>
      <c r="D770" s="262" t="s">
        <v>1388</v>
      </c>
      <c r="E770" s="352" t="s">
        <v>361</v>
      </c>
      <c r="F770" s="263" t="s">
        <v>624</v>
      </c>
      <c r="G770" s="290" t="s">
        <v>717</v>
      </c>
      <c r="H770" s="341" t="s">
        <v>718</v>
      </c>
      <c r="I770" s="335" t="str">
        <f>IF(OR(E770="SE",E770="SA"),VLOOKUP(H770,'Tabla de Peligros y Riesgo'!$C$2:$E$226,2,FALSE),VLOOKUP(H770,'LISTA DE ASPECTOS - IMPACTOS'!$D$3:$F$72,2,FALSE))</f>
        <v>Perdida de la audición</v>
      </c>
      <c r="J770" s="336" t="str">
        <f>IF(OR(E770="SE",E770="SA"),VLOOKUP(H770,'Tabla de Peligros y Riesgo'!$C$2:$E$226,3,FALSE),VLOOKUP(H770,'LISTA DE ASPECTOS - IMPACTOS'!$D$3:$F$72,3,FALSE))</f>
        <v>Hipoacusia</v>
      </c>
      <c r="K770" s="342" t="s">
        <v>680</v>
      </c>
      <c r="L770" s="177">
        <v>3</v>
      </c>
      <c r="M770" s="268">
        <f t="shared" si="57"/>
        <v>13</v>
      </c>
      <c r="N770" s="85"/>
      <c r="O770" s="85"/>
      <c r="P770" s="84"/>
      <c r="Q770" s="287" t="s">
        <v>719</v>
      </c>
      <c r="R770" s="177" t="s">
        <v>678</v>
      </c>
      <c r="S770" s="177" t="s">
        <v>720</v>
      </c>
      <c r="T770" s="178"/>
      <c r="U770" s="178" t="s">
        <v>822</v>
      </c>
      <c r="V770" s="87"/>
      <c r="W770" s="86">
        <f t="shared" si="58"/>
        <v>13</v>
      </c>
      <c r="X770" s="88"/>
      <c r="Y770" s="86">
        <f t="shared" si="59"/>
        <v>20</v>
      </c>
      <c r="Z770" s="85"/>
      <c r="AA770" s="267" t="s">
        <v>1381</v>
      </c>
      <c r="AB770" s="175"/>
      <c r="AC770" s="176"/>
      <c r="AD770" s="176"/>
      <c r="AE770" s="101"/>
      <c r="AF770" s="101"/>
      <c r="AG770" s="101"/>
      <c r="AH770" s="101"/>
      <c r="AI770" s="101"/>
      <c r="AJ770" s="101"/>
      <c r="AK770" s="101"/>
      <c r="AL770" s="102"/>
      <c r="AM770" s="101"/>
      <c r="AN770" s="102"/>
      <c r="AO770" s="101"/>
      <c r="AP770" s="102"/>
      <c r="AQ770" s="101"/>
      <c r="AR770" s="102"/>
      <c r="AS770" s="101"/>
      <c r="AT770" s="102"/>
      <c r="AU770" s="101"/>
    </row>
    <row r="771" spans="1:47" ht="117.5">
      <c r="A771" s="487"/>
      <c r="B771" s="445"/>
      <c r="C771" s="489"/>
      <c r="D771" s="262" t="s">
        <v>1388</v>
      </c>
      <c r="E771" s="352" t="s">
        <v>362</v>
      </c>
      <c r="F771" s="263" t="s">
        <v>624</v>
      </c>
      <c r="G771" s="290" t="s">
        <v>704</v>
      </c>
      <c r="H771" s="341" t="s">
        <v>707</v>
      </c>
      <c r="I771" s="335" t="str">
        <f>IF(OR(E771="SE",E771="SA"),VLOOKUP(H771,'Tabla de Peligros y Riesgo'!$C$2:$E$226,2,FALSE),VLOOKUP(H771,'LISTA DE ASPECTOS - IMPACTOS'!$D$3:$F$72,2,FALSE))</f>
        <v>Atrapamiento</v>
      </c>
      <c r="J771" s="336" t="s">
        <v>705</v>
      </c>
      <c r="K771" s="342" t="s">
        <v>680</v>
      </c>
      <c r="L771" s="177">
        <v>3</v>
      </c>
      <c r="M771" s="268">
        <f t="shared" si="57"/>
        <v>13</v>
      </c>
      <c r="N771" s="85"/>
      <c r="O771" s="85"/>
      <c r="P771" s="84"/>
      <c r="Q771" s="287"/>
      <c r="R771" s="177"/>
      <c r="S771" s="177" t="s">
        <v>838</v>
      </c>
      <c r="T771" s="178"/>
      <c r="U771" s="401" t="s">
        <v>1402</v>
      </c>
      <c r="V771" s="87">
        <v>0.15</v>
      </c>
      <c r="W771" s="86">
        <f t="shared" si="58"/>
        <v>13</v>
      </c>
      <c r="X771" s="88">
        <f>IF(M771&gt;=16,MAX(N771:R771),IF(M771&lt;16,MAX(N771:V771)))</f>
        <v>0.15</v>
      </c>
      <c r="Y771" s="86">
        <f t="shared" si="59"/>
        <v>17</v>
      </c>
      <c r="Z771" s="85"/>
      <c r="AA771" s="267" t="s">
        <v>1381</v>
      </c>
      <c r="AB771" s="175"/>
      <c r="AC771" s="176"/>
      <c r="AD771" s="176"/>
      <c r="AE771" s="101"/>
      <c r="AF771" s="101"/>
      <c r="AG771" s="101"/>
      <c r="AH771" s="101"/>
      <c r="AI771" s="101"/>
      <c r="AJ771" s="101"/>
      <c r="AK771" s="101"/>
      <c r="AL771" s="102"/>
      <c r="AM771" s="101"/>
      <c r="AN771" s="102"/>
      <c r="AO771" s="101"/>
      <c r="AP771" s="102"/>
      <c r="AQ771" s="101"/>
      <c r="AR771" s="102"/>
      <c r="AS771" s="101"/>
      <c r="AT771" s="102"/>
      <c r="AU771" s="101"/>
    </row>
    <row r="772" spans="1:47" ht="329">
      <c r="A772" s="487"/>
      <c r="B772" s="445"/>
      <c r="C772" s="489"/>
      <c r="D772" s="262" t="s">
        <v>1388</v>
      </c>
      <c r="E772" s="352" t="s">
        <v>363</v>
      </c>
      <c r="F772" s="263" t="s">
        <v>624</v>
      </c>
      <c r="G772" s="290" t="s">
        <v>732</v>
      </c>
      <c r="H772" s="341" t="s">
        <v>729</v>
      </c>
      <c r="I772" s="335" t="str">
        <f>IF(OR(E772="SE",E772="SA"),VLOOKUP(H772,'Tabla de Peligros y Riesgo'!$C$2:$E$226,2,FALSE),VLOOKUP(H772,'LISTA DE ASPECTOS - IMPACTOS'!$D$3:$F$72,2,FALSE))</f>
        <v>Alteración de la calidad de suelo/agua</v>
      </c>
      <c r="J772" s="336" t="str">
        <f>IF(OR(E772="SE",E772="SA"),VLOOKUP(H772,'Tabla de Peligros y Riesgo'!$C$2:$E$226,3,FALSE),VLOOKUP(H772,'LISTA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72" s="342" t="s">
        <v>690</v>
      </c>
      <c r="L772" s="177">
        <v>4</v>
      </c>
      <c r="M772" s="268">
        <f t="shared" si="57"/>
        <v>10</v>
      </c>
      <c r="N772" s="85"/>
      <c r="O772" s="85"/>
      <c r="P772" s="84"/>
      <c r="Q772" s="177"/>
      <c r="R772" s="177"/>
      <c r="S772" s="177" t="s">
        <v>733</v>
      </c>
      <c r="T772" s="178"/>
      <c r="U772" s="178"/>
      <c r="V772" s="87"/>
      <c r="W772" s="86">
        <f t="shared" si="58"/>
        <v>10</v>
      </c>
      <c r="X772" s="88"/>
      <c r="Y772" s="86">
        <f t="shared" si="59"/>
        <v>18</v>
      </c>
      <c r="Z772" s="85"/>
      <c r="AA772" s="267" t="s">
        <v>1381</v>
      </c>
      <c r="AB772" s="175"/>
      <c r="AC772" s="176"/>
      <c r="AD772" s="176"/>
      <c r="AE772" s="272"/>
      <c r="AF772" s="272"/>
      <c r="AG772" s="272"/>
      <c r="AH772" s="272"/>
      <c r="AI772" s="272"/>
      <c r="AJ772" s="272"/>
      <c r="AK772" s="272"/>
      <c r="AL772" s="273"/>
      <c r="AM772" s="272"/>
      <c r="AN772" s="273"/>
      <c r="AO772" s="272"/>
      <c r="AP772" s="273"/>
      <c r="AQ772" s="272"/>
      <c r="AR772" s="273"/>
      <c r="AS772" s="272"/>
      <c r="AT772" s="102"/>
      <c r="AU772" s="101"/>
    </row>
    <row r="773" spans="1:47" ht="141">
      <c r="A773" s="487"/>
      <c r="B773" s="445"/>
      <c r="C773" s="489"/>
      <c r="D773" s="262" t="s">
        <v>1388</v>
      </c>
      <c r="E773" s="352" t="s">
        <v>363</v>
      </c>
      <c r="F773" s="263" t="s">
        <v>624</v>
      </c>
      <c r="G773" s="290" t="s">
        <v>809</v>
      </c>
      <c r="H773" s="341" t="s">
        <v>417</v>
      </c>
      <c r="I773" s="335" t="str">
        <f>IF(OR(E773="SE",E773="SA"),VLOOKUP(H773,'Tabla de Peligros y Riesgo'!$C$2:$E$226,2,FALSE),VLOOKUP(H773,'LISTA DE ASPECTOS - IMPACTOS'!$D$3:$F$72,2,FALSE))</f>
        <v>Contaminación sonora</v>
      </c>
      <c r="J773" s="336" t="str">
        <f>IF(OR(E773="SE",E773="SA"),VLOOKUP(H773,'Tabla de Peligros y Riesgo'!$C$2:$E$226,3,FALSE),VLOOKUP(H773,'LISTA DE ASPECTOS - IMPACTOS'!$D$3:$F$72,3,FALSE))</f>
        <v>Afectación a la fauna terrestre.
Potencial afectación a la calidad ambiental del recurso agua.</v>
      </c>
      <c r="K773" s="342" t="s">
        <v>715</v>
      </c>
      <c r="L773" s="177">
        <v>5</v>
      </c>
      <c r="M773" s="268">
        <f t="shared" si="57"/>
        <v>19</v>
      </c>
      <c r="N773" s="85"/>
      <c r="O773" s="85"/>
      <c r="P773" s="84"/>
      <c r="Q773" s="177"/>
      <c r="R773" s="177"/>
      <c r="S773" s="177" t="s">
        <v>810</v>
      </c>
      <c r="T773" s="178"/>
      <c r="U773" s="178"/>
      <c r="V773" s="87"/>
      <c r="W773" s="86">
        <f t="shared" si="58"/>
        <v>19</v>
      </c>
      <c r="X773" s="88"/>
      <c r="Y773" s="86">
        <f t="shared" si="59"/>
        <v>22</v>
      </c>
      <c r="Z773" s="85"/>
      <c r="AA773" s="267" t="s">
        <v>1381</v>
      </c>
      <c r="AB773" s="175"/>
      <c r="AC773" s="176"/>
      <c r="AD773" s="176"/>
      <c r="AE773" s="272"/>
      <c r="AF773" s="272"/>
      <c r="AG773" s="272"/>
      <c r="AH773" s="272"/>
      <c r="AI773" s="272"/>
      <c r="AJ773" s="272"/>
      <c r="AK773" s="272"/>
      <c r="AL773" s="273"/>
      <c r="AM773" s="272"/>
      <c r="AN773" s="273"/>
      <c r="AO773" s="272"/>
      <c r="AP773" s="273"/>
      <c r="AQ773" s="272"/>
      <c r="AR773" s="273"/>
      <c r="AS773" s="272"/>
      <c r="AT773" s="102"/>
      <c r="AU773" s="101"/>
    </row>
    <row r="774" spans="1:47" ht="329">
      <c r="A774" s="487"/>
      <c r="B774" s="445"/>
      <c r="C774" s="489"/>
      <c r="D774" s="262" t="s">
        <v>1388</v>
      </c>
      <c r="E774" s="352" t="s">
        <v>363</v>
      </c>
      <c r="F774" s="263" t="s">
        <v>624</v>
      </c>
      <c r="G774" s="290" t="s">
        <v>728</v>
      </c>
      <c r="H774" s="341" t="s">
        <v>729</v>
      </c>
      <c r="I774" s="335" t="str">
        <f>IF(OR(E774="SE",E774="SA"),VLOOKUP(H774,'Tabla de Peligros y Riesgo'!$C$2:$E$226,2,FALSE),VLOOKUP(H774,'LISTA DE ASPECTOS - IMPACTOS'!$D$3:$F$72,2,FALSE))</f>
        <v>Alteración de la calidad de suelo/agua</v>
      </c>
      <c r="J774" s="336" t="str">
        <f>IF(OR(E774="SE",E774="SA"),VLOOKUP(H774,'Tabla de Peligros y Riesgo'!$C$2:$E$226,3,FALSE),VLOOKUP(H774,'LISTA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74" s="342" t="s">
        <v>680</v>
      </c>
      <c r="L774" s="177">
        <v>3</v>
      </c>
      <c r="M774" s="268">
        <f t="shared" si="57"/>
        <v>13</v>
      </c>
      <c r="N774" s="177"/>
      <c r="O774" s="177"/>
      <c r="P774" s="84"/>
      <c r="Q774" s="177" t="s">
        <v>730</v>
      </c>
      <c r="R774" s="177" t="s">
        <v>685</v>
      </c>
      <c r="S774" s="177" t="s">
        <v>731</v>
      </c>
      <c r="T774" s="178"/>
      <c r="U774" s="178"/>
      <c r="V774" s="87"/>
      <c r="W774" s="86">
        <f t="shared" si="58"/>
        <v>13</v>
      </c>
      <c r="X774" s="88"/>
      <c r="Y774" s="86">
        <f t="shared" si="59"/>
        <v>17</v>
      </c>
      <c r="Z774" s="85"/>
      <c r="AA774" s="267" t="s">
        <v>1381</v>
      </c>
      <c r="AB774" s="175"/>
      <c r="AC774" s="176"/>
      <c r="AD774" s="176"/>
      <c r="AE774" s="272"/>
      <c r="AF774" s="272"/>
      <c r="AG774" s="272"/>
      <c r="AH774" s="272"/>
      <c r="AI774" s="272"/>
      <c r="AJ774" s="272"/>
      <c r="AK774" s="272"/>
      <c r="AL774" s="273"/>
      <c r="AM774" s="272"/>
      <c r="AN774" s="273"/>
      <c r="AO774" s="272"/>
      <c r="AP774" s="273"/>
      <c r="AQ774" s="272"/>
      <c r="AR774" s="273"/>
      <c r="AS774" s="272"/>
      <c r="AT774" s="102"/>
      <c r="AU774" s="101"/>
    </row>
    <row r="775" spans="1:47" ht="117.5">
      <c r="A775" s="487"/>
      <c r="B775" s="445"/>
      <c r="C775" s="493"/>
      <c r="D775" s="262" t="s">
        <v>1388</v>
      </c>
      <c r="E775" s="352" t="s">
        <v>363</v>
      </c>
      <c r="F775" s="263" t="s">
        <v>624</v>
      </c>
      <c r="G775" s="290" t="s">
        <v>725</v>
      </c>
      <c r="H775" s="341" t="s">
        <v>726</v>
      </c>
      <c r="I775" s="335" t="str">
        <f>IF(OR(E775="SE",E775="SA"),VLOOKUP(H775,'Tabla de Peligros y Riesgo'!$C$2:$E$226,2,FALSE),VLOOKUP(H775,'LISTA DE ASPECTOS - IMPACTOS'!$D$3:$F$72,2,FALSE))</f>
        <v>Alteración de la calidad de aire</v>
      </c>
      <c r="J775" s="336" t="str">
        <f>IF(OR(E775="SE",E775="SA"),VLOOKUP(H775,'Tabla de Peligros y Riesgo'!$C$2:$E$226,3,FALSE),VLOOKUP(H775,'LISTA DE ASPECTOS - IMPACTOS'!$D$3:$F$72,3,FALSE))</f>
        <v>Potencial afectación a la calidad ambiental del aire</v>
      </c>
      <c r="K775" s="342" t="s">
        <v>715</v>
      </c>
      <c r="L775" s="177">
        <v>4</v>
      </c>
      <c r="M775" s="268">
        <f t="shared" si="57"/>
        <v>14</v>
      </c>
      <c r="N775" s="85"/>
      <c r="O775" s="85"/>
      <c r="P775" s="84"/>
      <c r="Q775" s="287"/>
      <c r="R775" s="177"/>
      <c r="S775" s="177" t="s">
        <v>727</v>
      </c>
      <c r="T775" s="178"/>
      <c r="U775" s="178"/>
      <c r="V775" s="87"/>
      <c r="W775" s="86">
        <f t="shared" si="58"/>
        <v>14</v>
      </c>
      <c r="X775" s="88"/>
      <c r="Y775" s="86">
        <f t="shared" si="59"/>
        <v>18</v>
      </c>
      <c r="Z775" s="85"/>
      <c r="AA775" s="267" t="s">
        <v>1381</v>
      </c>
      <c r="AB775" s="175"/>
      <c r="AC775" s="176"/>
      <c r="AD775" s="176"/>
      <c r="AE775" s="272"/>
      <c r="AF775" s="272"/>
      <c r="AG775" s="272"/>
      <c r="AH775" s="272"/>
      <c r="AI775" s="272"/>
      <c r="AJ775" s="272"/>
      <c r="AK775" s="272"/>
      <c r="AL775" s="273"/>
      <c r="AM775" s="272"/>
      <c r="AN775" s="273"/>
      <c r="AO775" s="272"/>
      <c r="AP775" s="273"/>
      <c r="AQ775" s="272"/>
      <c r="AR775" s="273"/>
      <c r="AS775" s="272"/>
      <c r="AT775" s="102"/>
      <c r="AU775" s="101"/>
    </row>
    <row r="776" spans="1:47" ht="70.5">
      <c r="A776" s="487"/>
      <c r="B776" s="445"/>
      <c r="C776" s="488" t="s">
        <v>28</v>
      </c>
      <c r="D776" s="262" t="s">
        <v>1388</v>
      </c>
      <c r="E776" s="352" t="s">
        <v>362</v>
      </c>
      <c r="F776" s="263" t="s">
        <v>624</v>
      </c>
      <c r="G776" s="290" t="s">
        <v>701</v>
      </c>
      <c r="H776" s="341" t="s">
        <v>476</v>
      </c>
      <c r="I776" s="335" t="str">
        <f>IF(OR(E776="SE",E776="SA"),VLOOKUP(H776,'Tabla de Peligros y Riesgo'!$C$2:$E$226,2,FALSE),VLOOKUP(H776,'LISTA DE ASPECTOS - IMPACTOS'!$D$3:$F$72,2,FALSE))</f>
        <v>Caída al mismo nivel</v>
      </c>
      <c r="J776" s="336" t="s">
        <v>702</v>
      </c>
      <c r="K776" s="342" t="s">
        <v>680</v>
      </c>
      <c r="L776" s="177">
        <v>4</v>
      </c>
      <c r="M776" s="268">
        <f t="shared" si="57"/>
        <v>18</v>
      </c>
      <c r="N776" s="85"/>
      <c r="O776" s="85"/>
      <c r="P776" s="84"/>
      <c r="Q776" s="287"/>
      <c r="R776" s="177"/>
      <c r="S776" s="177" t="s">
        <v>811</v>
      </c>
      <c r="T776" s="178"/>
      <c r="U776" s="401" t="s">
        <v>1402</v>
      </c>
      <c r="V776" s="289"/>
      <c r="W776" s="86">
        <f t="shared" si="58"/>
        <v>18</v>
      </c>
      <c r="X776" s="88"/>
      <c r="Y776" s="86">
        <f t="shared" si="59"/>
        <v>21</v>
      </c>
      <c r="Z776" s="85"/>
      <c r="AA776" s="267" t="s">
        <v>1381</v>
      </c>
      <c r="AB776" s="175"/>
      <c r="AC776" s="176"/>
      <c r="AD776" s="176"/>
      <c r="AE776" s="101"/>
      <c r="AF776" s="101"/>
      <c r="AG776" s="101"/>
      <c r="AH776" s="101"/>
      <c r="AI776" s="101"/>
      <c r="AJ776" s="101"/>
      <c r="AK776" s="101"/>
      <c r="AL776" s="102"/>
      <c r="AM776" s="101"/>
      <c r="AN776" s="102"/>
      <c r="AO776" s="101"/>
      <c r="AP776" s="102"/>
      <c r="AQ776" s="101"/>
      <c r="AR776" s="102"/>
      <c r="AS776" s="101"/>
      <c r="AT776" s="102"/>
      <c r="AU776" s="101"/>
    </row>
    <row r="777" spans="1:47" ht="101.5">
      <c r="A777" s="487"/>
      <c r="B777" s="445"/>
      <c r="C777" s="489"/>
      <c r="D777" s="262" t="s">
        <v>1388</v>
      </c>
      <c r="E777" s="352" t="s">
        <v>362</v>
      </c>
      <c r="F777" s="263" t="s">
        <v>624</v>
      </c>
      <c r="G777" s="290" t="s">
        <v>704</v>
      </c>
      <c r="H777" s="341" t="s">
        <v>507</v>
      </c>
      <c r="I777" s="335" t="str">
        <f>IF(OR(E777="SE",E777="SA"),VLOOKUP(H777,'Tabla de Peligros y Riesgo'!$C$2:$E$226,2,FALSE),VLOOKUP(H777,'LISTA DE ASPECTOS - IMPACTOS'!$D$3:$F$72,2,FALSE))</f>
        <v xml:space="preserve">Golpes </v>
      </c>
      <c r="J777" s="336" t="s">
        <v>705</v>
      </c>
      <c r="K777" s="342" t="s">
        <v>680</v>
      </c>
      <c r="L777" s="177">
        <v>3</v>
      </c>
      <c r="M777" s="268">
        <f t="shared" si="57"/>
        <v>13</v>
      </c>
      <c r="N777" s="177"/>
      <c r="O777" s="177"/>
      <c r="P777" s="84"/>
      <c r="Q777" s="287"/>
      <c r="R777" s="177"/>
      <c r="S777" s="177" t="s">
        <v>714</v>
      </c>
      <c r="T777" s="178"/>
      <c r="U777" s="401" t="s">
        <v>1402</v>
      </c>
      <c r="V777" s="87">
        <v>0.15</v>
      </c>
      <c r="W777" s="86">
        <f t="shared" si="58"/>
        <v>13</v>
      </c>
      <c r="X777" s="88">
        <f>IF(M777&gt;=16,MAX(N777:R777),IF(M777&lt;16,MAX(N777:V777)))</f>
        <v>0.15</v>
      </c>
      <c r="Y777" s="86">
        <f t="shared" si="59"/>
        <v>17</v>
      </c>
      <c r="Z777" s="85"/>
      <c r="AA777" s="267" t="s">
        <v>1381</v>
      </c>
      <c r="AB777" s="175"/>
      <c r="AC777" s="176"/>
      <c r="AD777" s="176"/>
      <c r="AE777" s="101"/>
      <c r="AF777" s="101"/>
      <c r="AG777" s="101"/>
      <c r="AH777" s="101"/>
      <c r="AI777" s="101"/>
      <c r="AJ777" s="101"/>
      <c r="AK777" s="101"/>
      <c r="AL777" s="102"/>
      <c r="AM777" s="101"/>
      <c r="AN777" s="102"/>
      <c r="AO777" s="101"/>
      <c r="AP777" s="102"/>
      <c r="AQ777" s="101"/>
      <c r="AR777" s="102"/>
      <c r="AS777" s="101"/>
      <c r="AT777" s="102"/>
      <c r="AU777" s="101"/>
    </row>
    <row r="778" spans="1:47" ht="329">
      <c r="A778" s="487"/>
      <c r="B778" s="445"/>
      <c r="C778" s="489"/>
      <c r="D778" s="262" t="s">
        <v>1388</v>
      </c>
      <c r="E778" s="352" t="s">
        <v>363</v>
      </c>
      <c r="F778" s="263" t="s">
        <v>624</v>
      </c>
      <c r="G778" s="290" t="s">
        <v>728</v>
      </c>
      <c r="H778" s="341" t="s">
        <v>729</v>
      </c>
      <c r="I778" s="335" t="str">
        <f>IF(OR(E778="SE",E778="SA"),VLOOKUP(H778,'[2]Tabla de Peligros y Riesgo'!$C$2:$E$226,2,FALSE),VLOOKUP(H778,'[2]LISTA DE ASPECTOS - IMPACTOS'!$D$3:$F$72,2,FALSE))</f>
        <v>Alteración de la calidad de suelo/agua</v>
      </c>
      <c r="J778" s="336" t="str">
        <f>IF(OR(E778="SE",E778="SA"),VLOOKUP(H778,'[2]Tabla de Peligros y Riesgo'!$C$2:$E$226,3,FALSE),VLOOKUP(H778,'[2]LISTA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78" s="342" t="s">
        <v>680</v>
      </c>
      <c r="L778" s="177">
        <v>3</v>
      </c>
      <c r="M778" s="268">
        <f t="shared" si="57"/>
        <v>13</v>
      </c>
      <c r="N778" s="177"/>
      <c r="O778" s="177"/>
      <c r="P778" s="295"/>
      <c r="Q778" s="177" t="s">
        <v>730</v>
      </c>
      <c r="R778" s="177" t="s">
        <v>685</v>
      </c>
      <c r="S778" s="177" t="s">
        <v>731</v>
      </c>
      <c r="T778" s="178"/>
      <c r="U778" s="178"/>
      <c r="V778" s="296">
        <v>0.15</v>
      </c>
      <c r="W778" s="86">
        <f t="shared" si="58"/>
        <v>13</v>
      </c>
      <c r="X778" s="305">
        <f>IF(M778&gt;=16,MAX(N778:R778),IF(M778&lt;16,MAX(N778:V778)))</f>
        <v>0.15</v>
      </c>
      <c r="Y778" s="86">
        <f t="shared" si="59"/>
        <v>17</v>
      </c>
      <c r="Z778" s="194"/>
      <c r="AA778" s="267" t="s">
        <v>1381</v>
      </c>
      <c r="AB778" s="175"/>
      <c r="AC778" s="176"/>
      <c r="AD778" s="176"/>
      <c r="AE778" s="101"/>
      <c r="AF778" s="101"/>
      <c r="AG778" s="101"/>
      <c r="AH778" s="101"/>
      <c r="AI778" s="101"/>
      <c r="AJ778" s="101"/>
      <c r="AK778" s="101"/>
      <c r="AL778" s="102"/>
      <c r="AM778" s="101"/>
      <c r="AN778" s="102"/>
      <c r="AO778" s="101"/>
      <c r="AP778" s="102"/>
      <c r="AQ778" s="101"/>
      <c r="AR778" s="102"/>
      <c r="AS778" s="101"/>
      <c r="AT778" s="102"/>
      <c r="AU778" s="101"/>
    </row>
    <row r="779" spans="1:47" ht="188">
      <c r="A779" s="487"/>
      <c r="B779" s="447"/>
      <c r="C779" s="493"/>
      <c r="D779" s="262" t="s">
        <v>1388</v>
      </c>
      <c r="E779" s="352" t="s">
        <v>363</v>
      </c>
      <c r="F779" s="263" t="s">
        <v>624</v>
      </c>
      <c r="G779" s="290" t="s">
        <v>739</v>
      </c>
      <c r="H779" s="341" t="s">
        <v>740</v>
      </c>
      <c r="I779" s="335" t="str">
        <f>IF(OR(E779="SE",E779="SA"),VLOOKUP(H779,'Tabla de Peligros y Riesgo'!$C$2:$E$226,2,FALSE),VLOOKUP(H779,'LISTA DE ASPECTOS - IMPACTOS'!$D$3:$F$72,2,FALSE))</f>
        <v>Alteración de la calidad de suelo/agua</v>
      </c>
      <c r="J779" s="336" t="str">
        <f>IF(OR(E779="SE",E779="SA"),VLOOKUP(H779,'Tabla de Peligros y Riesgo'!$C$2:$E$226,3,FALSE),VLOOKUP(H779,'LISTA DE ASPECTOS - IMPACTOS'!$D$3:$F$72,3,FALSE))</f>
        <v>Potencial incumplimiento de Estándares de Calidad Ambiental (ECA) para aire.
Potencial afectación a la vida y salud humana.</v>
      </c>
      <c r="K779" s="342" t="s">
        <v>715</v>
      </c>
      <c r="L779" s="177">
        <v>4</v>
      </c>
      <c r="M779" s="268">
        <f t="shared" si="57"/>
        <v>14</v>
      </c>
      <c r="N779" s="85"/>
      <c r="O779" s="85"/>
      <c r="P779" s="291"/>
      <c r="Q779" s="287"/>
      <c r="R779" s="177"/>
      <c r="S779" s="177" t="s">
        <v>741</v>
      </c>
      <c r="T779" s="178">
        <v>0.35</v>
      </c>
      <c r="U779" s="178"/>
      <c r="V779" s="87"/>
      <c r="W779" s="86">
        <f t="shared" si="58"/>
        <v>14</v>
      </c>
      <c r="X779" s="88"/>
      <c r="Y779" s="86">
        <f t="shared" si="59"/>
        <v>18</v>
      </c>
      <c r="Z779" s="85"/>
      <c r="AA779" s="267" t="s">
        <v>1381</v>
      </c>
      <c r="AB779" s="536"/>
      <c r="AC779" s="537"/>
      <c r="AD779" s="537"/>
      <c r="AE779" s="272"/>
      <c r="AF779" s="272"/>
      <c r="AG779" s="272"/>
      <c r="AH779" s="272"/>
      <c r="AI779" s="272"/>
      <c r="AJ779" s="272"/>
      <c r="AK779" s="272"/>
      <c r="AL779" s="273"/>
      <c r="AM779" s="272"/>
      <c r="AN779" s="273"/>
      <c r="AO779" s="272"/>
      <c r="AP779" s="273"/>
      <c r="AQ779" s="272"/>
      <c r="AR779" s="273"/>
      <c r="AS779" s="272"/>
      <c r="AT779" s="102"/>
      <c r="AU779" s="101"/>
    </row>
    <row r="780" spans="1:47" ht="101.5">
      <c r="A780" s="487"/>
      <c r="B780" s="444" t="s">
        <v>185</v>
      </c>
      <c r="C780" s="488" t="s">
        <v>18</v>
      </c>
      <c r="D780" s="262" t="s">
        <v>1388</v>
      </c>
      <c r="E780" s="352" t="s">
        <v>362</v>
      </c>
      <c r="F780" s="263" t="s">
        <v>624</v>
      </c>
      <c r="G780" s="290" t="s">
        <v>679</v>
      </c>
      <c r="H780" s="335" t="s">
        <v>470</v>
      </c>
      <c r="I780" s="335" t="str">
        <f>IF(OR(E780="SE",E780="SA"),VLOOKUP(H780,'Tabla de Peligros y Riesgo'!$C$2:$E$226,2,FALSE),VLOOKUP(H780,'LISTA DE ASPECTOS - IMPACTOS'!$D$3:$F$72,2,FALSE))</f>
        <v>Riesgo Psicosocial</v>
      </c>
      <c r="J780" s="336" t="str">
        <f>IF(OR(E780="SE",E780="SA"),VLOOKUP(H780,'Tabla de Peligros y Riesgo'!$C$2:$E$226,3,FALSE),VLOOKUP(H780,'LISTA DE ASPECTOS - IMPACTOS'!$D$3:$F$72,3,FALSE))</f>
        <v>Estrés / Depresión</v>
      </c>
      <c r="K780" s="337" t="s">
        <v>680</v>
      </c>
      <c r="L780" s="277">
        <v>4</v>
      </c>
      <c r="M780" s="268">
        <f t="shared" si="57"/>
        <v>18</v>
      </c>
      <c r="N780" s="85"/>
      <c r="O780" s="85"/>
      <c r="P780" s="292"/>
      <c r="Q780" s="359"/>
      <c r="R780" s="177"/>
      <c r="S780" s="177" t="s">
        <v>820</v>
      </c>
      <c r="T780" s="178"/>
      <c r="U780" s="401" t="s">
        <v>1402</v>
      </c>
      <c r="V780" s="278">
        <v>0.15</v>
      </c>
      <c r="W780" s="86">
        <f t="shared" si="58"/>
        <v>18</v>
      </c>
      <c r="X780" s="88">
        <f>IF(M780&gt;=16,MAX(N780:R780),IF(M780&lt;16,MAX(N780:V780)))</f>
        <v>0</v>
      </c>
      <c r="Y780" s="86">
        <f t="shared" si="59"/>
        <v>21</v>
      </c>
      <c r="Z780" s="85"/>
      <c r="AA780" s="267" t="s">
        <v>1381</v>
      </c>
      <c r="AB780" s="176"/>
      <c r="AC780" s="176"/>
      <c r="AD780" s="176"/>
      <c r="AE780" s="101"/>
      <c r="AF780" s="101"/>
      <c r="AG780" s="101"/>
      <c r="AH780" s="101"/>
      <c r="AI780" s="101"/>
      <c r="AJ780" s="101"/>
      <c r="AK780" s="101"/>
      <c r="AL780" s="102"/>
      <c r="AM780" s="101"/>
      <c r="AN780" s="102"/>
      <c r="AO780" s="101"/>
      <c r="AP780" s="102"/>
      <c r="AQ780" s="101"/>
      <c r="AR780" s="102"/>
      <c r="AS780" s="101"/>
      <c r="AT780" s="102"/>
      <c r="AU780" s="101"/>
    </row>
    <row r="781" spans="1:47" ht="101.5">
      <c r="A781" s="487"/>
      <c r="B781" s="445"/>
      <c r="C781" s="489"/>
      <c r="D781" s="262" t="s">
        <v>1388</v>
      </c>
      <c r="E781" s="352" t="s">
        <v>362</v>
      </c>
      <c r="F781" s="263" t="s">
        <v>624</v>
      </c>
      <c r="G781" s="290" t="s">
        <v>679</v>
      </c>
      <c r="H781" s="335" t="s">
        <v>496</v>
      </c>
      <c r="I781" s="335" t="str">
        <f>IF(OR(E781="SE",E781="SA"),VLOOKUP(H781,'Tabla de Peligros y Riesgo'!$C$2:$E$226,2,FALSE),VLOOKUP(H781,'LISTA DE ASPECTOS - IMPACTOS'!$D$3:$F$72,2,FALSE))</f>
        <v>Riesgo Psicosocial</v>
      </c>
      <c r="J781" s="336" t="str">
        <f>IF(OR(E781="SE",E781="SA"),VLOOKUP(H781,'Tabla de Peligros y Riesgo'!$C$2:$E$226,3,FALSE),VLOOKUP(H781,'LISTA DE ASPECTOS - IMPACTOS'!$D$3:$F$72,3,FALSE))</f>
        <v>Estrés / Depresión</v>
      </c>
      <c r="K781" s="337" t="s">
        <v>680</v>
      </c>
      <c r="L781" s="277">
        <v>4</v>
      </c>
      <c r="M781" s="268">
        <f t="shared" si="57"/>
        <v>18</v>
      </c>
      <c r="N781" s="85"/>
      <c r="O781" s="85"/>
      <c r="P781" s="292"/>
      <c r="Q781" s="359"/>
      <c r="R781" s="177"/>
      <c r="S781" s="177" t="s">
        <v>820</v>
      </c>
      <c r="T781" s="178"/>
      <c r="U781" s="401" t="s">
        <v>1402</v>
      </c>
      <c r="V781" s="278"/>
      <c r="W781" s="86">
        <f t="shared" si="58"/>
        <v>18</v>
      </c>
      <c r="X781" s="195"/>
      <c r="Y781" s="86">
        <f t="shared" si="59"/>
        <v>21</v>
      </c>
      <c r="Z781" s="85"/>
      <c r="AA781" s="267" t="s">
        <v>1381</v>
      </c>
      <c r="AB781" s="176"/>
      <c r="AC781" s="176"/>
      <c r="AD781" s="176"/>
      <c r="AE781" s="101"/>
      <c r="AF781" s="101"/>
      <c r="AG781" s="101"/>
      <c r="AH781" s="101"/>
      <c r="AI781" s="101"/>
      <c r="AJ781" s="101"/>
      <c r="AK781" s="101"/>
      <c r="AL781" s="102"/>
      <c r="AM781" s="101"/>
      <c r="AN781" s="102"/>
      <c r="AO781" s="101"/>
      <c r="AP781" s="102"/>
      <c r="AQ781" s="101"/>
      <c r="AR781" s="102"/>
      <c r="AS781" s="101"/>
      <c r="AT781" s="102"/>
      <c r="AU781" s="101"/>
    </row>
    <row r="782" spans="1:47" ht="72.5">
      <c r="A782" s="487"/>
      <c r="B782" s="445"/>
      <c r="C782" s="489"/>
      <c r="D782" s="262" t="s">
        <v>1388</v>
      </c>
      <c r="E782" s="352" t="s">
        <v>363</v>
      </c>
      <c r="F782" s="263" t="s">
        <v>624</v>
      </c>
      <c r="G782" s="290" t="s">
        <v>686</v>
      </c>
      <c r="H782" s="335" t="s">
        <v>687</v>
      </c>
      <c r="I782" s="350" t="s">
        <v>688</v>
      </c>
      <c r="J782" s="351" t="s">
        <v>689</v>
      </c>
      <c r="K782" s="337" t="s">
        <v>690</v>
      </c>
      <c r="L782" s="277">
        <v>5</v>
      </c>
      <c r="M782" s="268">
        <f t="shared" si="57"/>
        <v>15</v>
      </c>
      <c r="N782" s="269"/>
      <c r="O782" s="274"/>
      <c r="P782" s="334"/>
      <c r="Q782" s="359"/>
      <c r="R782" s="177"/>
      <c r="S782" s="177" t="s">
        <v>691</v>
      </c>
      <c r="T782" s="178"/>
      <c r="U782" s="178"/>
      <c r="V782" s="278"/>
      <c r="W782" s="86">
        <f t="shared" si="58"/>
        <v>15</v>
      </c>
      <c r="X782" s="195"/>
      <c r="Y782" s="86">
        <f t="shared" si="59"/>
        <v>19</v>
      </c>
      <c r="Z782" s="279"/>
      <c r="AA782" s="267" t="s">
        <v>1381</v>
      </c>
      <c r="AB782" s="176"/>
      <c r="AC782" s="176"/>
      <c r="AD782" s="176"/>
      <c r="AE782" s="101"/>
      <c r="AF782" s="101"/>
      <c r="AG782" s="101"/>
      <c r="AH782" s="101"/>
      <c r="AI782" s="101"/>
      <c r="AJ782" s="101"/>
      <c r="AK782" s="101"/>
      <c r="AL782" s="102"/>
      <c r="AM782" s="101"/>
      <c r="AN782" s="102"/>
      <c r="AO782" s="101"/>
      <c r="AP782" s="102"/>
      <c r="AQ782" s="101"/>
      <c r="AR782" s="102"/>
      <c r="AS782" s="101"/>
      <c r="AT782" s="102"/>
      <c r="AU782" s="101"/>
    </row>
    <row r="783" spans="1:47" ht="70.5">
      <c r="A783" s="487"/>
      <c r="B783" s="445"/>
      <c r="C783" s="489"/>
      <c r="D783" s="262" t="s">
        <v>1388</v>
      </c>
      <c r="E783" s="352" t="s">
        <v>363</v>
      </c>
      <c r="F783" s="263" t="s">
        <v>624</v>
      </c>
      <c r="G783" s="290" t="s">
        <v>789</v>
      </c>
      <c r="H783" s="341" t="s">
        <v>577</v>
      </c>
      <c r="I783" s="190" t="s">
        <v>688</v>
      </c>
      <c r="J783" s="338" t="s">
        <v>689</v>
      </c>
      <c r="K783" s="337" t="s">
        <v>680</v>
      </c>
      <c r="L783" s="277">
        <v>4</v>
      </c>
      <c r="M783" s="268">
        <f t="shared" si="57"/>
        <v>18</v>
      </c>
      <c r="N783" s="269"/>
      <c r="O783" s="274"/>
      <c r="P783" s="334"/>
      <c r="Q783" s="287"/>
      <c r="R783" s="177"/>
      <c r="S783" s="177" t="s">
        <v>795</v>
      </c>
      <c r="T783" s="178"/>
      <c r="U783" s="178" t="s">
        <v>791</v>
      </c>
      <c r="V783" s="278"/>
      <c r="W783" s="86">
        <f t="shared" si="58"/>
        <v>18</v>
      </c>
      <c r="X783" s="195"/>
      <c r="Y783" s="86">
        <f t="shared" si="59"/>
        <v>21</v>
      </c>
      <c r="Z783" s="85"/>
      <c r="AA783" s="267" t="s">
        <v>1381</v>
      </c>
      <c r="AB783" s="176"/>
      <c r="AC783" s="176"/>
      <c r="AD783" s="176"/>
      <c r="AE783" s="101"/>
      <c r="AF783" s="101"/>
      <c r="AG783" s="101"/>
      <c r="AH783" s="101"/>
      <c r="AI783" s="101"/>
      <c r="AJ783" s="101"/>
      <c r="AK783" s="101"/>
      <c r="AL783" s="102"/>
      <c r="AM783" s="101"/>
      <c r="AN783" s="102"/>
      <c r="AO783" s="101"/>
      <c r="AP783" s="102"/>
      <c r="AQ783" s="101"/>
      <c r="AR783" s="102"/>
      <c r="AS783" s="101"/>
      <c r="AT783" s="102"/>
      <c r="AU783" s="101"/>
    </row>
    <row r="784" spans="1:47" ht="70.5">
      <c r="A784" s="487"/>
      <c r="B784" s="445"/>
      <c r="C784" s="489"/>
      <c r="D784" s="262" t="s">
        <v>1388</v>
      </c>
      <c r="E784" s="352" t="s">
        <v>361</v>
      </c>
      <c r="F784" s="263" t="s">
        <v>624</v>
      </c>
      <c r="G784" s="290" t="s">
        <v>441</v>
      </c>
      <c r="H784" s="341" t="s">
        <v>565</v>
      </c>
      <c r="I784" s="335" t="s">
        <v>792</v>
      </c>
      <c r="J784" s="341" t="s">
        <v>802</v>
      </c>
      <c r="K784" s="337" t="s">
        <v>715</v>
      </c>
      <c r="L784" s="277">
        <v>4</v>
      </c>
      <c r="M784" s="268">
        <f t="shared" si="57"/>
        <v>14</v>
      </c>
      <c r="N784" s="269"/>
      <c r="O784" s="274"/>
      <c r="P784" s="334"/>
      <c r="Q784" s="287"/>
      <c r="R784" s="177"/>
      <c r="S784" s="177" t="s">
        <v>716</v>
      </c>
      <c r="T784" s="178"/>
      <c r="U784" s="401" t="s">
        <v>1402</v>
      </c>
      <c r="V784" s="278"/>
      <c r="W784" s="86">
        <f t="shared" si="58"/>
        <v>14</v>
      </c>
      <c r="X784" s="195"/>
      <c r="Y784" s="86">
        <f t="shared" si="59"/>
        <v>18</v>
      </c>
      <c r="Z784" s="267"/>
      <c r="AA784" s="267" t="s">
        <v>1381</v>
      </c>
      <c r="AB784" s="176"/>
      <c r="AC784" s="176"/>
      <c r="AD784" s="176"/>
      <c r="AE784" s="101"/>
      <c r="AF784" s="101"/>
      <c r="AG784" s="101"/>
      <c r="AH784" s="101"/>
      <c r="AI784" s="101"/>
      <c r="AJ784" s="101"/>
      <c r="AK784" s="101"/>
      <c r="AL784" s="102"/>
      <c r="AM784" s="101"/>
      <c r="AN784" s="102"/>
      <c r="AO784" s="101"/>
      <c r="AP784" s="102"/>
      <c r="AQ784" s="101"/>
      <c r="AR784" s="102"/>
      <c r="AS784" s="101"/>
      <c r="AT784" s="102"/>
      <c r="AU784" s="101"/>
    </row>
    <row r="785" spans="1:52" ht="72.5">
      <c r="A785" s="487"/>
      <c r="B785" s="445"/>
      <c r="C785" s="493"/>
      <c r="D785" s="262" t="s">
        <v>1388</v>
      </c>
      <c r="E785" s="352" t="s">
        <v>362</v>
      </c>
      <c r="F785" s="263" t="s">
        <v>624</v>
      </c>
      <c r="G785" s="290" t="s">
        <v>692</v>
      </c>
      <c r="H785" s="335" t="s">
        <v>521</v>
      </c>
      <c r="I785" s="335" t="str">
        <f>IF(OR(E785="SE",E785="SA"),VLOOKUP(H785,'Tabla de Peligros y Riesgo'!$C$2:$E$226,2,FALSE),VLOOKUP(H785,'LISTA DE ASPECTOS - IMPACTOS'!$D$3:$F$72,2,FALSE))</f>
        <v>Riesgo Psicosocial</v>
      </c>
      <c r="J785" s="336" t="str">
        <f>IF(OR(E785="SE",E785="SA"),VLOOKUP(H785,'Tabla de Peligros y Riesgo'!$C$2:$E$226,3,FALSE),VLOOKUP(H785,'LISTA DE ASPECTOS - IMPACTOS'!$D$3:$F$72,3,FALSE))</f>
        <v>Estrés / Depresión</v>
      </c>
      <c r="K785" s="337" t="s">
        <v>680</v>
      </c>
      <c r="L785" s="277">
        <v>4</v>
      </c>
      <c r="M785" s="268">
        <f t="shared" si="57"/>
        <v>18</v>
      </c>
      <c r="N785" s="269"/>
      <c r="O785" s="274"/>
      <c r="P785" s="275"/>
      <c r="Q785" s="276"/>
      <c r="R785" s="177"/>
      <c r="S785" s="177" t="s">
        <v>742</v>
      </c>
      <c r="T785" s="178"/>
      <c r="U785" s="401" t="s">
        <v>1402</v>
      </c>
      <c r="V785" s="278"/>
      <c r="W785" s="86">
        <f t="shared" si="58"/>
        <v>18</v>
      </c>
      <c r="X785" s="195"/>
      <c r="Y785" s="86">
        <f t="shared" si="59"/>
        <v>21</v>
      </c>
      <c r="Z785" s="279"/>
      <c r="AA785" s="267" t="s">
        <v>1381</v>
      </c>
      <c r="AB785" s="176"/>
      <c r="AC785" s="176"/>
      <c r="AD785" s="176"/>
      <c r="AE785" s="101"/>
      <c r="AF785" s="101"/>
      <c r="AG785" s="101"/>
      <c r="AH785" s="101"/>
      <c r="AI785" s="101"/>
      <c r="AJ785" s="101"/>
      <c r="AK785" s="101"/>
      <c r="AL785" s="102"/>
      <c r="AM785" s="101"/>
      <c r="AN785" s="102"/>
      <c r="AO785" s="101"/>
      <c r="AP785" s="102"/>
      <c r="AQ785" s="101"/>
      <c r="AR785" s="102"/>
      <c r="AS785" s="101"/>
      <c r="AT785" s="102"/>
      <c r="AU785" s="101"/>
    </row>
    <row r="786" spans="1:52" s="100" customFormat="1" ht="211.5">
      <c r="A786" s="487"/>
      <c r="B786" s="445"/>
      <c r="C786" s="339" t="s">
        <v>142</v>
      </c>
      <c r="D786" s="262" t="s">
        <v>1388</v>
      </c>
      <c r="E786" s="352" t="s">
        <v>361</v>
      </c>
      <c r="F786" s="263" t="s">
        <v>624</v>
      </c>
      <c r="G786" s="290" t="s">
        <v>694</v>
      </c>
      <c r="H786" s="335" t="s">
        <v>695</v>
      </c>
      <c r="I786" s="335" t="str">
        <f>IF(OR(E786="SE",E786="SA"),VLOOKUP(H786,'Tabla de Peligros y Riesgo'!$C$2:$E$226,2,FALSE),VLOOKUP(H786,'LISTA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786" s="336" t="s">
        <v>696</v>
      </c>
      <c r="K786" s="342" t="s">
        <v>680</v>
      </c>
      <c r="L786" s="177">
        <v>4</v>
      </c>
      <c r="M786" s="268">
        <f t="shared" si="57"/>
        <v>18</v>
      </c>
      <c r="N786" s="280"/>
      <c r="O786" s="280"/>
      <c r="P786" s="282"/>
      <c r="Q786" s="283" t="s">
        <v>697</v>
      </c>
      <c r="R786" s="177" t="s">
        <v>678</v>
      </c>
      <c r="S786" s="177" t="s">
        <v>698</v>
      </c>
      <c r="T786" s="178"/>
      <c r="U786" s="178" t="s">
        <v>699</v>
      </c>
      <c r="V786" s="304"/>
      <c r="W786" s="86">
        <f t="shared" si="58"/>
        <v>18</v>
      </c>
      <c r="X786" s="88">
        <f>IF(M786&gt;=16,MAX(N786:R786),IF(M786&lt;16,MAX(N786:T786)))</f>
        <v>0</v>
      </c>
      <c r="Y786" s="86">
        <f t="shared" si="59"/>
        <v>23</v>
      </c>
      <c r="Z786" s="85"/>
      <c r="AA786" s="267" t="s">
        <v>1381</v>
      </c>
      <c r="AD786" s="99"/>
      <c r="AE786" s="101"/>
      <c r="AF786" s="101"/>
      <c r="AG786" s="101"/>
      <c r="AH786" s="101"/>
      <c r="AI786" s="101"/>
      <c r="AJ786" s="101"/>
      <c r="AK786" s="101"/>
      <c r="AL786" s="102"/>
      <c r="AM786" s="101"/>
      <c r="AN786" s="102"/>
      <c r="AO786" s="101"/>
      <c r="AP786" s="102"/>
      <c r="AQ786" s="101"/>
      <c r="AR786" s="102"/>
      <c r="AS786" s="101"/>
      <c r="AT786" s="102"/>
      <c r="AU786" s="101"/>
      <c r="AV786" s="90"/>
      <c r="AW786" s="90"/>
      <c r="AX786" s="90"/>
      <c r="AY786" s="90"/>
      <c r="AZ786" s="90"/>
    </row>
    <row r="787" spans="1:52" ht="70.5">
      <c r="A787" s="487"/>
      <c r="B787" s="445"/>
      <c r="C787" s="488" t="s">
        <v>22</v>
      </c>
      <c r="D787" s="262" t="s">
        <v>1388</v>
      </c>
      <c r="E787" s="352" t="s">
        <v>361</v>
      </c>
      <c r="F787" s="263" t="s">
        <v>624</v>
      </c>
      <c r="G787" s="290" t="s">
        <v>721</v>
      </c>
      <c r="H787" s="341" t="s">
        <v>749</v>
      </c>
      <c r="I787" s="335" t="str">
        <f>IF(OR(E787="SE",E787="SA"),VLOOKUP(H787,'Tabla de Peligros y Riesgo'!$C$2:$E$226,2,FALSE),VLOOKUP(H787,'LISTA DE ASPECTOS - IMPACTOS'!$D$3:$F$72,2,FALSE))</f>
        <v>Inhalación de gases Toxicos</v>
      </c>
      <c r="J787" s="336" t="str">
        <f>IF(OR(E787="SE",E787="SA"),VLOOKUP(H787,'Tabla de Peligros y Riesgo'!$C$2:$E$226,3,FALSE),VLOOKUP(H787,'LISTA DE ASPECTOS - IMPACTOS'!$D$3:$F$72,3,FALSE))</f>
        <v>Intoxicación</v>
      </c>
      <c r="K787" s="342" t="s">
        <v>715</v>
      </c>
      <c r="L787" s="177">
        <v>3</v>
      </c>
      <c r="M787" s="268">
        <f t="shared" si="57"/>
        <v>9</v>
      </c>
      <c r="N787" s="85"/>
      <c r="O787" s="85"/>
      <c r="P787" s="84"/>
      <c r="Q787" s="287" t="s">
        <v>750</v>
      </c>
      <c r="R787" s="177" t="s">
        <v>685</v>
      </c>
      <c r="S787" s="177" t="s">
        <v>751</v>
      </c>
      <c r="T787" s="178"/>
      <c r="U787" s="401" t="s">
        <v>1402</v>
      </c>
      <c r="V787" s="87"/>
      <c r="W787" s="86">
        <f t="shared" si="58"/>
        <v>9</v>
      </c>
      <c r="X787" s="88"/>
      <c r="Y787" s="86">
        <f t="shared" si="59"/>
        <v>17</v>
      </c>
      <c r="Z787" s="85"/>
      <c r="AA787" s="267" t="s">
        <v>1381</v>
      </c>
      <c r="AB787" s="175"/>
      <c r="AC787" s="176"/>
      <c r="AD787" s="176"/>
      <c r="AE787" s="101"/>
      <c r="AF787" s="101"/>
      <c r="AG787" s="101"/>
      <c r="AH787" s="101"/>
      <c r="AI787" s="101"/>
      <c r="AJ787" s="101"/>
      <c r="AK787" s="101"/>
      <c r="AL787" s="102"/>
      <c r="AM787" s="101"/>
      <c r="AN787" s="102"/>
      <c r="AO787" s="101"/>
      <c r="AP787" s="102"/>
      <c r="AQ787" s="101"/>
      <c r="AR787" s="102"/>
      <c r="AS787" s="101"/>
      <c r="AT787" s="102"/>
      <c r="AU787" s="101"/>
    </row>
    <row r="788" spans="1:52" ht="56">
      <c r="A788" s="487"/>
      <c r="B788" s="445"/>
      <c r="C788" s="489"/>
      <c r="D788" s="262" t="s">
        <v>1388</v>
      </c>
      <c r="E788" s="352" t="s">
        <v>362</v>
      </c>
      <c r="F788" s="263" t="s">
        <v>624</v>
      </c>
      <c r="G788" s="290" t="s">
        <v>752</v>
      </c>
      <c r="H788" s="341" t="s">
        <v>452</v>
      </c>
      <c r="I788" s="335" t="str">
        <f>IF(OR(E788="SE",E788="SA"),VLOOKUP(H788,'Tabla de Peligros y Riesgo'!$C$2:$E$226,2,FALSE),VLOOKUP(H788,'LISTA DE ASPECTOS - IMPACTOS'!$D$3:$F$72,2,FALSE))</f>
        <v>Caída de roca</v>
      </c>
      <c r="J788" s="336" t="str">
        <f>IF(OR(E788="SE",E788="SA"),VLOOKUP(H788,'Tabla de Peligros y Riesgo'!$C$2:$E$226,3,FALSE),VLOOKUP(H788,'LISTA DE ASPECTOS - IMPACTOS'!$D$3:$F$72,3,FALSE))</f>
        <v>Contusión/Fractura/Muerte</v>
      </c>
      <c r="K788" s="342" t="s">
        <v>715</v>
      </c>
      <c r="L788" s="177">
        <v>2</v>
      </c>
      <c r="M788" s="268">
        <f t="shared" si="57"/>
        <v>5</v>
      </c>
      <c r="N788" s="85"/>
      <c r="O788" s="85"/>
      <c r="P788" s="292"/>
      <c r="Q788" s="287" t="s">
        <v>753</v>
      </c>
      <c r="R788" s="177" t="s">
        <v>685</v>
      </c>
      <c r="S788" s="177" t="s">
        <v>754</v>
      </c>
      <c r="T788" s="178"/>
      <c r="U788" s="401" t="s">
        <v>1402</v>
      </c>
      <c r="V788" s="278"/>
      <c r="W788" s="86">
        <f t="shared" si="58"/>
        <v>5</v>
      </c>
      <c r="X788" s="88"/>
      <c r="Y788" s="86">
        <f t="shared" si="59"/>
        <v>12</v>
      </c>
      <c r="Z788" s="85"/>
      <c r="AA788" s="267" t="s">
        <v>1381</v>
      </c>
      <c r="AB788" s="176"/>
      <c r="AC788" s="176"/>
      <c r="AD788" s="176"/>
      <c r="AE788" s="101"/>
      <c r="AF788" s="101"/>
      <c r="AG788" s="101"/>
      <c r="AH788" s="101"/>
      <c r="AI788" s="101"/>
      <c r="AJ788" s="101"/>
      <c r="AK788" s="101"/>
      <c r="AL788" s="102"/>
      <c r="AM788" s="101"/>
      <c r="AN788" s="102"/>
      <c r="AO788" s="101"/>
      <c r="AP788" s="102"/>
      <c r="AQ788" s="101"/>
      <c r="AR788" s="102"/>
      <c r="AS788" s="101"/>
      <c r="AT788" s="102"/>
      <c r="AU788" s="101"/>
    </row>
    <row r="789" spans="1:52" s="100" customFormat="1" ht="58.5">
      <c r="A789" s="487"/>
      <c r="B789" s="445"/>
      <c r="C789" s="489"/>
      <c r="D789" s="262" t="s">
        <v>1388</v>
      </c>
      <c r="E789" s="352" t="s">
        <v>362</v>
      </c>
      <c r="F789" s="263" t="s">
        <v>624</v>
      </c>
      <c r="G789" s="290" t="s">
        <v>701</v>
      </c>
      <c r="H789" s="341" t="s">
        <v>524</v>
      </c>
      <c r="I789" s="335" t="str">
        <f>IF(OR(E789="SE",E789="SA"),VLOOKUP(H789,'Tabla de Peligros y Riesgo'!$C$2:$E$226,2,FALSE),VLOOKUP(H789,'LISTA DE ASPECTOS - IMPACTOS'!$D$3:$F$72,2,FALSE))</f>
        <v>Caída al mismo nivel</v>
      </c>
      <c r="J789" s="336" t="s">
        <v>702</v>
      </c>
      <c r="K789" s="342" t="s">
        <v>680</v>
      </c>
      <c r="L789" s="177">
        <v>4</v>
      </c>
      <c r="M789" s="268">
        <f t="shared" si="57"/>
        <v>18</v>
      </c>
      <c r="N789" s="280"/>
      <c r="O789" s="280"/>
      <c r="P789" s="282"/>
      <c r="Q789" s="287"/>
      <c r="R789" s="177"/>
      <c r="S789" s="177" t="s">
        <v>837</v>
      </c>
      <c r="T789" s="178"/>
      <c r="U789" s="401" t="s">
        <v>1402</v>
      </c>
      <c r="V789" s="304"/>
      <c r="W789" s="86">
        <f t="shared" si="58"/>
        <v>18</v>
      </c>
      <c r="X789" s="88"/>
      <c r="Y789" s="86">
        <f t="shared" si="59"/>
        <v>21</v>
      </c>
      <c r="Z789" s="85"/>
      <c r="AA789" s="267" t="s">
        <v>1381</v>
      </c>
      <c r="AD789" s="99"/>
      <c r="AE789" s="101"/>
      <c r="AF789" s="101"/>
      <c r="AG789" s="101"/>
      <c r="AH789" s="101"/>
      <c r="AI789" s="101"/>
      <c r="AJ789" s="101"/>
      <c r="AK789" s="101"/>
      <c r="AL789" s="102"/>
      <c r="AM789" s="101"/>
      <c r="AN789" s="102"/>
      <c r="AO789" s="101"/>
      <c r="AP789" s="102"/>
      <c r="AQ789" s="101"/>
      <c r="AR789" s="102"/>
      <c r="AS789" s="101"/>
      <c r="AT789" s="102"/>
      <c r="AU789" s="101"/>
      <c r="AV789" s="90"/>
      <c r="AW789" s="90"/>
      <c r="AX789" s="90"/>
      <c r="AY789" s="90"/>
      <c r="AZ789" s="90"/>
    </row>
    <row r="790" spans="1:52" ht="70.5">
      <c r="A790" s="487"/>
      <c r="B790" s="445"/>
      <c r="C790" s="488" t="s">
        <v>37</v>
      </c>
      <c r="D790" s="262" t="s">
        <v>1388</v>
      </c>
      <c r="E790" s="352" t="s">
        <v>362</v>
      </c>
      <c r="F790" s="263" t="s">
        <v>624</v>
      </c>
      <c r="G790" s="290" t="s">
        <v>701</v>
      </c>
      <c r="H790" s="341" t="s">
        <v>542</v>
      </c>
      <c r="I790" s="335" t="str">
        <f>IF(OR(E790="SE",E790="SA"),VLOOKUP(H790,'Tabla de Peligros y Riesgo'!$C$2:$E$226,2,FALSE),VLOOKUP(H790,'LISTA DE ASPECTOS - IMPACTOS'!$D$3:$F$72,2,FALSE))</f>
        <v>Caída al mismo nivel</v>
      </c>
      <c r="J790" s="336" t="s">
        <v>702</v>
      </c>
      <c r="K790" s="342" t="s">
        <v>680</v>
      </c>
      <c r="L790" s="177">
        <v>4</v>
      </c>
      <c r="M790" s="268">
        <f t="shared" si="57"/>
        <v>18</v>
      </c>
      <c r="N790" s="85"/>
      <c r="O790" s="85"/>
      <c r="P790" s="84"/>
      <c r="Q790" s="287"/>
      <c r="R790" s="177"/>
      <c r="S790" s="177" t="s">
        <v>811</v>
      </c>
      <c r="T790" s="178"/>
      <c r="U790" s="401" t="s">
        <v>1402</v>
      </c>
      <c r="V790" s="87"/>
      <c r="W790" s="86">
        <f t="shared" si="58"/>
        <v>18</v>
      </c>
      <c r="X790" s="88"/>
      <c r="Y790" s="86">
        <f t="shared" si="59"/>
        <v>21</v>
      </c>
      <c r="Z790" s="85"/>
      <c r="AA790" s="267" t="s">
        <v>1381</v>
      </c>
      <c r="AB790" s="175"/>
      <c r="AC790" s="176"/>
      <c r="AD790" s="176"/>
      <c r="AE790" s="101"/>
      <c r="AF790" s="101"/>
      <c r="AG790" s="101"/>
      <c r="AH790" s="101"/>
      <c r="AI790" s="101"/>
      <c r="AJ790" s="101"/>
      <c r="AK790" s="101"/>
      <c r="AL790" s="102"/>
      <c r="AM790" s="101"/>
      <c r="AN790" s="102"/>
      <c r="AO790" s="101"/>
      <c r="AP790" s="102"/>
      <c r="AQ790" s="101"/>
      <c r="AR790" s="102"/>
      <c r="AS790" s="101"/>
      <c r="AT790" s="102"/>
      <c r="AU790" s="101"/>
    </row>
    <row r="791" spans="1:52" ht="70.5">
      <c r="A791" s="487"/>
      <c r="B791" s="445"/>
      <c r="C791" s="489"/>
      <c r="D791" s="262" t="s">
        <v>1388</v>
      </c>
      <c r="E791" s="352" t="s">
        <v>361</v>
      </c>
      <c r="F791" s="263" t="s">
        <v>624</v>
      </c>
      <c r="G791" s="290" t="s">
        <v>812</v>
      </c>
      <c r="H791" s="341" t="s">
        <v>813</v>
      </c>
      <c r="I791" s="335" t="s">
        <v>814</v>
      </c>
      <c r="J791" s="336" t="s">
        <v>815</v>
      </c>
      <c r="K791" s="342" t="s">
        <v>680</v>
      </c>
      <c r="L791" s="177">
        <v>4</v>
      </c>
      <c r="M791" s="268">
        <f t="shared" si="57"/>
        <v>18</v>
      </c>
      <c r="N791" s="85"/>
      <c r="O791" s="85"/>
      <c r="P791" s="84"/>
      <c r="Q791" s="287" t="s">
        <v>816</v>
      </c>
      <c r="R791" s="177" t="s">
        <v>685</v>
      </c>
      <c r="S791" s="177" t="s">
        <v>819</v>
      </c>
      <c r="T791" s="178"/>
      <c r="U791" s="401" t="s">
        <v>1402</v>
      </c>
      <c r="V791" s="87"/>
      <c r="W791" s="86">
        <f t="shared" si="58"/>
        <v>18</v>
      </c>
      <c r="X791" s="88"/>
      <c r="Y791" s="86">
        <f t="shared" si="59"/>
        <v>22</v>
      </c>
      <c r="Z791" s="85"/>
      <c r="AA791" s="267" t="s">
        <v>1381</v>
      </c>
      <c r="AB791" s="175"/>
      <c r="AC791" s="176"/>
      <c r="AD791" s="176"/>
      <c r="AE791" s="101"/>
      <c r="AF791" s="101"/>
      <c r="AG791" s="101"/>
      <c r="AH791" s="101"/>
      <c r="AI791" s="101"/>
      <c r="AJ791" s="101"/>
      <c r="AK791" s="101"/>
      <c r="AL791" s="102"/>
      <c r="AM791" s="101"/>
      <c r="AN791" s="102"/>
      <c r="AO791" s="101"/>
      <c r="AP791" s="102"/>
      <c r="AQ791" s="101"/>
      <c r="AR791" s="102"/>
      <c r="AS791" s="101"/>
      <c r="AT791" s="102"/>
      <c r="AU791" s="101"/>
    </row>
    <row r="792" spans="1:52" ht="101.5">
      <c r="A792" s="487"/>
      <c r="B792" s="445"/>
      <c r="C792" s="493"/>
      <c r="D792" s="262" t="s">
        <v>1388</v>
      </c>
      <c r="E792" s="352" t="s">
        <v>362</v>
      </c>
      <c r="F792" s="263" t="s">
        <v>624</v>
      </c>
      <c r="G792" s="290" t="s">
        <v>704</v>
      </c>
      <c r="H792" s="341" t="s">
        <v>507</v>
      </c>
      <c r="I792" s="335" t="str">
        <f>IF(OR(E792="SE",E792="SA"),VLOOKUP(H792,'Tabla de Peligros y Riesgo'!$C$2:$E$226,2,FALSE),VLOOKUP(H792,'LISTA DE ASPECTOS - IMPACTOS'!$D$3:$F$72,2,FALSE))</f>
        <v xml:space="preserve">Golpes </v>
      </c>
      <c r="J792" s="336" t="s">
        <v>705</v>
      </c>
      <c r="K792" s="342" t="s">
        <v>680</v>
      </c>
      <c r="L792" s="177">
        <v>3</v>
      </c>
      <c r="M792" s="268">
        <f t="shared" si="57"/>
        <v>13</v>
      </c>
      <c r="N792" s="177"/>
      <c r="O792" s="177"/>
      <c r="P792" s="84"/>
      <c r="Q792" s="287"/>
      <c r="R792" s="177"/>
      <c r="S792" s="177" t="s">
        <v>714</v>
      </c>
      <c r="T792" s="178"/>
      <c r="U792" s="401" t="s">
        <v>1402</v>
      </c>
      <c r="V792" s="87"/>
      <c r="W792" s="86">
        <f t="shared" si="58"/>
        <v>13</v>
      </c>
      <c r="X792" s="88"/>
      <c r="Y792" s="86">
        <f t="shared" si="59"/>
        <v>17</v>
      </c>
      <c r="Z792" s="85"/>
      <c r="AA792" s="267" t="s">
        <v>1381</v>
      </c>
      <c r="AB792" s="175"/>
      <c r="AC792" s="176"/>
      <c r="AD792" s="176"/>
      <c r="AE792" s="101"/>
      <c r="AF792" s="101"/>
      <c r="AG792" s="101"/>
      <c r="AH792" s="101"/>
      <c r="AI792" s="101"/>
      <c r="AJ792" s="101"/>
      <c r="AK792" s="101"/>
      <c r="AL792" s="102"/>
      <c r="AM792" s="101"/>
      <c r="AN792" s="102"/>
      <c r="AO792" s="101"/>
      <c r="AP792" s="102"/>
      <c r="AQ792" s="101"/>
      <c r="AR792" s="102"/>
      <c r="AS792" s="101"/>
      <c r="AT792" s="102"/>
      <c r="AU792" s="101"/>
    </row>
    <row r="793" spans="1:52" ht="101.5">
      <c r="A793" s="487"/>
      <c r="B793" s="445"/>
      <c r="C793" s="339" t="s">
        <v>144</v>
      </c>
      <c r="D793" s="262" t="s">
        <v>1388</v>
      </c>
      <c r="E793" s="352" t="s">
        <v>362</v>
      </c>
      <c r="F793" s="263" t="s">
        <v>624</v>
      </c>
      <c r="G793" s="290" t="s">
        <v>704</v>
      </c>
      <c r="H793" s="341" t="s">
        <v>507</v>
      </c>
      <c r="I793" s="335" t="str">
        <f>IF(OR(E793="SE",E793="SA"),VLOOKUP(H793,'Tabla de Peligros y Riesgo'!$C$2:$E$226,2,FALSE),VLOOKUP(H793,'LISTA DE ASPECTOS - IMPACTOS'!$D$3:$F$72,2,FALSE))</f>
        <v xml:space="preserve">Golpes </v>
      </c>
      <c r="J793" s="336" t="s">
        <v>705</v>
      </c>
      <c r="K793" s="342" t="s">
        <v>680</v>
      </c>
      <c r="L793" s="177">
        <v>3</v>
      </c>
      <c r="M793" s="268">
        <f t="shared" si="57"/>
        <v>13</v>
      </c>
      <c r="N793" s="177"/>
      <c r="O793" s="177"/>
      <c r="P793" s="84"/>
      <c r="Q793" s="287"/>
      <c r="R793" s="177"/>
      <c r="S793" s="177" t="s">
        <v>714</v>
      </c>
      <c r="T793" s="178"/>
      <c r="U793" s="401" t="s">
        <v>1402</v>
      </c>
      <c r="V793" s="87"/>
      <c r="W793" s="86">
        <f t="shared" si="58"/>
        <v>13</v>
      </c>
      <c r="X793" s="88"/>
      <c r="Y793" s="86">
        <f t="shared" si="59"/>
        <v>17</v>
      </c>
      <c r="Z793" s="85"/>
      <c r="AA793" s="267" t="s">
        <v>1381</v>
      </c>
      <c r="AB793" s="175"/>
      <c r="AC793" s="176"/>
      <c r="AD793" s="176"/>
      <c r="AE793" s="101"/>
      <c r="AF793" s="101"/>
      <c r="AG793" s="101"/>
      <c r="AH793" s="101"/>
      <c r="AI793" s="101"/>
      <c r="AJ793" s="101"/>
      <c r="AK793" s="101"/>
      <c r="AL793" s="102"/>
      <c r="AM793" s="101"/>
      <c r="AN793" s="102"/>
      <c r="AO793" s="101"/>
      <c r="AP793" s="102"/>
      <c r="AQ793" s="101"/>
      <c r="AR793" s="102"/>
      <c r="AS793" s="101"/>
      <c r="AT793" s="102"/>
      <c r="AU793" s="101"/>
    </row>
    <row r="794" spans="1:52" ht="70.5">
      <c r="A794" s="487"/>
      <c r="B794" s="445"/>
      <c r="C794" s="488" t="s">
        <v>186</v>
      </c>
      <c r="D794" s="262" t="s">
        <v>1388</v>
      </c>
      <c r="E794" s="352" t="s">
        <v>361</v>
      </c>
      <c r="F794" s="263" t="s">
        <v>624</v>
      </c>
      <c r="G794" s="290" t="s">
        <v>441</v>
      </c>
      <c r="H794" s="341" t="s">
        <v>519</v>
      </c>
      <c r="I794" s="335" t="str">
        <f>IF(OR(E794="SE",E794="SA"),VLOOKUP(H794,'Tabla de Peligros y Riesgo'!$C$2:$E$226,2,FALSE),VLOOKUP(H794,'LISTA DE ASPECTOS - IMPACTOS'!$D$3:$F$72,2,FALSE))</f>
        <v>Riesgos Disergonómico</v>
      </c>
      <c r="J794" s="336" t="str">
        <f>IF(OR(E794="SE",E794="SA"),VLOOKUP(H794,'Tabla de Peligros y Riesgo'!$C$2:$E$226,3,FALSE),VLOOKUP(H794,'LISTA DE ASPECTOS - IMPACTOS'!$D$3:$F$72,3,FALSE))</f>
        <v>Lumbalgia/Dorsalgia/ Hiperlordosis/ Tendinitis de Hombro</v>
      </c>
      <c r="K794" s="342" t="s">
        <v>715</v>
      </c>
      <c r="L794" s="177">
        <v>4</v>
      </c>
      <c r="M794" s="268">
        <f t="shared" si="57"/>
        <v>14</v>
      </c>
      <c r="N794" s="177"/>
      <c r="O794" s="177"/>
      <c r="P794" s="84"/>
      <c r="Q794" s="287"/>
      <c r="R794" s="177"/>
      <c r="S794" s="177" t="s">
        <v>716</v>
      </c>
      <c r="T794" s="178"/>
      <c r="U794" s="401" t="s">
        <v>1402</v>
      </c>
      <c r="V794" s="87"/>
      <c r="W794" s="86">
        <f t="shared" si="58"/>
        <v>14</v>
      </c>
      <c r="X794" s="88"/>
      <c r="Y794" s="86">
        <f t="shared" si="59"/>
        <v>18</v>
      </c>
      <c r="Z794" s="85"/>
      <c r="AA794" s="267" t="s">
        <v>1381</v>
      </c>
      <c r="AB794" s="175"/>
      <c r="AC794" s="176"/>
      <c r="AD794" s="176"/>
      <c r="AE794" s="101"/>
      <c r="AF794" s="101"/>
      <c r="AG794" s="101"/>
      <c r="AH794" s="101"/>
      <c r="AI794" s="101"/>
      <c r="AJ794" s="101"/>
      <c r="AK794" s="101"/>
      <c r="AL794" s="102"/>
      <c r="AM794" s="101"/>
      <c r="AN794" s="102"/>
      <c r="AO794" s="101"/>
      <c r="AP794" s="102"/>
      <c r="AQ794" s="101"/>
      <c r="AR794" s="102"/>
      <c r="AS794" s="101"/>
      <c r="AT794" s="102"/>
      <c r="AU794" s="101"/>
    </row>
    <row r="795" spans="1:52" ht="188">
      <c r="A795" s="487"/>
      <c r="B795" s="445"/>
      <c r="C795" s="489"/>
      <c r="D795" s="262" t="s">
        <v>1388</v>
      </c>
      <c r="E795" s="352" t="s">
        <v>363</v>
      </c>
      <c r="F795" s="263" t="s">
        <v>624</v>
      </c>
      <c r="G795" s="290" t="s">
        <v>739</v>
      </c>
      <c r="H795" s="341" t="s">
        <v>775</v>
      </c>
      <c r="I795" s="335" t="str">
        <f>IF(OR(E795="SE",E795="SA"),VLOOKUP(H795,'Tabla de Peligros y Riesgo'!$C$2:$E$226,2,FALSE),VLOOKUP(H795,'LISTA DE ASPECTOS - IMPACTOS'!$D$3:$F$72,2,FALSE))</f>
        <v>Alteración de la calidad de suelo/agua</v>
      </c>
      <c r="J795" s="336" t="str">
        <f>IF(OR(E795="SE",E795="SA"),VLOOKUP(H795,'Tabla de Peligros y Riesgo'!$C$2:$E$226,3,FALSE),VLOOKUP(H795,'LISTA DE ASPECTOS - IMPACTOS'!$D$3:$F$72,3,FALSE))</f>
        <v>Potencial incumplimiento de Estándares de Calidad Ambiental (ECA) para aire.
Potencial afectación a la vida y salud humana.</v>
      </c>
      <c r="K795" s="342" t="s">
        <v>715</v>
      </c>
      <c r="L795" s="177">
        <v>4</v>
      </c>
      <c r="M795" s="268">
        <f t="shared" si="57"/>
        <v>14</v>
      </c>
      <c r="N795" s="85"/>
      <c r="O795" s="85"/>
      <c r="P795" s="84"/>
      <c r="Q795" s="287"/>
      <c r="R795" s="177"/>
      <c r="S795" s="177" t="s">
        <v>741</v>
      </c>
      <c r="T795" s="178"/>
      <c r="U795" s="178"/>
      <c r="V795" s="87"/>
      <c r="W795" s="86">
        <f t="shared" si="58"/>
        <v>14</v>
      </c>
      <c r="X795" s="88">
        <f>IF(M795&gt;=16,MAX(N795:R795),IF(M795&lt;16,MAX(N795:V795)))</f>
        <v>0</v>
      </c>
      <c r="Y795" s="86">
        <f t="shared" si="59"/>
        <v>18</v>
      </c>
      <c r="Z795" s="85"/>
      <c r="AA795" s="267" t="s">
        <v>1381</v>
      </c>
      <c r="AB795" s="175"/>
      <c r="AC795" s="176"/>
      <c r="AD795" s="176"/>
      <c r="AE795" s="101"/>
      <c r="AF795" s="101"/>
      <c r="AG795" s="101"/>
      <c r="AH795" s="101"/>
      <c r="AI795" s="101"/>
      <c r="AJ795" s="101"/>
      <c r="AK795" s="101"/>
      <c r="AL795" s="102"/>
      <c r="AM795" s="101"/>
      <c r="AN795" s="102"/>
      <c r="AO795" s="101"/>
      <c r="AP795" s="102"/>
      <c r="AQ795" s="101"/>
      <c r="AR795" s="102"/>
      <c r="AS795" s="101"/>
      <c r="AT795" s="102"/>
      <c r="AU795" s="101"/>
    </row>
    <row r="796" spans="1:52" ht="188">
      <c r="A796" s="487"/>
      <c r="B796" s="445"/>
      <c r="C796" s="489"/>
      <c r="D796" s="262" t="s">
        <v>1388</v>
      </c>
      <c r="E796" s="352" t="s">
        <v>363</v>
      </c>
      <c r="F796" s="263" t="s">
        <v>624</v>
      </c>
      <c r="G796" s="290" t="s">
        <v>739</v>
      </c>
      <c r="H796" s="341" t="s">
        <v>740</v>
      </c>
      <c r="I796" s="335" t="str">
        <f>IF(OR(E796="SE",E796="SA"),VLOOKUP(H796,'Tabla de Peligros y Riesgo'!$C$2:$E$226,2,FALSE),VLOOKUP(H796,'LISTA DE ASPECTOS - IMPACTOS'!$D$3:$F$72,2,FALSE))</f>
        <v>Alteración de la calidad de suelo/agua</v>
      </c>
      <c r="J796" s="336" t="str">
        <f>IF(OR(E796="SE",E796="SA"),VLOOKUP(H796,'Tabla de Peligros y Riesgo'!$C$2:$E$226,3,FALSE),VLOOKUP(H796,'LISTA DE ASPECTOS - IMPACTOS'!$D$3:$F$72,3,FALSE))</f>
        <v>Potencial incumplimiento de Estándares de Calidad Ambiental (ECA) para aire.
Potencial afectación a la vida y salud humana.</v>
      </c>
      <c r="K796" s="342" t="s">
        <v>715</v>
      </c>
      <c r="L796" s="177">
        <v>4</v>
      </c>
      <c r="M796" s="268">
        <f t="shared" si="57"/>
        <v>14</v>
      </c>
      <c r="N796" s="85"/>
      <c r="O796" s="85"/>
      <c r="P796" s="291"/>
      <c r="Q796" s="287"/>
      <c r="R796" s="177"/>
      <c r="S796" s="177" t="s">
        <v>741</v>
      </c>
      <c r="T796" s="178">
        <v>0.35</v>
      </c>
      <c r="U796" s="178"/>
      <c r="V796" s="87"/>
      <c r="W796" s="86">
        <f t="shared" si="58"/>
        <v>14</v>
      </c>
      <c r="X796" s="88"/>
      <c r="Y796" s="86">
        <f t="shared" si="59"/>
        <v>18</v>
      </c>
      <c r="Z796" s="85"/>
      <c r="AA796" s="267" t="s">
        <v>1381</v>
      </c>
      <c r="AB796" s="536"/>
      <c r="AC796" s="537"/>
      <c r="AD796" s="537"/>
      <c r="AE796" s="272"/>
      <c r="AF796" s="272"/>
      <c r="AG796" s="272"/>
      <c r="AH796" s="272"/>
      <c r="AI796" s="272"/>
      <c r="AJ796" s="272"/>
      <c r="AK796" s="272"/>
      <c r="AL796" s="273"/>
      <c r="AM796" s="272"/>
      <c r="AN796" s="273"/>
      <c r="AO796" s="272"/>
      <c r="AP796" s="273"/>
      <c r="AQ796" s="272"/>
      <c r="AR796" s="273"/>
      <c r="AS796" s="272"/>
      <c r="AT796" s="102"/>
      <c r="AU796" s="101"/>
    </row>
    <row r="797" spans="1:52" ht="329">
      <c r="A797" s="487"/>
      <c r="B797" s="445"/>
      <c r="C797" s="489"/>
      <c r="D797" s="262" t="s">
        <v>1388</v>
      </c>
      <c r="E797" s="352" t="s">
        <v>363</v>
      </c>
      <c r="F797" s="263" t="s">
        <v>624</v>
      </c>
      <c r="G797" s="290" t="s">
        <v>732</v>
      </c>
      <c r="H797" s="341" t="s">
        <v>729</v>
      </c>
      <c r="I797" s="335" t="str">
        <f>IF(OR(E797="SE",E797="SA"),VLOOKUP(H797,'Tabla de Peligros y Riesgo'!$C$2:$E$226,2,FALSE),VLOOKUP(H797,'LISTA DE ASPECTOS - IMPACTOS'!$D$3:$F$72,2,FALSE))</f>
        <v>Alteración de la calidad de suelo/agua</v>
      </c>
      <c r="J797" s="336" t="str">
        <f>IF(OR(E797="SE",E797="SA"),VLOOKUP(H797,'Tabla de Peligros y Riesgo'!$C$2:$E$226,3,FALSE),VLOOKUP(H797,'LISTA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97" s="342" t="s">
        <v>690</v>
      </c>
      <c r="L797" s="177">
        <v>4</v>
      </c>
      <c r="M797" s="268">
        <f t="shared" si="57"/>
        <v>10</v>
      </c>
      <c r="N797" s="85"/>
      <c r="O797" s="85"/>
      <c r="P797" s="84"/>
      <c r="Q797" s="177"/>
      <c r="R797" s="177"/>
      <c r="S797" s="177" t="s">
        <v>733</v>
      </c>
      <c r="T797" s="178"/>
      <c r="U797" s="178"/>
      <c r="V797" s="87"/>
      <c r="W797" s="86">
        <f t="shared" si="58"/>
        <v>10</v>
      </c>
      <c r="X797" s="88"/>
      <c r="Y797" s="86">
        <f t="shared" si="59"/>
        <v>18</v>
      </c>
      <c r="Z797" s="85"/>
      <c r="AA797" s="267" t="s">
        <v>1381</v>
      </c>
      <c r="AB797" s="175"/>
      <c r="AC797" s="176"/>
      <c r="AD797" s="176"/>
      <c r="AE797" s="272"/>
      <c r="AF797" s="272"/>
      <c r="AG797" s="272"/>
      <c r="AH797" s="272"/>
      <c r="AI797" s="272"/>
      <c r="AJ797" s="272"/>
      <c r="AK797" s="272"/>
      <c r="AL797" s="273"/>
      <c r="AM797" s="272"/>
      <c r="AN797" s="273"/>
      <c r="AO797" s="272"/>
      <c r="AP797" s="273"/>
      <c r="AQ797" s="272"/>
      <c r="AR797" s="273"/>
      <c r="AS797" s="272"/>
      <c r="AT797" s="102"/>
      <c r="AU797" s="101"/>
    </row>
    <row r="798" spans="1:52" ht="329">
      <c r="A798" s="487"/>
      <c r="B798" s="445"/>
      <c r="C798" s="489"/>
      <c r="D798" s="262" t="s">
        <v>1388</v>
      </c>
      <c r="E798" s="352" t="s">
        <v>363</v>
      </c>
      <c r="F798" s="263" t="s">
        <v>624</v>
      </c>
      <c r="G798" s="290" t="s">
        <v>728</v>
      </c>
      <c r="H798" s="341" t="s">
        <v>729</v>
      </c>
      <c r="I798" s="335" t="str">
        <f>IF(OR(E798="SE",E798="SA"),VLOOKUP(H798,'Tabla de Peligros y Riesgo'!$C$2:$E$226,2,FALSE),VLOOKUP(H798,'LISTA DE ASPECTOS - IMPACTOS'!$D$3:$F$72,2,FALSE))</f>
        <v>Alteración de la calidad de suelo/agua</v>
      </c>
      <c r="J798" s="336" t="str">
        <f>IF(OR(E798="SE",E798="SA"),VLOOKUP(H798,'Tabla de Peligros y Riesgo'!$C$2:$E$226,3,FALSE),VLOOKUP(H798,'LISTA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798" s="342" t="s">
        <v>680</v>
      </c>
      <c r="L798" s="177">
        <v>3</v>
      </c>
      <c r="M798" s="268">
        <f t="shared" si="57"/>
        <v>13</v>
      </c>
      <c r="N798" s="177"/>
      <c r="O798" s="177"/>
      <c r="P798" s="84"/>
      <c r="Q798" s="177" t="s">
        <v>730</v>
      </c>
      <c r="R798" s="177" t="s">
        <v>685</v>
      </c>
      <c r="S798" s="177" t="s">
        <v>731</v>
      </c>
      <c r="T798" s="178">
        <v>0.35</v>
      </c>
      <c r="U798" s="178"/>
      <c r="V798" s="87"/>
      <c r="W798" s="86">
        <f t="shared" si="58"/>
        <v>13</v>
      </c>
      <c r="X798" s="88"/>
      <c r="Y798" s="86">
        <f t="shared" si="59"/>
        <v>17</v>
      </c>
      <c r="Z798" s="85"/>
      <c r="AA798" s="267" t="s">
        <v>1381</v>
      </c>
      <c r="AB798" s="175"/>
      <c r="AC798" s="176"/>
      <c r="AD798" s="176"/>
      <c r="AE798" s="101"/>
      <c r="AF798" s="101"/>
      <c r="AG798" s="101"/>
      <c r="AH798" s="101"/>
      <c r="AI798" s="101"/>
      <c r="AJ798" s="101"/>
      <c r="AK798" s="101"/>
      <c r="AL798" s="102"/>
      <c r="AM798" s="101"/>
      <c r="AN798" s="102"/>
      <c r="AO798" s="101"/>
      <c r="AP798" s="102"/>
      <c r="AQ798" s="101"/>
      <c r="AR798" s="102"/>
      <c r="AS798" s="101"/>
      <c r="AT798" s="102"/>
      <c r="AU798" s="101"/>
    </row>
    <row r="799" spans="1:52" ht="70.5">
      <c r="A799" s="487"/>
      <c r="B799" s="445"/>
      <c r="C799" s="489"/>
      <c r="D799" s="262" t="s">
        <v>1388</v>
      </c>
      <c r="E799" s="352" t="s">
        <v>362</v>
      </c>
      <c r="F799" s="263" t="s">
        <v>624</v>
      </c>
      <c r="G799" s="290" t="s">
        <v>701</v>
      </c>
      <c r="H799" s="341" t="s">
        <v>542</v>
      </c>
      <c r="I799" s="335" t="str">
        <f>IF(OR(E799="SE",E799="SA"),VLOOKUP(H799,'Tabla de Peligros y Riesgo'!$C$2:$E$226,2,FALSE),VLOOKUP(H799,'LISTA DE ASPECTOS - IMPACTOS'!$D$3:$F$72,2,FALSE))</f>
        <v>Caída al mismo nivel</v>
      </c>
      <c r="J799" s="336" t="s">
        <v>702</v>
      </c>
      <c r="K799" s="342" t="s">
        <v>680</v>
      </c>
      <c r="L799" s="177">
        <v>4</v>
      </c>
      <c r="M799" s="268">
        <f t="shared" si="57"/>
        <v>18</v>
      </c>
      <c r="N799" s="85"/>
      <c r="O799" s="85"/>
      <c r="P799" s="84"/>
      <c r="Q799" s="287"/>
      <c r="R799" s="177"/>
      <c r="S799" s="177" t="s">
        <v>837</v>
      </c>
      <c r="T799" s="178"/>
      <c r="U799" s="401" t="s">
        <v>1402</v>
      </c>
      <c r="V799" s="87">
        <v>0.15</v>
      </c>
      <c r="W799" s="86">
        <f t="shared" si="58"/>
        <v>18</v>
      </c>
      <c r="X799" s="88">
        <f>IF(M799&gt;=16,MAX(N799:R799),IF(M799&lt;16,MAX(N799:V799)))</f>
        <v>0</v>
      </c>
      <c r="Y799" s="86">
        <f t="shared" si="59"/>
        <v>21</v>
      </c>
      <c r="Z799" s="85"/>
      <c r="AA799" s="267" t="s">
        <v>1381</v>
      </c>
      <c r="AB799" s="175"/>
      <c r="AC799" s="176"/>
      <c r="AD799" s="176"/>
      <c r="AE799" s="101"/>
      <c r="AF799" s="101"/>
      <c r="AG799" s="101"/>
      <c r="AH799" s="101"/>
      <c r="AI799" s="101"/>
      <c r="AJ799" s="101"/>
      <c r="AK799" s="101"/>
      <c r="AL799" s="102"/>
      <c r="AM799" s="101"/>
      <c r="AN799" s="102"/>
      <c r="AO799" s="101"/>
      <c r="AP799" s="102"/>
      <c r="AQ799" s="101"/>
      <c r="AR799" s="102"/>
      <c r="AS799" s="101"/>
      <c r="AT799" s="102"/>
      <c r="AU799" s="101"/>
    </row>
    <row r="800" spans="1:52" ht="58">
      <c r="A800" s="487"/>
      <c r="B800" s="445"/>
      <c r="C800" s="489"/>
      <c r="D800" s="262" t="s">
        <v>1388</v>
      </c>
      <c r="E800" s="352" t="s">
        <v>362</v>
      </c>
      <c r="F800" s="263" t="s">
        <v>624</v>
      </c>
      <c r="G800" s="290" t="s">
        <v>823</v>
      </c>
      <c r="H800" s="341" t="s">
        <v>824</v>
      </c>
      <c r="I800" s="335" t="str">
        <f>IF(OR(E800="SE",E800="SA"),VLOOKUP(H800,'Tabla de Peligros y Riesgo'!$C$2:$E$226,2,FALSE),VLOOKUP(H800,'LISTA DE ASPECTOS - IMPACTOS'!$D$3:$F$72,2,FALSE))</f>
        <v>Aplastamiento</v>
      </c>
      <c r="J800" s="336" t="str">
        <f>IF(OR(E800="SE",E800="SA"),VLOOKUP(H800,'Tabla de Peligros y Riesgo'!$C$2:$E$226,3,FALSE),VLOOKUP(H800,'LISTA DE ASPECTOS - IMPACTOS'!$D$3:$F$72,3,FALSE))</f>
        <v>Contusión/Fractura/Muerte</v>
      </c>
      <c r="K800" s="342" t="s">
        <v>680</v>
      </c>
      <c r="L800" s="177">
        <v>2</v>
      </c>
      <c r="M800" s="268">
        <f t="shared" si="57"/>
        <v>8</v>
      </c>
      <c r="N800" s="85"/>
      <c r="O800" s="85"/>
      <c r="P800" s="84"/>
      <c r="Q800" s="287" t="s">
        <v>825</v>
      </c>
      <c r="R800" s="177" t="s">
        <v>685</v>
      </c>
      <c r="S800" s="177" t="s">
        <v>826</v>
      </c>
      <c r="T800" s="178"/>
      <c r="U800" s="401" t="s">
        <v>1402</v>
      </c>
      <c r="V800" s="87"/>
      <c r="W800" s="86">
        <f t="shared" si="58"/>
        <v>8</v>
      </c>
      <c r="X800" s="88"/>
      <c r="Y800" s="86">
        <f t="shared" si="59"/>
        <v>12</v>
      </c>
      <c r="Z800" s="85"/>
      <c r="AA800" s="267" t="s">
        <v>1381</v>
      </c>
      <c r="AB800" s="175"/>
      <c r="AC800" s="176"/>
      <c r="AD800" s="176"/>
      <c r="AE800" s="101"/>
      <c r="AF800" s="101"/>
      <c r="AG800" s="101"/>
      <c r="AH800" s="101"/>
      <c r="AI800" s="101"/>
      <c r="AJ800" s="101"/>
      <c r="AK800" s="101"/>
      <c r="AL800" s="102"/>
      <c r="AM800" s="101"/>
      <c r="AN800" s="102"/>
      <c r="AO800" s="101"/>
      <c r="AP800" s="102"/>
      <c r="AQ800" s="101"/>
      <c r="AR800" s="102"/>
      <c r="AS800" s="101"/>
      <c r="AT800" s="102"/>
      <c r="AU800" s="101"/>
    </row>
    <row r="801" spans="1:47" ht="116">
      <c r="A801" s="487"/>
      <c r="B801" s="445"/>
      <c r="C801" s="489"/>
      <c r="D801" s="262" t="s">
        <v>1388</v>
      </c>
      <c r="E801" s="352" t="s">
        <v>362</v>
      </c>
      <c r="F801" s="263" t="s">
        <v>624</v>
      </c>
      <c r="G801" s="290" t="s">
        <v>735</v>
      </c>
      <c r="H801" s="341" t="s">
        <v>736</v>
      </c>
      <c r="I801" s="335" t="str">
        <f>IF(OR(E801="SE",E801="SA"),VLOOKUP(H801,'Tabla de Peligros y Riesgo'!$C$2:$E$226,2,FALSE),VLOOKUP(H801,'LISTA DE ASPECTOS - IMPACTOS'!$D$3:$F$72,2,FALSE))</f>
        <v>Cortes</v>
      </c>
      <c r="J801" s="336" t="str">
        <f>IF(OR(E801="SE",E801="SA"),VLOOKUP(H801,'Tabla de Peligros y Riesgo'!$C$2:$E$226,3,FALSE),VLOOKUP(H801,'LISTA DE ASPECTOS - IMPACTOS'!$D$3:$F$72,3,FALSE))</f>
        <v>Herida punzocortante</v>
      </c>
      <c r="K801" s="342" t="s">
        <v>715</v>
      </c>
      <c r="L801" s="177">
        <v>3</v>
      </c>
      <c r="M801" s="268">
        <f t="shared" si="57"/>
        <v>9</v>
      </c>
      <c r="N801" s="85"/>
      <c r="O801" s="85"/>
      <c r="P801" s="84"/>
      <c r="Q801" s="287" t="s">
        <v>737</v>
      </c>
      <c r="R801" s="177" t="s">
        <v>678</v>
      </c>
      <c r="S801" s="177" t="s">
        <v>738</v>
      </c>
      <c r="T801" s="178"/>
      <c r="U801" s="401" t="s">
        <v>1402</v>
      </c>
      <c r="V801" s="87"/>
      <c r="W801" s="86">
        <f t="shared" si="58"/>
        <v>9</v>
      </c>
      <c r="X801" s="88"/>
      <c r="Y801" s="86">
        <f t="shared" si="59"/>
        <v>20</v>
      </c>
      <c r="Z801" s="85"/>
      <c r="AA801" s="267" t="s">
        <v>1381</v>
      </c>
      <c r="AB801" s="175"/>
      <c r="AC801" s="176"/>
      <c r="AD801" s="176"/>
      <c r="AE801" s="101"/>
      <c r="AF801" s="101"/>
      <c r="AG801" s="101"/>
      <c r="AH801" s="101"/>
      <c r="AI801" s="101"/>
      <c r="AJ801" s="101"/>
      <c r="AK801" s="101"/>
      <c r="AL801" s="102"/>
      <c r="AM801" s="101"/>
      <c r="AN801" s="102"/>
      <c r="AO801" s="101"/>
      <c r="AP801" s="102"/>
      <c r="AQ801" s="101"/>
      <c r="AR801" s="102"/>
      <c r="AS801" s="101"/>
      <c r="AT801" s="102"/>
      <c r="AU801" s="101"/>
    </row>
    <row r="802" spans="1:47" ht="117.5">
      <c r="A802" s="487"/>
      <c r="B802" s="445"/>
      <c r="C802" s="493"/>
      <c r="D802" s="262" t="s">
        <v>1388</v>
      </c>
      <c r="E802" s="352" t="s">
        <v>362</v>
      </c>
      <c r="F802" s="263" t="s">
        <v>624</v>
      </c>
      <c r="G802" s="290" t="s">
        <v>704</v>
      </c>
      <c r="H802" s="341" t="s">
        <v>707</v>
      </c>
      <c r="I802" s="335" t="str">
        <f>IF(OR(E802="SE",E802="SA"),VLOOKUP(H802,'Tabla de Peligros y Riesgo'!$C$2:$E$226,2,FALSE),VLOOKUP(H802,'LISTA DE ASPECTOS - IMPACTOS'!$D$3:$F$72,2,FALSE))</f>
        <v>Atrapamiento</v>
      </c>
      <c r="J802" s="336" t="s">
        <v>705</v>
      </c>
      <c r="K802" s="342" t="s">
        <v>680</v>
      </c>
      <c r="L802" s="177">
        <v>3</v>
      </c>
      <c r="M802" s="268">
        <f t="shared" si="57"/>
        <v>13</v>
      </c>
      <c r="N802" s="177"/>
      <c r="O802" s="177"/>
      <c r="P802" s="84"/>
      <c r="Q802" s="287"/>
      <c r="R802" s="177"/>
      <c r="S802" s="177" t="s">
        <v>714</v>
      </c>
      <c r="T802" s="178"/>
      <c r="U802" s="401" t="s">
        <v>1402</v>
      </c>
      <c r="V802" s="87"/>
      <c r="W802" s="86">
        <f t="shared" si="58"/>
        <v>13</v>
      </c>
      <c r="X802" s="88"/>
      <c r="Y802" s="86">
        <f t="shared" si="59"/>
        <v>17</v>
      </c>
      <c r="Z802" s="85"/>
      <c r="AA802" s="267" t="s">
        <v>1381</v>
      </c>
      <c r="AB802" s="175"/>
      <c r="AC802" s="176"/>
      <c r="AD802" s="176"/>
      <c r="AE802" s="101"/>
      <c r="AF802" s="101"/>
      <c r="AG802" s="101"/>
      <c r="AH802" s="101"/>
      <c r="AI802" s="101"/>
      <c r="AJ802" s="101"/>
      <c r="AK802" s="101"/>
      <c r="AL802" s="102"/>
      <c r="AM802" s="101"/>
      <c r="AN802" s="102"/>
      <c r="AO802" s="101"/>
      <c r="AP802" s="102"/>
      <c r="AQ802" s="101"/>
      <c r="AR802" s="102"/>
      <c r="AS802" s="101"/>
      <c r="AT802" s="102"/>
      <c r="AU802" s="101"/>
    </row>
    <row r="803" spans="1:47" ht="70.5">
      <c r="A803" s="487"/>
      <c r="B803" s="445"/>
      <c r="C803" s="488" t="s">
        <v>187</v>
      </c>
      <c r="D803" s="262" t="s">
        <v>1388</v>
      </c>
      <c r="E803" s="352" t="s">
        <v>361</v>
      </c>
      <c r="F803" s="263" t="s">
        <v>624</v>
      </c>
      <c r="G803" s="290" t="s">
        <v>441</v>
      </c>
      <c r="H803" s="341" t="s">
        <v>519</v>
      </c>
      <c r="I803" s="335" t="str">
        <f>IF(OR(E803="SE",E803="SA"),VLOOKUP(H803,'Tabla de Peligros y Riesgo'!$C$2:$E$226,2,FALSE),VLOOKUP(H803,'LISTA DE ASPECTOS - IMPACTOS'!$D$3:$F$72,2,FALSE))</f>
        <v>Riesgos Disergonómico</v>
      </c>
      <c r="J803" s="336" t="str">
        <f>IF(OR(E803="SE",E803="SA"),VLOOKUP(H803,'Tabla de Peligros y Riesgo'!$C$2:$E$226,3,FALSE),VLOOKUP(H803,'LISTA DE ASPECTOS - IMPACTOS'!$D$3:$F$72,3,FALSE))</f>
        <v>Lumbalgia/Dorsalgia/ Hiperlordosis/ Tendinitis de Hombro</v>
      </c>
      <c r="K803" s="342" t="s">
        <v>715</v>
      </c>
      <c r="L803" s="177">
        <v>4</v>
      </c>
      <c r="M803" s="268">
        <f t="shared" si="57"/>
        <v>14</v>
      </c>
      <c r="N803" s="177"/>
      <c r="O803" s="177"/>
      <c r="P803" s="84"/>
      <c r="Q803" s="287"/>
      <c r="R803" s="177"/>
      <c r="S803" s="177" t="s">
        <v>716</v>
      </c>
      <c r="T803" s="178"/>
      <c r="U803" s="401" t="s">
        <v>1402</v>
      </c>
      <c r="V803" s="87"/>
      <c r="W803" s="86">
        <f t="shared" si="58"/>
        <v>14</v>
      </c>
      <c r="X803" s="88">
        <f>IF(M803&gt;=16,MAX(N803:R803),IF(M803&lt;16,MAX(N803:V803)))</f>
        <v>0</v>
      </c>
      <c r="Y803" s="86">
        <f t="shared" si="59"/>
        <v>18</v>
      </c>
      <c r="Z803" s="85"/>
      <c r="AA803" s="267" t="s">
        <v>1381</v>
      </c>
      <c r="AB803" s="175"/>
      <c r="AC803" s="176"/>
      <c r="AD803" s="176"/>
      <c r="AE803" s="101"/>
      <c r="AF803" s="101"/>
      <c r="AG803" s="101"/>
      <c r="AH803" s="101"/>
      <c r="AI803" s="101"/>
      <c r="AJ803" s="101"/>
      <c r="AK803" s="101"/>
      <c r="AL803" s="102"/>
      <c r="AM803" s="101"/>
      <c r="AN803" s="102"/>
      <c r="AO803" s="101"/>
      <c r="AP803" s="102"/>
      <c r="AQ803" s="101"/>
      <c r="AR803" s="102"/>
      <c r="AS803" s="101"/>
      <c r="AT803" s="102"/>
      <c r="AU803" s="101"/>
    </row>
    <row r="804" spans="1:47" ht="58">
      <c r="A804" s="487"/>
      <c r="B804" s="445"/>
      <c r="C804" s="489"/>
      <c r="D804" s="262" t="s">
        <v>1388</v>
      </c>
      <c r="E804" s="352" t="s">
        <v>362</v>
      </c>
      <c r="F804" s="263" t="s">
        <v>624</v>
      </c>
      <c r="G804" s="290" t="s">
        <v>823</v>
      </c>
      <c r="H804" s="341" t="s">
        <v>824</v>
      </c>
      <c r="I804" s="335" t="str">
        <f>IF(OR(E804="SE",E804="SA"),VLOOKUP(H804,'Tabla de Peligros y Riesgo'!$C$2:$E$226,2,FALSE),VLOOKUP(H804,'LISTA DE ASPECTOS - IMPACTOS'!$D$3:$F$72,2,FALSE))</f>
        <v>Aplastamiento</v>
      </c>
      <c r="J804" s="336" t="str">
        <f>IF(OR(E804="SE",E804="SA"),VLOOKUP(H804,'Tabla de Peligros y Riesgo'!$C$2:$E$226,3,FALSE),VLOOKUP(H804,'LISTA DE ASPECTOS - IMPACTOS'!$D$3:$F$72,3,FALSE))</f>
        <v>Contusión/Fractura/Muerte</v>
      </c>
      <c r="K804" s="342" t="s">
        <v>680</v>
      </c>
      <c r="L804" s="177">
        <v>2</v>
      </c>
      <c r="M804" s="268">
        <f t="shared" si="57"/>
        <v>8</v>
      </c>
      <c r="N804" s="85"/>
      <c r="O804" s="85"/>
      <c r="P804" s="84"/>
      <c r="Q804" s="287" t="s">
        <v>825</v>
      </c>
      <c r="R804" s="177" t="s">
        <v>685</v>
      </c>
      <c r="S804" s="177" t="s">
        <v>826</v>
      </c>
      <c r="T804" s="178"/>
      <c r="U804" s="401" t="s">
        <v>1402</v>
      </c>
      <c r="V804" s="87"/>
      <c r="W804" s="86">
        <f t="shared" si="58"/>
        <v>8</v>
      </c>
      <c r="X804" s="88"/>
      <c r="Y804" s="86">
        <f t="shared" si="59"/>
        <v>12</v>
      </c>
      <c r="Z804" s="85"/>
      <c r="AA804" s="267" t="s">
        <v>1381</v>
      </c>
      <c r="AB804" s="175"/>
      <c r="AC804" s="176"/>
      <c r="AD804" s="176"/>
      <c r="AE804" s="101"/>
      <c r="AF804" s="101"/>
      <c r="AG804" s="101"/>
      <c r="AH804" s="101"/>
      <c r="AI804" s="101"/>
      <c r="AJ804" s="101"/>
      <c r="AK804" s="101"/>
      <c r="AL804" s="102"/>
      <c r="AM804" s="101"/>
      <c r="AN804" s="102"/>
      <c r="AO804" s="101"/>
      <c r="AP804" s="102"/>
      <c r="AQ804" s="101"/>
      <c r="AR804" s="102"/>
      <c r="AS804" s="101"/>
      <c r="AT804" s="102"/>
      <c r="AU804" s="101"/>
    </row>
    <row r="805" spans="1:47" ht="117.5">
      <c r="A805" s="487"/>
      <c r="B805" s="445"/>
      <c r="C805" s="489"/>
      <c r="D805" s="262" t="s">
        <v>1388</v>
      </c>
      <c r="E805" s="352" t="s">
        <v>362</v>
      </c>
      <c r="F805" s="263" t="s">
        <v>624</v>
      </c>
      <c r="G805" s="290" t="s">
        <v>704</v>
      </c>
      <c r="H805" s="341" t="s">
        <v>707</v>
      </c>
      <c r="I805" s="335" t="str">
        <f>IF(OR(E805="SE",E805="SA"),VLOOKUP(H805,'Tabla de Peligros y Riesgo'!$C$2:$E$226,2,FALSE),VLOOKUP(H805,'LISTA DE ASPECTOS - IMPACTOS'!$D$3:$F$72,2,FALSE))</f>
        <v>Atrapamiento</v>
      </c>
      <c r="J805" s="336" t="s">
        <v>705</v>
      </c>
      <c r="K805" s="342" t="s">
        <v>680</v>
      </c>
      <c r="L805" s="177">
        <v>3</v>
      </c>
      <c r="M805" s="268">
        <f t="shared" si="57"/>
        <v>13</v>
      </c>
      <c r="N805" s="85"/>
      <c r="O805" s="85"/>
      <c r="P805" s="84"/>
      <c r="Q805" s="287"/>
      <c r="R805" s="177"/>
      <c r="S805" s="177" t="s">
        <v>838</v>
      </c>
      <c r="T805" s="178"/>
      <c r="U805" s="401" t="s">
        <v>1402</v>
      </c>
      <c r="V805" s="87"/>
      <c r="W805" s="86">
        <f t="shared" si="58"/>
        <v>13</v>
      </c>
      <c r="X805" s="88"/>
      <c r="Y805" s="86">
        <f t="shared" si="59"/>
        <v>17</v>
      </c>
      <c r="Z805" s="85"/>
      <c r="AA805" s="267" t="s">
        <v>1381</v>
      </c>
      <c r="AB805" s="175"/>
      <c r="AC805" s="176"/>
      <c r="AD805" s="176"/>
      <c r="AE805" s="101"/>
      <c r="AF805" s="101"/>
      <c r="AG805" s="101"/>
      <c r="AH805" s="101"/>
      <c r="AI805" s="101"/>
      <c r="AJ805" s="101"/>
      <c r="AK805" s="101"/>
      <c r="AL805" s="102"/>
      <c r="AM805" s="101"/>
      <c r="AN805" s="102"/>
      <c r="AO805" s="101"/>
      <c r="AP805" s="102"/>
      <c r="AQ805" s="101"/>
      <c r="AR805" s="102"/>
      <c r="AS805" s="101"/>
      <c r="AT805" s="102"/>
      <c r="AU805" s="101"/>
    </row>
    <row r="806" spans="1:47" ht="70.5">
      <c r="A806" s="487"/>
      <c r="B806" s="445"/>
      <c r="C806" s="489"/>
      <c r="D806" s="262" t="s">
        <v>1388</v>
      </c>
      <c r="E806" s="352" t="s">
        <v>362</v>
      </c>
      <c r="F806" s="263" t="s">
        <v>624</v>
      </c>
      <c r="G806" s="290" t="s">
        <v>701</v>
      </c>
      <c r="H806" s="341" t="s">
        <v>542</v>
      </c>
      <c r="I806" s="335" t="str">
        <f>IF(OR(E806="SE",E806="SA"),VLOOKUP(H806,'Tabla de Peligros y Riesgo'!$C$2:$E$226,2,FALSE),VLOOKUP(H806,'LISTA DE ASPECTOS - IMPACTOS'!$D$3:$F$72,2,FALSE))</f>
        <v>Caída al mismo nivel</v>
      </c>
      <c r="J806" s="336" t="s">
        <v>702</v>
      </c>
      <c r="K806" s="342" t="s">
        <v>680</v>
      </c>
      <c r="L806" s="177">
        <v>4</v>
      </c>
      <c r="M806" s="268">
        <f t="shared" si="57"/>
        <v>18</v>
      </c>
      <c r="N806" s="85"/>
      <c r="O806" s="85"/>
      <c r="P806" s="84"/>
      <c r="Q806" s="287"/>
      <c r="R806" s="177"/>
      <c r="S806" s="177" t="s">
        <v>837</v>
      </c>
      <c r="T806" s="178"/>
      <c r="U806" s="401" t="s">
        <v>1402</v>
      </c>
      <c r="V806" s="87"/>
      <c r="W806" s="86">
        <f t="shared" si="58"/>
        <v>18</v>
      </c>
      <c r="X806" s="88"/>
      <c r="Y806" s="86">
        <f t="shared" si="59"/>
        <v>21</v>
      </c>
      <c r="Z806" s="85"/>
      <c r="AA806" s="267" t="s">
        <v>1381</v>
      </c>
      <c r="AB806" s="175"/>
      <c r="AC806" s="176"/>
      <c r="AD806" s="176"/>
      <c r="AE806" s="101"/>
      <c r="AF806" s="101"/>
      <c r="AG806" s="101"/>
      <c r="AH806" s="101"/>
      <c r="AI806" s="101"/>
      <c r="AJ806" s="101"/>
      <c r="AK806" s="101"/>
      <c r="AL806" s="102"/>
      <c r="AM806" s="101"/>
      <c r="AN806" s="102"/>
      <c r="AO806" s="101"/>
      <c r="AP806" s="102"/>
      <c r="AQ806" s="101"/>
      <c r="AR806" s="102"/>
      <c r="AS806" s="101"/>
      <c r="AT806" s="102"/>
      <c r="AU806" s="101"/>
    </row>
    <row r="807" spans="1:47" ht="70.5">
      <c r="A807" s="487"/>
      <c r="B807" s="445"/>
      <c r="C807" s="488" t="s">
        <v>188</v>
      </c>
      <c r="D807" s="262" t="s">
        <v>1388</v>
      </c>
      <c r="E807" s="352" t="s">
        <v>361</v>
      </c>
      <c r="F807" s="263" t="s">
        <v>624</v>
      </c>
      <c r="G807" s="290" t="s">
        <v>441</v>
      </c>
      <c r="H807" s="341" t="s">
        <v>519</v>
      </c>
      <c r="I807" s="335" t="str">
        <f>IF(OR(E807="SE",E807="SA"),VLOOKUP(H807,'Tabla de Peligros y Riesgo'!$C$2:$E$226,2,FALSE),VLOOKUP(H807,'LISTA DE ASPECTOS - IMPACTOS'!$D$3:$F$72,2,FALSE))</f>
        <v>Riesgos Disergonómico</v>
      </c>
      <c r="J807" s="336" t="str">
        <f>IF(OR(E807="SE",E807="SA"),VLOOKUP(H807,'Tabla de Peligros y Riesgo'!$C$2:$E$226,3,FALSE),VLOOKUP(H807,'LISTA DE ASPECTOS - IMPACTOS'!$D$3:$F$72,3,FALSE))</f>
        <v>Lumbalgia/Dorsalgia/ Hiperlordosis/ Tendinitis de Hombro</v>
      </c>
      <c r="K807" s="342" t="s">
        <v>715</v>
      </c>
      <c r="L807" s="177">
        <v>4</v>
      </c>
      <c r="M807" s="268">
        <f t="shared" si="57"/>
        <v>14</v>
      </c>
      <c r="N807" s="177"/>
      <c r="O807" s="177"/>
      <c r="P807" s="84"/>
      <c r="Q807" s="287"/>
      <c r="R807" s="177"/>
      <c r="S807" s="177" t="s">
        <v>716</v>
      </c>
      <c r="T807" s="178"/>
      <c r="U807" s="401" t="s">
        <v>1402</v>
      </c>
      <c r="V807" s="87"/>
      <c r="W807" s="86">
        <f t="shared" si="58"/>
        <v>14</v>
      </c>
      <c r="X807" s="88"/>
      <c r="Y807" s="86">
        <f t="shared" si="59"/>
        <v>18</v>
      </c>
      <c r="Z807" s="85"/>
      <c r="AA807" s="267" t="s">
        <v>1381</v>
      </c>
      <c r="AB807" s="175"/>
      <c r="AC807" s="176"/>
      <c r="AD807" s="176"/>
      <c r="AE807" s="101"/>
      <c r="AF807" s="101"/>
      <c r="AG807" s="101"/>
      <c r="AH807" s="101"/>
      <c r="AI807" s="101"/>
      <c r="AJ807" s="101"/>
      <c r="AK807" s="101"/>
      <c r="AL807" s="102"/>
      <c r="AM807" s="101"/>
      <c r="AN807" s="102"/>
      <c r="AO807" s="101"/>
      <c r="AP807" s="102"/>
      <c r="AQ807" s="101"/>
      <c r="AR807" s="102"/>
      <c r="AS807" s="101"/>
      <c r="AT807" s="102"/>
      <c r="AU807" s="101"/>
    </row>
    <row r="808" spans="1:47" ht="70.5">
      <c r="A808" s="487"/>
      <c r="B808" s="445"/>
      <c r="C808" s="489"/>
      <c r="D808" s="262" t="s">
        <v>1388</v>
      </c>
      <c r="E808" s="352" t="s">
        <v>362</v>
      </c>
      <c r="F808" s="263" t="s">
        <v>624</v>
      </c>
      <c r="G808" s="290" t="s">
        <v>701</v>
      </c>
      <c r="H808" s="341" t="s">
        <v>542</v>
      </c>
      <c r="I808" s="335" t="str">
        <f>IF(OR(E808="SE",E808="SA"),VLOOKUP(H808,'Tabla de Peligros y Riesgo'!$C$2:$E$226,2,FALSE),VLOOKUP(H808,'LISTA DE ASPECTOS - IMPACTOS'!$D$3:$F$72,2,FALSE))</f>
        <v>Caída al mismo nivel</v>
      </c>
      <c r="J808" s="336" t="s">
        <v>702</v>
      </c>
      <c r="K808" s="342" t="s">
        <v>680</v>
      </c>
      <c r="L808" s="177">
        <v>4</v>
      </c>
      <c r="M808" s="268">
        <f t="shared" si="57"/>
        <v>18</v>
      </c>
      <c r="N808" s="85"/>
      <c r="O808" s="85"/>
      <c r="P808" s="84"/>
      <c r="Q808" s="287"/>
      <c r="R808" s="177"/>
      <c r="S808" s="177" t="s">
        <v>837</v>
      </c>
      <c r="T808" s="178"/>
      <c r="U808" s="401" t="s">
        <v>1402</v>
      </c>
      <c r="V808" s="87"/>
      <c r="W808" s="86">
        <f t="shared" si="58"/>
        <v>18</v>
      </c>
      <c r="X808" s="88"/>
      <c r="Y808" s="86">
        <f t="shared" si="59"/>
        <v>21</v>
      </c>
      <c r="Z808" s="85"/>
      <c r="AA808" s="267" t="s">
        <v>1381</v>
      </c>
      <c r="AB808" s="175"/>
      <c r="AC808" s="176"/>
      <c r="AD808" s="176"/>
      <c r="AE808" s="101"/>
      <c r="AF808" s="101"/>
      <c r="AG808" s="101"/>
      <c r="AH808" s="101"/>
      <c r="AI808" s="101"/>
      <c r="AJ808" s="101"/>
      <c r="AK808" s="101"/>
      <c r="AL808" s="102"/>
      <c r="AM808" s="101"/>
      <c r="AN808" s="102"/>
      <c r="AO808" s="101"/>
      <c r="AP808" s="102"/>
      <c r="AQ808" s="101"/>
      <c r="AR808" s="102"/>
      <c r="AS808" s="101"/>
      <c r="AT808" s="102"/>
      <c r="AU808" s="101"/>
    </row>
    <row r="809" spans="1:47" ht="188">
      <c r="A809" s="487"/>
      <c r="B809" s="445"/>
      <c r="C809" s="489"/>
      <c r="D809" s="262" t="s">
        <v>1388</v>
      </c>
      <c r="E809" s="352" t="s">
        <v>363</v>
      </c>
      <c r="F809" s="263" t="s">
        <v>624</v>
      </c>
      <c r="G809" s="290" t="s">
        <v>739</v>
      </c>
      <c r="H809" s="341" t="s">
        <v>775</v>
      </c>
      <c r="I809" s="335" t="str">
        <f>IF(OR(E809="SE",E809="SA"),VLOOKUP(H809,'Tabla de Peligros y Riesgo'!$C$2:$E$226,2,FALSE),VLOOKUP(H809,'LISTA DE ASPECTOS - IMPACTOS'!$D$3:$F$72,2,FALSE))</f>
        <v>Alteración de la calidad de suelo/agua</v>
      </c>
      <c r="J809" s="336" t="str">
        <f>IF(OR(E809="SE",E809="SA"),VLOOKUP(H809,'Tabla de Peligros y Riesgo'!$C$2:$E$226,3,FALSE),VLOOKUP(H809,'LISTA DE ASPECTOS - IMPACTOS'!$D$3:$F$72,3,FALSE))</f>
        <v>Potencial incumplimiento de Estándares de Calidad Ambiental (ECA) para aire.
Potencial afectación a la vida y salud humana.</v>
      </c>
      <c r="K809" s="342" t="s">
        <v>715</v>
      </c>
      <c r="L809" s="177">
        <v>4</v>
      </c>
      <c r="M809" s="268">
        <f t="shared" si="57"/>
        <v>14</v>
      </c>
      <c r="N809" s="85"/>
      <c r="O809" s="85"/>
      <c r="P809" s="84"/>
      <c r="Q809" s="287"/>
      <c r="R809" s="177"/>
      <c r="S809" s="177" t="s">
        <v>741</v>
      </c>
      <c r="T809" s="178"/>
      <c r="U809" s="178"/>
      <c r="V809" s="87"/>
      <c r="W809" s="86">
        <f t="shared" si="58"/>
        <v>14</v>
      </c>
      <c r="X809" s="88">
        <f>IF(M809&gt;=16,MAX(N809:R809),IF(M809&lt;16,MAX(N809:V809)))</f>
        <v>0</v>
      </c>
      <c r="Y809" s="86">
        <f t="shared" si="59"/>
        <v>18</v>
      </c>
      <c r="Z809" s="85"/>
      <c r="AA809" s="267" t="s">
        <v>1381</v>
      </c>
      <c r="AB809" s="175"/>
      <c r="AC809" s="176"/>
      <c r="AD809" s="176"/>
      <c r="AE809" s="101"/>
      <c r="AF809" s="101"/>
      <c r="AG809" s="101"/>
      <c r="AH809" s="101"/>
      <c r="AI809" s="101"/>
      <c r="AJ809" s="101"/>
      <c r="AK809" s="101"/>
      <c r="AL809" s="102"/>
      <c r="AM809" s="101"/>
      <c r="AN809" s="102"/>
      <c r="AO809" s="101"/>
      <c r="AP809" s="102"/>
      <c r="AQ809" s="101"/>
      <c r="AR809" s="102"/>
      <c r="AS809" s="101"/>
      <c r="AT809" s="102"/>
      <c r="AU809" s="101"/>
    </row>
    <row r="810" spans="1:47" ht="188">
      <c r="A810" s="487"/>
      <c r="B810" s="445"/>
      <c r="C810" s="489"/>
      <c r="D810" s="262" t="s">
        <v>1388</v>
      </c>
      <c r="E810" s="352" t="s">
        <v>363</v>
      </c>
      <c r="F810" s="263" t="s">
        <v>624</v>
      </c>
      <c r="G810" s="290" t="s">
        <v>739</v>
      </c>
      <c r="H810" s="341" t="s">
        <v>740</v>
      </c>
      <c r="I810" s="335" t="str">
        <f>IF(OR(E810="SE",E810="SA"),VLOOKUP(H810,'Tabla de Peligros y Riesgo'!$C$2:$E$226,2,FALSE),VLOOKUP(H810,'LISTA DE ASPECTOS - IMPACTOS'!$D$3:$F$72,2,FALSE))</f>
        <v>Alteración de la calidad de suelo/agua</v>
      </c>
      <c r="J810" s="336" t="str">
        <f>IF(OR(E810="SE",E810="SA"),VLOOKUP(H810,'Tabla de Peligros y Riesgo'!$C$2:$E$226,3,FALSE),VLOOKUP(H810,'LISTA DE ASPECTOS - IMPACTOS'!$D$3:$F$72,3,FALSE))</f>
        <v>Potencial incumplimiento de Estándares de Calidad Ambiental (ECA) para aire.
Potencial afectación a la vida y salud humana.</v>
      </c>
      <c r="K810" s="342" t="s">
        <v>715</v>
      </c>
      <c r="L810" s="177">
        <v>4</v>
      </c>
      <c r="M810" s="268">
        <f t="shared" si="57"/>
        <v>14</v>
      </c>
      <c r="N810" s="85"/>
      <c r="O810" s="85"/>
      <c r="P810" s="291"/>
      <c r="Q810" s="287"/>
      <c r="R810" s="177"/>
      <c r="S810" s="177" t="s">
        <v>741</v>
      </c>
      <c r="T810" s="178">
        <v>0.35</v>
      </c>
      <c r="U810" s="178"/>
      <c r="V810" s="87"/>
      <c r="W810" s="86">
        <f t="shared" si="58"/>
        <v>14</v>
      </c>
      <c r="X810" s="88"/>
      <c r="Y810" s="86">
        <f t="shared" si="59"/>
        <v>18</v>
      </c>
      <c r="Z810" s="85"/>
      <c r="AA810" s="267" t="s">
        <v>1381</v>
      </c>
      <c r="AB810" s="536"/>
      <c r="AC810" s="537"/>
      <c r="AD810" s="537"/>
      <c r="AE810" s="272"/>
      <c r="AF810" s="272"/>
      <c r="AG810" s="272"/>
      <c r="AH810" s="272"/>
      <c r="AI810" s="272"/>
      <c r="AJ810" s="272"/>
      <c r="AK810" s="272"/>
      <c r="AL810" s="273"/>
      <c r="AM810" s="272"/>
      <c r="AN810" s="273"/>
      <c r="AO810" s="272"/>
      <c r="AP810" s="273"/>
      <c r="AQ810" s="272"/>
      <c r="AR810" s="273"/>
      <c r="AS810" s="272"/>
      <c r="AT810" s="102"/>
      <c r="AU810" s="101"/>
    </row>
    <row r="811" spans="1:47" ht="329">
      <c r="A811" s="487"/>
      <c r="B811" s="445"/>
      <c r="C811" s="489"/>
      <c r="D811" s="262" t="s">
        <v>1388</v>
      </c>
      <c r="E811" s="352" t="s">
        <v>363</v>
      </c>
      <c r="F811" s="263" t="s">
        <v>624</v>
      </c>
      <c r="G811" s="290" t="s">
        <v>732</v>
      </c>
      <c r="H811" s="341" t="s">
        <v>729</v>
      </c>
      <c r="I811" s="335" t="str">
        <f>IF(OR(E811="SE",E811="SA"),VLOOKUP(H811,'Tabla de Peligros y Riesgo'!$C$2:$E$226,2,FALSE),VLOOKUP(H811,'LISTA DE ASPECTOS - IMPACTOS'!$D$3:$F$72,2,FALSE))</f>
        <v>Alteración de la calidad de suelo/agua</v>
      </c>
      <c r="J811" s="336" t="str">
        <f>IF(OR(E811="SE",E811="SA"),VLOOKUP(H811,'Tabla de Peligros y Riesgo'!$C$2:$E$226,3,FALSE),VLOOKUP(H811,'LISTA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11" s="342" t="s">
        <v>690</v>
      </c>
      <c r="L811" s="177">
        <v>4</v>
      </c>
      <c r="M811" s="268">
        <f t="shared" si="57"/>
        <v>10</v>
      </c>
      <c r="N811" s="85"/>
      <c r="O811" s="85"/>
      <c r="P811" s="84"/>
      <c r="Q811" s="177"/>
      <c r="R811" s="177"/>
      <c r="S811" s="177" t="s">
        <v>733</v>
      </c>
      <c r="T811" s="178"/>
      <c r="U811" s="178"/>
      <c r="V811" s="87"/>
      <c r="W811" s="86">
        <f t="shared" si="58"/>
        <v>10</v>
      </c>
      <c r="X811" s="88"/>
      <c r="Y811" s="86">
        <f t="shared" si="59"/>
        <v>18</v>
      </c>
      <c r="Z811" s="85"/>
      <c r="AA811" s="267" t="s">
        <v>1381</v>
      </c>
      <c r="AB811" s="175"/>
      <c r="AC811" s="176"/>
      <c r="AD811" s="176"/>
      <c r="AE811" s="272"/>
      <c r="AF811" s="272"/>
      <c r="AG811" s="272"/>
      <c r="AH811" s="272"/>
      <c r="AI811" s="272"/>
      <c r="AJ811" s="272"/>
      <c r="AK811" s="272"/>
      <c r="AL811" s="273"/>
      <c r="AM811" s="272"/>
      <c r="AN811" s="273"/>
      <c r="AO811" s="272"/>
      <c r="AP811" s="273"/>
      <c r="AQ811" s="272"/>
      <c r="AR811" s="273"/>
      <c r="AS811" s="272"/>
      <c r="AT811" s="102"/>
      <c r="AU811" s="101"/>
    </row>
    <row r="812" spans="1:47" ht="329">
      <c r="A812" s="487"/>
      <c r="B812" s="445"/>
      <c r="C812" s="489"/>
      <c r="D812" s="262" t="s">
        <v>1388</v>
      </c>
      <c r="E812" s="352" t="s">
        <v>363</v>
      </c>
      <c r="F812" s="263" t="s">
        <v>624</v>
      </c>
      <c r="G812" s="290" t="s">
        <v>728</v>
      </c>
      <c r="H812" s="341" t="s">
        <v>729</v>
      </c>
      <c r="I812" s="335" t="str">
        <f>IF(OR(E812="SE",E812="SA"),VLOOKUP(H812,'Tabla de Peligros y Riesgo'!$C$2:$E$226,2,FALSE),VLOOKUP(H812,'LISTA DE ASPECTOS - IMPACTOS'!$D$3:$F$72,2,FALSE))</f>
        <v>Alteración de la calidad de suelo/agua</v>
      </c>
      <c r="J812" s="336" t="str">
        <f>IF(OR(E812="SE",E812="SA"),VLOOKUP(H812,'Tabla de Peligros y Riesgo'!$C$2:$E$226,3,FALSE),VLOOKUP(H812,'LISTA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12" s="342" t="s">
        <v>680</v>
      </c>
      <c r="L812" s="177">
        <v>3</v>
      </c>
      <c r="M812" s="268">
        <f t="shared" si="57"/>
        <v>13</v>
      </c>
      <c r="N812" s="177"/>
      <c r="O812" s="177"/>
      <c r="P812" s="84"/>
      <c r="Q812" s="177" t="s">
        <v>730</v>
      </c>
      <c r="R812" s="177" t="s">
        <v>685</v>
      </c>
      <c r="S812" s="177" t="s">
        <v>731</v>
      </c>
      <c r="T812" s="178">
        <v>0.35</v>
      </c>
      <c r="U812" s="178"/>
      <c r="V812" s="87"/>
      <c r="W812" s="86">
        <f t="shared" si="58"/>
        <v>13</v>
      </c>
      <c r="X812" s="88"/>
      <c r="Y812" s="86">
        <f t="shared" si="59"/>
        <v>17</v>
      </c>
      <c r="Z812" s="85"/>
      <c r="AA812" s="267" t="s">
        <v>1381</v>
      </c>
      <c r="AB812" s="175"/>
      <c r="AC812" s="176"/>
      <c r="AD812" s="176"/>
      <c r="AE812" s="101"/>
      <c r="AF812" s="101"/>
      <c r="AG812" s="101"/>
      <c r="AH812" s="101"/>
      <c r="AI812" s="101"/>
      <c r="AJ812" s="101"/>
      <c r="AK812" s="101"/>
      <c r="AL812" s="102"/>
      <c r="AM812" s="101"/>
      <c r="AN812" s="102"/>
      <c r="AO812" s="101"/>
      <c r="AP812" s="102"/>
      <c r="AQ812" s="101"/>
      <c r="AR812" s="102"/>
      <c r="AS812" s="101"/>
      <c r="AT812" s="102"/>
      <c r="AU812" s="101"/>
    </row>
    <row r="813" spans="1:47" ht="58">
      <c r="A813" s="487"/>
      <c r="B813" s="445"/>
      <c r="C813" s="489"/>
      <c r="D813" s="262" t="s">
        <v>1388</v>
      </c>
      <c r="E813" s="352" t="s">
        <v>362</v>
      </c>
      <c r="F813" s="263" t="s">
        <v>624</v>
      </c>
      <c r="G813" s="290" t="s">
        <v>823</v>
      </c>
      <c r="H813" s="341" t="s">
        <v>824</v>
      </c>
      <c r="I813" s="335" t="str">
        <f>IF(OR(E813="SE",E813="SA"),VLOOKUP(H813,'Tabla de Peligros y Riesgo'!$C$2:$E$226,2,FALSE),VLOOKUP(H813,'LISTA DE ASPECTOS - IMPACTOS'!$D$3:$F$72,2,FALSE))</f>
        <v>Aplastamiento</v>
      </c>
      <c r="J813" s="336" t="str">
        <f>IF(OR(E813="SE",E813="SA"),VLOOKUP(H813,'Tabla de Peligros y Riesgo'!$C$2:$E$226,3,FALSE),VLOOKUP(H813,'LISTA DE ASPECTOS - IMPACTOS'!$D$3:$F$72,3,FALSE))</f>
        <v>Contusión/Fractura/Muerte</v>
      </c>
      <c r="K813" s="342" t="s">
        <v>680</v>
      </c>
      <c r="L813" s="177">
        <v>2</v>
      </c>
      <c r="M813" s="268">
        <f t="shared" si="57"/>
        <v>8</v>
      </c>
      <c r="N813" s="85"/>
      <c r="O813" s="85"/>
      <c r="P813" s="84"/>
      <c r="Q813" s="287" t="s">
        <v>825</v>
      </c>
      <c r="R813" s="177" t="s">
        <v>685</v>
      </c>
      <c r="S813" s="177" t="s">
        <v>826</v>
      </c>
      <c r="T813" s="178"/>
      <c r="U813" s="401" t="s">
        <v>1402</v>
      </c>
      <c r="V813" s="87"/>
      <c r="W813" s="86">
        <f t="shared" si="58"/>
        <v>8</v>
      </c>
      <c r="X813" s="88"/>
      <c r="Y813" s="86">
        <f t="shared" si="59"/>
        <v>12</v>
      </c>
      <c r="Z813" s="85"/>
      <c r="AA813" s="267" t="s">
        <v>1381</v>
      </c>
      <c r="AB813" s="175"/>
      <c r="AC813" s="176"/>
      <c r="AD813" s="176"/>
      <c r="AE813" s="101"/>
      <c r="AF813" s="101"/>
      <c r="AG813" s="101"/>
      <c r="AH813" s="101"/>
      <c r="AI813" s="101"/>
      <c r="AJ813" s="101"/>
      <c r="AK813" s="101"/>
      <c r="AL813" s="102"/>
      <c r="AM813" s="101"/>
      <c r="AN813" s="102"/>
      <c r="AO813" s="101"/>
      <c r="AP813" s="102"/>
      <c r="AQ813" s="101"/>
      <c r="AR813" s="102"/>
      <c r="AS813" s="101"/>
      <c r="AT813" s="102"/>
      <c r="AU813" s="101"/>
    </row>
    <row r="814" spans="1:47" ht="116">
      <c r="A814" s="487"/>
      <c r="B814" s="445"/>
      <c r="C814" s="489"/>
      <c r="D814" s="262" t="s">
        <v>1388</v>
      </c>
      <c r="E814" s="352" t="s">
        <v>362</v>
      </c>
      <c r="F814" s="263" t="s">
        <v>624</v>
      </c>
      <c r="G814" s="290" t="s">
        <v>735</v>
      </c>
      <c r="H814" s="341" t="s">
        <v>736</v>
      </c>
      <c r="I814" s="335" t="str">
        <f>IF(OR(E814="SE",E814="SA"),VLOOKUP(H814,'Tabla de Peligros y Riesgo'!$C$2:$E$226,2,FALSE),VLOOKUP(H814,'LISTA DE ASPECTOS - IMPACTOS'!$D$3:$F$72,2,FALSE))</f>
        <v>Cortes</v>
      </c>
      <c r="J814" s="336" t="str">
        <f>IF(OR(E814="SE",E814="SA"),VLOOKUP(H814,'Tabla de Peligros y Riesgo'!$C$2:$E$226,3,FALSE),VLOOKUP(H814,'LISTA DE ASPECTOS - IMPACTOS'!$D$3:$F$72,3,FALSE))</f>
        <v>Herida punzocortante</v>
      </c>
      <c r="K814" s="342" t="s">
        <v>715</v>
      </c>
      <c r="L814" s="177">
        <v>3</v>
      </c>
      <c r="M814" s="268">
        <f t="shared" si="57"/>
        <v>9</v>
      </c>
      <c r="N814" s="85"/>
      <c r="O814" s="85"/>
      <c r="P814" s="84"/>
      <c r="Q814" s="287" t="s">
        <v>737</v>
      </c>
      <c r="R814" s="177" t="s">
        <v>678</v>
      </c>
      <c r="S814" s="177" t="s">
        <v>738</v>
      </c>
      <c r="T814" s="178"/>
      <c r="U814" s="401" t="s">
        <v>1402</v>
      </c>
      <c r="V814" s="87"/>
      <c r="W814" s="86">
        <f t="shared" si="58"/>
        <v>9</v>
      </c>
      <c r="X814" s="88"/>
      <c r="Y814" s="86">
        <f t="shared" si="59"/>
        <v>20</v>
      </c>
      <c r="Z814" s="85"/>
      <c r="AA814" s="267" t="s">
        <v>1381</v>
      </c>
      <c r="AB814" s="175"/>
      <c r="AC814" s="176"/>
      <c r="AD814" s="176"/>
      <c r="AE814" s="101"/>
      <c r="AF814" s="101"/>
      <c r="AG814" s="101"/>
      <c r="AH814" s="101"/>
      <c r="AI814" s="101"/>
      <c r="AJ814" s="101"/>
      <c r="AK814" s="101"/>
      <c r="AL814" s="102"/>
      <c r="AM814" s="101"/>
      <c r="AN814" s="102"/>
      <c r="AO814" s="101"/>
      <c r="AP814" s="102"/>
      <c r="AQ814" s="101"/>
      <c r="AR814" s="102"/>
      <c r="AS814" s="101"/>
      <c r="AT814" s="102"/>
      <c r="AU814" s="101"/>
    </row>
    <row r="815" spans="1:47" ht="117.5">
      <c r="A815" s="487"/>
      <c r="B815" s="445"/>
      <c r="C815" s="493"/>
      <c r="D815" s="262" t="s">
        <v>1388</v>
      </c>
      <c r="E815" s="352" t="s">
        <v>362</v>
      </c>
      <c r="F815" s="263" t="s">
        <v>624</v>
      </c>
      <c r="G815" s="290" t="s">
        <v>704</v>
      </c>
      <c r="H815" s="341" t="s">
        <v>707</v>
      </c>
      <c r="I815" s="335" t="str">
        <f>IF(OR(E815="SE",E815="SA"),VLOOKUP(H815,'Tabla de Peligros y Riesgo'!$C$2:$E$226,2,FALSE),VLOOKUP(H815,'LISTA DE ASPECTOS - IMPACTOS'!$D$3:$F$72,2,FALSE))</f>
        <v>Atrapamiento</v>
      </c>
      <c r="J815" s="336" t="s">
        <v>705</v>
      </c>
      <c r="K815" s="342" t="s">
        <v>680</v>
      </c>
      <c r="L815" s="177">
        <v>3</v>
      </c>
      <c r="M815" s="268">
        <f t="shared" si="57"/>
        <v>13</v>
      </c>
      <c r="N815" s="177"/>
      <c r="O815" s="177"/>
      <c r="P815" s="84"/>
      <c r="Q815" s="287"/>
      <c r="R815" s="177"/>
      <c r="S815" s="177" t="s">
        <v>714</v>
      </c>
      <c r="T815" s="178"/>
      <c r="U815" s="401" t="s">
        <v>1402</v>
      </c>
      <c r="V815" s="87"/>
      <c r="W815" s="86">
        <f t="shared" si="58"/>
        <v>13</v>
      </c>
      <c r="X815" s="88"/>
      <c r="Y815" s="86">
        <f t="shared" si="59"/>
        <v>17</v>
      </c>
      <c r="Z815" s="85"/>
      <c r="AA815" s="267" t="s">
        <v>1381</v>
      </c>
      <c r="AB815" s="175"/>
      <c r="AC815" s="176"/>
      <c r="AD815" s="176"/>
      <c r="AE815" s="101"/>
      <c r="AF815" s="101"/>
      <c r="AG815" s="101"/>
      <c r="AH815" s="101"/>
      <c r="AI815" s="101"/>
      <c r="AJ815" s="101"/>
      <c r="AK815" s="101"/>
      <c r="AL815" s="102"/>
      <c r="AM815" s="101"/>
      <c r="AN815" s="102"/>
      <c r="AO815" s="101"/>
      <c r="AP815" s="102"/>
      <c r="AQ815" s="101"/>
      <c r="AR815" s="102"/>
      <c r="AS815" s="101"/>
      <c r="AT815" s="102"/>
      <c r="AU815" s="101"/>
    </row>
    <row r="816" spans="1:47" ht="117.5">
      <c r="A816" s="487"/>
      <c r="B816" s="445"/>
      <c r="C816" s="277" t="s">
        <v>25</v>
      </c>
      <c r="D816" s="262" t="s">
        <v>1388</v>
      </c>
      <c r="E816" s="352" t="s">
        <v>362</v>
      </c>
      <c r="F816" s="263" t="s">
        <v>624</v>
      </c>
      <c r="G816" s="290" t="s">
        <v>704</v>
      </c>
      <c r="H816" s="341" t="s">
        <v>707</v>
      </c>
      <c r="I816" s="335" t="str">
        <f>IF(OR(E816="SE",E816="SA"),VLOOKUP(H816,'Tabla de Peligros y Riesgo'!$C$2:$E$226,2,FALSE),VLOOKUP(H816,'LISTA DE ASPECTOS - IMPACTOS'!$D$3:$F$72,2,FALSE))</f>
        <v>Atrapamiento</v>
      </c>
      <c r="J816" s="336" t="s">
        <v>705</v>
      </c>
      <c r="K816" s="342" t="s">
        <v>680</v>
      </c>
      <c r="L816" s="177">
        <v>3</v>
      </c>
      <c r="M816" s="268">
        <f t="shared" si="57"/>
        <v>13</v>
      </c>
      <c r="N816" s="85"/>
      <c r="O816" s="85"/>
      <c r="P816" s="84"/>
      <c r="Q816" s="287"/>
      <c r="R816" s="177"/>
      <c r="S816" s="177" t="s">
        <v>838</v>
      </c>
      <c r="T816" s="178"/>
      <c r="U816" s="401" t="s">
        <v>1402</v>
      </c>
      <c r="V816" s="87"/>
      <c r="W816" s="86">
        <f t="shared" si="58"/>
        <v>13</v>
      </c>
      <c r="X816" s="88">
        <f>IF(M816&gt;=16,MAX(N816:R816),IF(M816&lt;16,MAX(N816:V816)))</f>
        <v>0</v>
      </c>
      <c r="Y816" s="86">
        <f t="shared" si="59"/>
        <v>17</v>
      </c>
      <c r="Z816" s="85"/>
      <c r="AA816" s="267" t="s">
        <v>1381</v>
      </c>
      <c r="AB816" s="175"/>
      <c r="AC816" s="176"/>
      <c r="AD816" s="176"/>
      <c r="AE816" s="101"/>
      <c r="AF816" s="101"/>
      <c r="AG816" s="101"/>
      <c r="AH816" s="101"/>
      <c r="AI816" s="101"/>
      <c r="AJ816" s="101"/>
      <c r="AK816" s="101"/>
      <c r="AL816" s="102"/>
      <c r="AM816" s="101"/>
      <c r="AN816" s="102"/>
      <c r="AO816" s="101"/>
      <c r="AP816" s="102"/>
      <c r="AQ816" s="101"/>
      <c r="AR816" s="102"/>
      <c r="AS816" s="101"/>
      <c r="AT816" s="102"/>
      <c r="AU816" s="101"/>
    </row>
    <row r="817" spans="1:52" ht="141">
      <c r="A817" s="487"/>
      <c r="B817" s="445"/>
      <c r="C817" s="488" t="s">
        <v>113</v>
      </c>
      <c r="D817" s="262" t="s">
        <v>1388</v>
      </c>
      <c r="E817" s="352" t="s">
        <v>361</v>
      </c>
      <c r="F817" s="263" t="s">
        <v>624</v>
      </c>
      <c r="G817" s="290" t="s">
        <v>711</v>
      </c>
      <c r="H817" s="341" t="s">
        <v>513</v>
      </c>
      <c r="I817" s="335" t="str">
        <f>IF(OR(E817="SE",E817="SA"),VLOOKUP(H817,'Tabla de Peligros y Riesgo'!$C$2:$E$226,2,FALSE),VLOOKUP(H817,'LISTA DE ASPECTOS - IMPACTOS'!$D$3:$F$72,2,FALSE))</f>
        <v xml:space="preserve">Exposición a vibraciones </v>
      </c>
      <c r="J817" s="336" t="str">
        <f>IF(OR(E817="SE",E817="SA"),VLOOKUP(H817,'Tabla de Peligros y Riesgo'!$C$2:$E$226,3,FALSE),VLOOKUP(H817,'LISTA DE ASPECTOS - IMPACTOS'!$D$3:$F$72,3,FALSE))</f>
        <v>Trastornos (vasculares, hueso, articulaciones y neurológicos)</v>
      </c>
      <c r="K817" s="342" t="s">
        <v>680</v>
      </c>
      <c r="L817" s="177">
        <v>3</v>
      </c>
      <c r="M817" s="268">
        <f t="shared" si="57"/>
        <v>13</v>
      </c>
      <c r="N817" s="85"/>
      <c r="O817" s="85"/>
      <c r="P817" s="84"/>
      <c r="Q817" s="287"/>
      <c r="R817" s="177"/>
      <c r="S817" s="177" t="s">
        <v>712</v>
      </c>
      <c r="T817" s="178"/>
      <c r="U817" s="401" t="s">
        <v>1402</v>
      </c>
      <c r="V817" s="87"/>
      <c r="W817" s="86">
        <f t="shared" si="58"/>
        <v>13</v>
      </c>
      <c r="X817" s="88"/>
      <c r="Y817" s="86">
        <f t="shared" si="59"/>
        <v>17</v>
      </c>
      <c r="Z817" s="85"/>
      <c r="AA817" s="267" t="s">
        <v>1381</v>
      </c>
      <c r="AB817" s="175"/>
      <c r="AC817" s="176"/>
      <c r="AD817" s="176"/>
      <c r="AE817" s="101"/>
      <c r="AF817" s="101"/>
      <c r="AG817" s="101"/>
      <c r="AH817" s="101"/>
      <c r="AI817" s="101"/>
      <c r="AJ817" s="101"/>
      <c r="AK817" s="101"/>
      <c r="AL817" s="102"/>
      <c r="AM817" s="101"/>
      <c r="AN817" s="102"/>
      <c r="AO817" s="101"/>
      <c r="AP817" s="102"/>
      <c r="AQ817" s="101"/>
      <c r="AR817" s="102"/>
      <c r="AS817" s="101"/>
      <c r="AT817" s="102"/>
      <c r="AU817" s="101"/>
    </row>
    <row r="818" spans="1:52" ht="141">
      <c r="A818" s="487"/>
      <c r="B818" s="445"/>
      <c r="C818" s="489"/>
      <c r="D818" s="262" t="s">
        <v>1388</v>
      </c>
      <c r="E818" s="352" t="s">
        <v>361</v>
      </c>
      <c r="F818" s="263" t="s">
        <v>624</v>
      </c>
      <c r="G818" s="290" t="s">
        <v>717</v>
      </c>
      <c r="H818" s="341" t="s">
        <v>718</v>
      </c>
      <c r="I818" s="335" t="str">
        <f>IF(OR(E818="SE",E818="SA"),VLOOKUP(H818,'Tabla de Peligros y Riesgo'!$C$2:$E$226,2,FALSE),VLOOKUP(H818,'LISTA DE ASPECTOS - IMPACTOS'!$D$3:$F$72,2,FALSE))</f>
        <v>Perdida de la audición</v>
      </c>
      <c r="J818" s="336" t="str">
        <f>IF(OR(E818="SE",E818="SA"),VLOOKUP(H818,'Tabla de Peligros y Riesgo'!$C$2:$E$226,3,FALSE),VLOOKUP(H818,'LISTA DE ASPECTOS - IMPACTOS'!$D$3:$F$72,3,FALSE))</f>
        <v>Hipoacusia</v>
      </c>
      <c r="K818" s="342" t="s">
        <v>680</v>
      </c>
      <c r="L818" s="177">
        <v>3</v>
      </c>
      <c r="M818" s="268">
        <f t="shared" si="57"/>
        <v>13</v>
      </c>
      <c r="N818" s="85"/>
      <c r="O818" s="85"/>
      <c r="P818" s="84"/>
      <c r="Q818" s="287" t="s">
        <v>719</v>
      </c>
      <c r="R818" s="177" t="s">
        <v>678</v>
      </c>
      <c r="S818" s="177" t="s">
        <v>720</v>
      </c>
      <c r="T818" s="178"/>
      <c r="U818" s="178" t="s">
        <v>822</v>
      </c>
      <c r="V818" s="87"/>
      <c r="W818" s="86">
        <f t="shared" si="58"/>
        <v>13</v>
      </c>
      <c r="X818" s="88"/>
      <c r="Y818" s="86">
        <f t="shared" si="59"/>
        <v>20</v>
      </c>
      <c r="Z818" s="85"/>
      <c r="AA818" s="267" t="s">
        <v>1381</v>
      </c>
      <c r="AB818" s="175"/>
      <c r="AC818" s="176"/>
      <c r="AD818" s="176"/>
      <c r="AE818" s="101"/>
      <c r="AF818" s="101"/>
      <c r="AG818" s="101"/>
      <c r="AH818" s="101"/>
      <c r="AI818" s="101"/>
      <c r="AJ818" s="101"/>
      <c r="AK818" s="101"/>
      <c r="AL818" s="102"/>
      <c r="AM818" s="101"/>
      <c r="AN818" s="102"/>
      <c r="AO818" s="101"/>
      <c r="AP818" s="102"/>
      <c r="AQ818" s="101"/>
      <c r="AR818" s="102"/>
      <c r="AS818" s="101"/>
      <c r="AT818" s="102"/>
      <c r="AU818" s="101"/>
    </row>
    <row r="819" spans="1:52" ht="117.5">
      <c r="A819" s="487"/>
      <c r="B819" s="445"/>
      <c r="C819" s="489"/>
      <c r="D819" s="262" t="s">
        <v>1388</v>
      </c>
      <c r="E819" s="352" t="s">
        <v>362</v>
      </c>
      <c r="F819" s="263" t="s">
        <v>624</v>
      </c>
      <c r="G819" s="290" t="s">
        <v>704</v>
      </c>
      <c r="H819" s="341" t="s">
        <v>707</v>
      </c>
      <c r="I819" s="335" t="str">
        <f>IF(OR(E819="SE",E819="SA"),VLOOKUP(H819,'Tabla de Peligros y Riesgo'!$C$2:$E$226,2,FALSE),VLOOKUP(H819,'LISTA DE ASPECTOS - IMPACTOS'!$D$3:$F$72,2,FALSE))</f>
        <v>Atrapamiento</v>
      </c>
      <c r="J819" s="336" t="s">
        <v>705</v>
      </c>
      <c r="K819" s="342" t="s">
        <v>680</v>
      </c>
      <c r="L819" s="177">
        <v>3</v>
      </c>
      <c r="M819" s="268">
        <f t="shared" si="57"/>
        <v>13</v>
      </c>
      <c r="N819" s="85"/>
      <c r="O819" s="85"/>
      <c r="P819" s="84"/>
      <c r="Q819" s="287"/>
      <c r="R819" s="177"/>
      <c r="S819" s="177" t="s">
        <v>838</v>
      </c>
      <c r="T819" s="178"/>
      <c r="U819" s="401" t="s">
        <v>1402</v>
      </c>
      <c r="V819" s="87">
        <v>0.15</v>
      </c>
      <c r="W819" s="86">
        <f t="shared" si="58"/>
        <v>13</v>
      </c>
      <c r="X819" s="88">
        <f>IF(M819&gt;=16,MAX(N819:R819),IF(M819&lt;16,MAX(N819:V819)))</f>
        <v>0.15</v>
      </c>
      <c r="Y819" s="86">
        <f t="shared" si="59"/>
        <v>17</v>
      </c>
      <c r="Z819" s="85"/>
      <c r="AA819" s="267" t="s">
        <v>1381</v>
      </c>
      <c r="AB819" s="175"/>
      <c r="AC819" s="176"/>
      <c r="AD819" s="176"/>
      <c r="AE819" s="101"/>
      <c r="AF819" s="101"/>
      <c r="AG819" s="101"/>
      <c r="AH819" s="101"/>
      <c r="AI819" s="101"/>
      <c r="AJ819" s="101"/>
      <c r="AK819" s="101"/>
      <c r="AL819" s="102"/>
      <c r="AM819" s="101"/>
      <c r="AN819" s="102"/>
      <c r="AO819" s="101"/>
      <c r="AP819" s="102"/>
      <c r="AQ819" s="101"/>
      <c r="AR819" s="102"/>
      <c r="AS819" s="101"/>
      <c r="AT819" s="102"/>
      <c r="AU819" s="101"/>
    </row>
    <row r="820" spans="1:52" ht="329">
      <c r="A820" s="487"/>
      <c r="B820" s="445"/>
      <c r="C820" s="489"/>
      <c r="D820" s="262" t="s">
        <v>1388</v>
      </c>
      <c r="E820" s="352" t="s">
        <v>363</v>
      </c>
      <c r="F820" s="263" t="s">
        <v>624</v>
      </c>
      <c r="G820" s="290" t="s">
        <v>732</v>
      </c>
      <c r="H820" s="341" t="s">
        <v>729</v>
      </c>
      <c r="I820" s="335" t="str">
        <f>IF(OR(E820="SE",E820="SA"),VLOOKUP(H820,'Tabla de Peligros y Riesgo'!$C$2:$E$226,2,FALSE),VLOOKUP(H820,'LISTA DE ASPECTOS - IMPACTOS'!$D$3:$F$72,2,FALSE))</f>
        <v>Alteración de la calidad de suelo/agua</v>
      </c>
      <c r="J820" s="336" t="str">
        <f>IF(OR(E820="SE",E820="SA"),VLOOKUP(H820,'Tabla de Peligros y Riesgo'!$C$2:$E$226,3,FALSE),VLOOKUP(H820,'LISTA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20" s="342" t="s">
        <v>690</v>
      </c>
      <c r="L820" s="177">
        <v>4</v>
      </c>
      <c r="M820" s="268">
        <f t="shared" si="57"/>
        <v>10</v>
      </c>
      <c r="N820" s="85"/>
      <c r="O820" s="85"/>
      <c r="P820" s="84"/>
      <c r="Q820" s="177"/>
      <c r="R820" s="177"/>
      <c r="S820" s="177" t="s">
        <v>733</v>
      </c>
      <c r="T820" s="178"/>
      <c r="U820" s="178"/>
      <c r="V820" s="87"/>
      <c r="W820" s="86">
        <f t="shared" si="58"/>
        <v>10</v>
      </c>
      <c r="X820" s="88"/>
      <c r="Y820" s="86">
        <f t="shared" si="59"/>
        <v>18</v>
      </c>
      <c r="Z820" s="85"/>
      <c r="AA820" s="267" t="s">
        <v>1381</v>
      </c>
      <c r="AB820" s="175"/>
      <c r="AC820" s="176"/>
      <c r="AD820" s="176"/>
      <c r="AE820" s="272"/>
      <c r="AF820" s="272"/>
      <c r="AG820" s="272"/>
      <c r="AH820" s="272"/>
      <c r="AI820" s="272"/>
      <c r="AJ820" s="272"/>
      <c r="AK820" s="272"/>
      <c r="AL820" s="273"/>
      <c r="AM820" s="272"/>
      <c r="AN820" s="273"/>
      <c r="AO820" s="272"/>
      <c r="AP820" s="273"/>
      <c r="AQ820" s="272"/>
      <c r="AR820" s="273"/>
      <c r="AS820" s="272"/>
      <c r="AT820" s="102"/>
      <c r="AU820" s="101"/>
    </row>
    <row r="821" spans="1:52" ht="141">
      <c r="A821" s="487"/>
      <c r="B821" s="445"/>
      <c r="C821" s="489"/>
      <c r="D821" s="262" t="s">
        <v>1388</v>
      </c>
      <c r="E821" s="352" t="s">
        <v>363</v>
      </c>
      <c r="F821" s="263" t="s">
        <v>624</v>
      </c>
      <c r="G821" s="290" t="s">
        <v>809</v>
      </c>
      <c r="H821" s="341" t="s">
        <v>417</v>
      </c>
      <c r="I821" s="335" t="str">
        <f>IF(OR(E821="SE",E821="SA"),VLOOKUP(H821,'Tabla de Peligros y Riesgo'!$C$2:$E$226,2,FALSE),VLOOKUP(H821,'LISTA DE ASPECTOS - IMPACTOS'!$D$3:$F$72,2,FALSE))</f>
        <v>Contaminación sonora</v>
      </c>
      <c r="J821" s="336" t="str">
        <f>IF(OR(E821="SE",E821="SA"),VLOOKUP(H821,'Tabla de Peligros y Riesgo'!$C$2:$E$226,3,FALSE),VLOOKUP(H821,'LISTA DE ASPECTOS - IMPACTOS'!$D$3:$F$72,3,FALSE))</f>
        <v>Afectación a la fauna terrestre.
Potencial afectación a la calidad ambiental del recurso agua.</v>
      </c>
      <c r="K821" s="342" t="s">
        <v>715</v>
      </c>
      <c r="L821" s="177">
        <v>5</v>
      </c>
      <c r="M821" s="268">
        <f t="shared" si="57"/>
        <v>19</v>
      </c>
      <c r="N821" s="85"/>
      <c r="O821" s="85"/>
      <c r="P821" s="84"/>
      <c r="Q821" s="177"/>
      <c r="R821" s="177"/>
      <c r="S821" s="177" t="s">
        <v>810</v>
      </c>
      <c r="T821" s="178"/>
      <c r="U821" s="178"/>
      <c r="V821" s="87"/>
      <c r="W821" s="86">
        <f t="shared" si="58"/>
        <v>19</v>
      </c>
      <c r="X821" s="88"/>
      <c r="Y821" s="86">
        <f t="shared" si="59"/>
        <v>22</v>
      </c>
      <c r="Z821" s="85"/>
      <c r="AA821" s="267" t="s">
        <v>1381</v>
      </c>
      <c r="AB821" s="175"/>
      <c r="AC821" s="176"/>
      <c r="AD821" s="176"/>
      <c r="AE821" s="272"/>
      <c r="AF821" s="272"/>
      <c r="AG821" s="272"/>
      <c r="AH821" s="272"/>
      <c r="AI821" s="272"/>
      <c r="AJ821" s="272"/>
      <c r="AK821" s="272"/>
      <c r="AL821" s="273"/>
      <c r="AM821" s="272"/>
      <c r="AN821" s="273"/>
      <c r="AO821" s="272"/>
      <c r="AP821" s="273"/>
      <c r="AQ821" s="272"/>
      <c r="AR821" s="273"/>
      <c r="AS821" s="272"/>
      <c r="AT821" s="102"/>
      <c r="AU821" s="101"/>
    </row>
    <row r="822" spans="1:52" ht="329">
      <c r="A822" s="487"/>
      <c r="B822" s="445"/>
      <c r="C822" s="489"/>
      <c r="D822" s="262" t="s">
        <v>1388</v>
      </c>
      <c r="E822" s="352" t="s">
        <v>363</v>
      </c>
      <c r="F822" s="263" t="s">
        <v>624</v>
      </c>
      <c r="G822" s="290" t="s">
        <v>728</v>
      </c>
      <c r="H822" s="341" t="s">
        <v>729</v>
      </c>
      <c r="I822" s="335" t="str">
        <f>IF(OR(E822="SE",E822="SA"),VLOOKUP(H822,'Tabla de Peligros y Riesgo'!$C$2:$E$226,2,FALSE),VLOOKUP(H822,'LISTA DE ASPECTOS - IMPACTOS'!$D$3:$F$72,2,FALSE))</f>
        <v>Alteración de la calidad de suelo/agua</v>
      </c>
      <c r="J822" s="336" t="str">
        <f>IF(OR(E822="SE",E822="SA"),VLOOKUP(H822,'Tabla de Peligros y Riesgo'!$C$2:$E$226,3,FALSE),VLOOKUP(H822,'LISTA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22" s="342" t="s">
        <v>680</v>
      </c>
      <c r="L822" s="177">
        <v>3</v>
      </c>
      <c r="M822" s="268">
        <f t="shared" si="57"/>
        <v>13</v>
      </c>
      <c r="N822" s="177"/>
      <c r="O822" s="177"/>
      <c r="P822" s="84"/>
      <c r="Q822" s="177" t="s">
        <v>730</v>
      </c>
      <c r="R822" s="177" t="s">
        <v>685</v>
      </c>
      <c r="S822" s="177" t="s">
        <v>731</v>
      </c>
      <c r="T822" s="178"/>
      <c r="U822" s="178"/>
      <c r="V822" s="87"/>
      <c r="W822" s="86">
        <f t="shared" si="58"/>
        <v>13</v>
      </c>
      <c r="X822" s="88"/>
      <c r="Y822" s="86">
        <f t="shared" si="59"/>
        <v>17</v>
      </c>
      <c r="Z822" s="85"/>
      <c r="AA822" s="267" t="s">
        <v>1381</v>
      </c>
      <c r="AB822" s="175"/>
      <c r="AC822" s="176"/>
      <c r="AD822" s="176"/>
      <c r="AE822" s="272"/>
      <c r="AF822" s="272"/>
      <c r="AG822" s="272"/>
      <c r="AH822" s="272"/>
      <c r="AI822" s="272"/>
      <c r="AJ822" s="272"/>
      <c r="AK822" s="272"/>
      <c r="AL822" s="273"/>
      <c r="AM822" s="272"/>
      <c r="AN822" s="273"/>
      <c r="AO822" s="272"/>
      <c r="AP822" s="273"/>
      <c r="AQ822" s="272"/>
      <c r="AR822" s="273"/>
      <c r="AS822" s="272"/>
      <c r="AT822" s="102"/>
      <c r="AU822" s="101"/>
    </row>
    <row r="823" spans="1:52" ht="117.5">
      <c r="A823" s="487"/>
      <c r="B823" s="445"/>
      <c r="C823" s="493"/>
      <c r="D823" s="262" t="s">
        <v>1388</v>
      </c>
      <c r="E823" s="352" t="s">
        <v>363</v>
      </c>
      <c r="F823" s="263" t="s">
        <v>624</v>
      </c>
      <c r="G823" s="290" t="s">
        <v>725</v>
      </c>
      <c r="H823" s="341" t="s">
        <v>726</v>
      </c>
      <c r="I823" s="335" t="str">
        <f>IF(OR(E823="SE",E823="SA"),VLOOKUP(H823,'Tabla de Peligros y Riesgo'!$C$2:$E$226,2,FALSE),VLOOKUP(H823,'LISTA DE ASPECTOS - IMPACTOS'!$D$3:$F$72,2,FALSE))</f>
        <v>Alteración de la calidad de aire</v>
      </c>
      <c r="J823" s="336" t="str">
        <f>IF(OR(E823="SE",E823="SA"),VLOOKUP(H823,'Tabla de Peligros y Riesgo'!$C$2:$E$226,3,FALSE),VLOOKUP(H823,'LISTA DE ASPECTOS - IMPACTOS'!$D$3:$F$72,3,FALSE))</f>
        <v>Potencial afectación a la calidad ambiental del aire</v>
      </c>
      <c r="K823" s="342" t="s">
        <v>715</v>
      </c>
      <c r="L823" s="177">
        <v>4</v>
      </c>
      <c r="M823" s="268">
        <f t="shared" si="57"/>
        <v>14</v>
      </c>
      <c r="N823" s="85"/>
      <c r="O823" s="85"/>
      <c r="P823" s="84"/>
      <c r="Q823" s="287"/>
      <c r="R823" s="177"/>
      <c r="S823" s="177" t="s">
        <v>727</v>
      </c>
      <c r="T823" s="178"/>
      <c r="U823" s="178"/>
      <c r="V823" s="87"/>
      <c r="W823" s="86">
        <f t="shared" si="58"/>
        <v>14</v>
      </c>
      <c r="X823" s="88"/>
      <c r="Y823" s="86">
        <f t="shared" si="59"/>
        <v>18</v>
      </c>
      <c r="Z823" s="85"/>
      <c r="AA823" s="267" t="s">
        <v>1381</v>
      </c>
      <c r="AB823" s="175"/>
      <c r="AC823" s="176"/>
      <c r="AD823" s="176"/>
      <c r="AE823" s="272"/>
      <c r="AF823" s="272"/>
      <c r="AG823" s="272"/>
      <c r="AH823" s="272"/>
      <c r="AI823" s="272"/>
      <c r="AJ823" s="272"/>
      <c r="AK823" s="272"/>
      <c r="AL823" s="273"/>
      <c r="AM823" s="272"/>
      <c r="AN823" s="273"/>
      <c r="AO823" s="272"/>
      <c r="AP823" s="273"/>
      <c r="AQ823" s="272"/>
      <c r="AR823" s="273"/>
      <c r="AS823" s="272"/>
      <c r="AT823" s="102"/>
      <c r="AU823" s="101"/>
    </row>
    <row r="824" spans="1:52" ht="70.5">
      <c r="A824" s="487"/>
      <c r="B824" s="445"/>
      <c r="C824" s="488" t="s">
        <v>28</v>
      </c>
      <c r="D824" s="262" t="s">
        <v>1388</v>
      </c>
      <c r="E824" s="352" t="s">
        <v>362</v>
      </c>
      <c r="F824" s="263" t="s">
        <v>624</v>
      </c>
      <c r="G824" s="290" t="s">
        <v>701</v>
      </c>
      <c r="H824" s="341" t="s">
        <v>476</v>
      </c>
      <c r="I824" s="335" t="str">
        <f>IF(OR(E824="SE",E824="SA"),VLOOKUP(H824,'Tabla de Peligros y Riesgo'!$C$2:$E$226,2,FALSE),VLOOKUP(H824,'LISTA DE ASPECTOS - IMPACTOS'!$D$3:$F$72,2,FALSE))</f>
        <v>Caída al mismo nivel</v>
      </c>
      <c r="J824" s="336" t="s">
        <v>702</v>
      </c>
      <c r="K824" s="342" t="s">
        <v>680</v>
      </c>
      <c r="L824" s="177">
        <v>4</v>
      </c>
      <c r="M824" s="268">
        <f t="shared" ref="M824:M827" si="60">IF(CONCATENATE(L824,K824)="1A",1,IF(CONCATENATE(L824,K824)="1B",2,IF(CONCATENATE(L824,K824)="2A",3,IF(CONCATENATE(L824,K824)="1C",4,IF(CONCATENATE(L824,K824)="2B",5,IF(CONCATENATE(L824,K824)="3A",6,IF(CONCATENATE(L824,K824)="1D",7,IF(CONCATENATE(L824,K824)="2C",8,IF(CONCATENATE(L824,K824)="3B",9,IF(CONCATENATE(L824,K824)="4A",10,IF(CONCATENATE(L824,K824)="1E",11,IF(CONCATENATE(L824,K824)="2D",12,IF(CONCATENATE(L824,K824)="3C",13,IF(CONCATENATE(L824,K824)="4B",14,IF(CONCATENATE(L824,K824)="5A",15,IF(CONCATENATE(L824,K824)="2E",16,IF(CONCATENATE(L824,K824)="3D",17,IF(CONCATENATE(L824,K824)="4C",18,IF(CONCATENATE(L824,K824)="5B",19,IF(CONCATENATE(L824,K824)="3E",20,IF(CONCATENATE(L824,K824)="4D",21,IF(CONCATENATE(L824,K824)="5C",22,IF(CONCATENATE(L824,K824)="4E",23,IF(CONCATENATE(L824,K824)="5D",24,IF(CONCATENATE(L824,K824)="5E",25,"")))))))))))))))))))))))))</f>
        <v>18</v>
      </c>
      <c r="N824" s="85"/>
      <c r="O824" s="85"/>
      <c r="P824" s="84"/>
      <c r="Q824" s="287"/>
      <c r="R824" s="177"/>
      <c r="S824" s="177" t="s">
        <v>811</v>
      </c>
      <c r="T824" s="178"/>
      <c r="U824" s="401" t="s">
        <v>1402</v>
      </c>
      <c r="V824" s="289"/>
      <c r="W824" s="86">
        <f t="shared" ref="W824:W827" si="61">M824</f>
        <v>18</v>
      </c>
      <c r="X824" s="88"/>
      <c r="Y824" s="86">
        <f t="shared" ref="Y824:Y827" si="62">_xlfn.IFS(AND(W824=1,N824&lt;&gt;0),25,AND(W824=1,O824&lt;&gt;0),21,AND(W824=1,R824="ALTO"),16,AND(W824=1,R824="BAJO"),11,AND(W824=1,S824&lt;&gt;0),2,AND(W824=2,N824&lt;&gt;0),25,AND(W824=2,O824&lt;&gt;0),21,AND(W824=2,R824="ALTO"),16,AND(W824=2,R824="BAJO"),11,AND(W824=2,S824&lt;&gt;0),4,AND(W824=3,N824&lt;&gt;0),25,AND(W824=3,O824&lt;&gt;0),21,AND(W824=3,R824="ALTO"),16,AND(W824=3,R824="BAJO"),12,AND(W824=3,S824&lt;&gt;0),5,AND(W824=4,N824&lt;&gt;0),25,AND(W824=4,O824&lt;&gt;0),13,AND(W824=4,R824="ALTO"),16,AND(W824=4,R824="BAJO"),14,AND(W824=4,S824&lt;&gt;0),7,AND(W824=5,N824&lt;&gt;0),25,AND(W824=5,O824&lt;&gt;0),21,AND(W824=5,R824="ALTO"),16,AND(W824=5,R824="BAJO"),12,AND(W824=5,S824&lt;&gt;0),8,AND(W824=6,N824&lt;&gt;0),25,AND(W824=6,O824&lt;&gt;0),21,AND(W824=6,R824="ALTO"),20,AND(W824=6,R824="BAJO"),17,AND(W824=6,S824&lt;&gt;0),6,AND(W824=7,N824&lt;&gt;0),25,AND(W824=7,O824&lt;&gt;0),23,AND(W824=7,R824="ALTO"),16,AND(W824=7,R824="BAJO"),11,AND(W824=7,S824&lt;&gt;0),7,AND(W824=8,N824&lt;&gt;0),25,AND(W824=8,O824&lt;&gt;0),21,AND(W824=8,R824="ALTO"),16,AND(W824=8,R824="BAJO"),12,AND(W824=8,S824&lt;&gt;0),8,AND(W824=9,N824&lt;&gt;0),25,AND(W824=9,O824&lt;&gt;0),21,AND(W824=9,R824="ALTO"),20,AND(W824=9,R824="BAJO"),17,AND(W824=9,S824&lt;&gt;0),13,AND(W824=10,N824&lt;&gt;0),25,AND(W824=10,O824&lt;&gt;0),22,AND(W824=10,R824="ALTO"),21,AND(W824=10,R824="BAJO"),18,AND(W824=10,S824&lt;&gt;0),18,AND(W824=11,N824&lt;&gt;0),25,AND(W824=11,O824&lt;&gt;0),23,AND(W824=11,R824="ALTO"),20,AND(W824=11,R824="BAJO"),16,AND(W824=11,S824&lt;&gt;0),11,AND(W824=12,N824&lt;&gt;0),25,AND(W824=12,O824&lt;&gt;0),23,AND(W824=12,R824="ALTO"),20,AND(W824=12,R824="BAJO"),16,AND(W824=12,S824&lt;&gt;0),12,AND(W824=13,N824&lt;&gt;0),25,AND(W824=13,O824&lt;&gt;0),21,AND(W824=13,R824="ALTO"),20,AND(W824=13,R824="BAJO"),17,AND(W824=13,S824&lt;&gt;0),17,AND(W824=14,N824&lt;&gt;0),25,AND(W824=14,O824&lt;&gt;0),24,AND(W824=14,R824="ALTO"),23,AND(W824=14,R824="BAJO"),21,AND(W824=14,S824&lt;&gt;0),18,AND(W824=15,N824&lt;&gt;0),25,AND(W824=15,O824&lt;&gt;0),24,AND(W824=15,R824="ALTO"),22,AND(W824=15,R824="BAJO"),19,AND(W824=15,S824&lt;&gt;0),19,AND(W824=16,N824&lt;&gt;0),25,AND(W824=16,O824&lt;&gt;0),23,AND(W824=16,R824="ALTO"),23,AND(W824=16,R824="BAJO"),23,AND(W824=16,S824&lt;&gt;0),20,AND(W824=17,N824&lt;&gt;0),25,AND(W824=17,O824&lt;&gt;0),24,AND(W824=17,R824="ALTO"),23,AND(W824=17,R824="BAJO"),21,AND(W824=17,S824&lt;&gt;0),20,AND(W824=18,N824&lt;&gt;0),25,AND(W824=18,O824&lt;&gt;0),24,AND(W824=18,R824="ALTO"),23,AND(W824=18,R824="BAJO"),22,AND(W824=18,S824&lt;&gt;0),21,AND(W824=19,N824&lt;&gt;0),25,AND(W824=19,O824&lt;&gt;0),25,AND(W824=19,R824="ALTO"),24,AND(W824=19,R824="BAJO"),22,AND(W824=19,S824&lt;&gt;0),22,AND(W824&lt;&gt;0,U824&lt;&gt;0),W824,TRUE,"FALSO")</f>
        <v>21</v>
      </c>
      <c r="Z824" s="85"/>
      <c r="AA824" s="267" t="s">
        <v>1381</v>
      </c>
      <c r="AB824" s="175"/>
      <c r="AC824" s="176"/>
      <c r="AD824" s="176"/>
      <c r="AE824" s="101"/>
      <c r="AF824" s="101"/>
      <c r="AG824" s="101"/>
      <c r="AH824" s="101"/>
      <c r="AI824" s="101"/>
      <c r="AJ824" s="101"/>
      <c r="AK824" s="101"/>
      <c r="AL824" s="102"/>
      <c r="AM824" s="101"/>
      <c r="AN824" s="102"/>
      <c r="AO824" s="101"/>
      <c r="AP824" s="102"/>
      <c r="AQ824" s="101"/>
      <c r="AR824" s="102"/>
      <c r="AS824" s="101"/>
      <c r="AT824" s="102"/>
      <c r="AU824" s="101"/>
    </row>
    <row r="825" spans="1:52" ht="101.5">
      <c r="A825" s="487"/>
      <c r="B825" s="445"/>
      <c r="C825" s="489"/>
      <c r="D825" s="262" t="s">
        <v>1388</v>
      </c>
      <c r="E825" s="352" t="s">
        <v>362</v>
      </c>
      <c r="F825" s="263" t="s">
        <v>624</v>
      </c>
      <c r="G825" s="290" t="s">
        <v>704</v>
      </c>
      <c r="H825" s="341" t="s">
        <v>507</v>
      </c>
      <c r="I825" s="335" t="str">
        <f>IF(OR(E825="SE",E825="SA"),VLOOKUP(H825,'Tabla de Peligros y Riesgo'!$C$2:$E$226,2,FALSE),VLOOKUP(H825,'LISTA DE ASPECTOS - IMPACTOS'!$D$3:$F$72,2,FALSE))</f>
        <v xml:space="preserve">Golpes </v>
      </c>
      <c r="J825" s="336" t="s">
        <v>705</v>
      </c>
      <c r="K825" s="342" t="s">
        <v>680</v>
      </c>
      <c r="L825" s="177">
        <v>3</v>
      </c>
      <c r="M825" s="268">
        <f t="shared" si="60"/>
        <v>13</v>
      </c>
      <c r="N825" s="177"/>
      <c r="O825" s="177"/>
      <c r="P825" s="84"/>
      <c r="Q825" s="287"/>
      <c r="R825" s="177"/>
      <c r="S825" s="177" t="s">
        <v>714</v>
      </c>
      <c r="T825" s="178"/>
      <c r="U825" s="401" t="s">
        <v>1402</v>
      </c>
      <c r="V825" s="87">
        <v>0.15</v>
      </c>
      <c r="W825" s="86">
        <f t="shared" si="61"/>
        <v>13</v>
      </c>
      <c r="X825" s="88">
        <f>IF(M825&gt;=16,MAX(N825:R825),IF(M825&lt;16,MAX(N825:V825)))</f>
        <v>0.15</v>
      </c>
      <c r="Y825" s="86">
        <f t="shared" si="62"/>
        <v>17</v>
      </c>
      <c r="Z825" s="85"/>
      <c r="AA825" s="267" t="s">
        <v>1381</v>
      </c>
      <c r="AB825" s="175"/>
      <c r="AC825" s="176"/>
      <c r="AD825" s="176"/>
      <c r="AE825" s="101"/>
      <c r="AF825" s="101"/>
      <c r="AG825" s="101"/>
      <c r="AH825" s="101"/>
      <c r="AI825" s="101"/>
      <c r="AJ825" s="101"/>
      <c r="AK825" s="101"/>
      <c r="AL825" s="102"/>
      <c r="AM825" s="101"/>
      <c r="AN825" s="102"/>
      <c r="AO825" s="101"/>
      <c r="AP825" s="102"/>
      <c r="AQ825" s="101"/>
      <c r="AR825" s="102"/>
      <c r="AS825" s="101"/>
      <c r="AT825" s="102"/>
      <c r="AU825" s="101"/>
    </row>
    <row r="826" spans="1:52" ht="329">
      <c r="A826" s="487"/>
      <c r="B826" s="445"/>
      <c r="C826" s="489"/>
      <c r="D826" s="262" t="s">
        <v>1388</v>
      </c>
      <c r="E826" s="352" t="s">
        <v>363</v>
      </c>
      <c r="F826" s="263" t="s">
        <v>624</v>
      </c>
      <c r="G826" s="290" t="s">
        <v>728</v>
      </c>
      <c r="H826" s="341" t="s">
        <v>729</v>
      </c>
      <c r="I826" s="335" t="str">
        <f>IF(OR(E826="SE",E826="SA"),VLOOKUP(H826,'[2]Tabla de Peligros y Riesgo'!$C$2:$E$226,2,FALSE),VLOOKUP(H826,'[2]LISTA DE ASPECTOS - IMPACTOS'!$D$3:$F$72,2,FALSE))</f>
        <v>Alteración de la calidad de suelo/agua</v>
      </c>
      <c r="J826" s="336" t="str">
        <f>IF(OR(E826="SE",E826="SA"),VLOOKUP(H826,'[2]Tabla de Peligros y Riesgo'!$C$2:$E$226,3,FALSE),VLOOKUP(H826,'[2]LISTA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26" s="342" t="s">
        <v>680</v>
      </c>
      <c r="L826" s="177">
        <v>3</v>
      </c>
      <c r="M826" s="268">
        <f t="shared" si="60"/>
        <v>13</v>
      </c>
      <c r="N826" s="177"/>
      <c r="O826" s="177"/>
      <c r="P826" s="295"/>
      <c r="Q826" s="177" t="s">
        <v>730</v>
      </c>
      <c r="R826" s="177" t="s">
        <v>685</v>
      </c>
      <c r="S826" s="177" t="s">
        <v>731</v>
      </c>
      <c r="T826" s="178"/>
      <c r="U826" s="178"/>
      <c r="V826" s="296">
        <v>0.15</v>
      </c>
      <c r="W826" s="86">
        <f t="shared" si="61"/>
        <v>13</v>
      </c>
      <c r="X826" s="305">
        <f>IF(M826&gt;=16,MAX(N826:R826),IF(M826&lt;16,MAX(N826:V826)))</f>
        <v>0.15</v>
      </c>
      <c r="Y826" s="86">
        <f t="shared" si="62"/>
        <v>17</v>
      </c>
      <c r="Z826" s="194"/>
      <c r="AA826" s="267" t="s">
        <v>1381</v>
      </c>
      <c r="AB826" s="175"/>
      <c r="AC826" s="176"/>
      <c r="AD826" s="176"/>
      <c r="AE826" s="101"/>
      <c r="AF826" s="101"/>
      <c r="AG826" s="101"/>
      <c r="AH826" s="101"/>
      <c r="AI826" s="101"/>
      <c r="AJ826" s="101"/>
      <c r="AK826" s="101"/>
      <c r="AL826" s="102"/>
      <c r="AM826" s="101"/>
      <c r="AN826" s="102"/>
      <c r="AO826" s="101"/>
      <c r="AP826" s="102"/>
      <c r="AQ826" s="101"/>
      <c r="AR826" s="102"/>
      <c r="AS826" s="101"/>
      <c r="AT826" s="102"/>
      <c r="AU826" s="101"/>
    </row>
    <row r="827" spans="1:52" ht="188">
      <c r="A827" s="487"/>
      <c r="B827" s="447"/>
      <c r="C827" s="493"/>
      <c r="D827" s="262" t="s">
        <v>1388</v>
      </c>
      <c r="E827" s="352" t="s">
        <v>363</v>
      </c>
      <c r="F827" s="263" t="s">
        <v>624</v>
      </c>
      <c r="G827" s="290" t="s">
        <v>739</v>
      </c>
      <c r="H827" s="341" t="s">
        <v>740</v>
      </c>
      <c r="I827" s="335" t="str">
        <f>IF(OR(E827="SE",E827="SA"),VLOOKUP(H827,'Tabla de Peligros y Riesgo'!$C$2:$E$226,2,FALSE),VLOOKUP(H827,'LISTA DE ASPECTOS - IMPACTOS'!$D$3:$F$72,2,FALSE))</f>
        <v>Alteración de la calidad de suelo/agua</v>
      </c>
      <c r="J827" s="336" t="str">
        <f>IF(OR(E827="SE",E827="SA"),VLOOKUP(H827,'Tabla de Peligros y Riesgo'!$C$2:$E$226,3,FALSE),VLOOKUP(H827,'LISTA DE ASPECTOS - IMPACTOS'!$D$3:$F$72,3,FALSE))</f>
        <v>Potencial incumplimiento de Estándares de Calidad Ambiental (ECA) para aire.
Potencial afectación a la vida y salud humana.</v>
      </c>
      <c r="K827" s="342" t="s">
        <v>715</v>
      </c>
      <c r="L827" s="177">
        <v>4</v>
      </c>
      <c r="M827" s="268">
        <f t="shared" si="60"/>
        <v>14</v>
      </c>
      <c r="N827" s="85"/>
      <c r="O827" s="85"/>
      <c r="P827" s="291"/>
      <c r="Q827" s="287"/>
      <c r="R827" s="177"/>
      <c r="S827" s="177" t="s">
        <v>741</v>
      </c>
      <c r="T827" s="178">
        <v>0.35</v>
      </c>
      <c r="U827" s="178"/>
      <c r="V827" s="87"/>
      <c r="W827" s="86">
        <f t="shared" si="61"/>
        <v>14</v>
      </c>
      <c r="X827" s="88"/>
      <c r="Y827" s="86">
        <f t="shared" si="62"/>
        <v>18</v>
      </c>
      <c r="Z827" s="85"/>
      <c r="AA827" s="267" t="s">
        <v>1381</v>
      </c>
      <c r="AB827" s="536"/>
      <c r="AC827" s="537"/>
      <c r="AD827" s="537"/>
      <c r="AE827" s="272"/>
      <c r="AF827" s="272"/>
      <c r="AG827" s="272"/>
      <c r="AH827" s="272"/>
      <c r="AI827" s="272"/>
      <c r="AJ827" s="272"/>
      <c r="AK827" s="272"/>
      <c r="AL827" s="273"/>
      <c r="AM827" s="272"/>
      <c r="AN827" s="273"/>
      <c r="AO827" s="272"/>
      <c r="AP827" s="273"/>
      <c r="AQ827" s="272"/>
      <c r="AR827" s="273"/>
      <c r="AS827" s="272"/>
      <c r="AT827" s="102"/>
      <c r="AU827" s="101"/>
    </row>
    <row r="828" spans="1:52" ht="101.5">
      <c r="A828" s="487"/>
      <c r="B828" s="444" t="s">
        <v>205</v>
      </c>
      <c r="C828" s="488" t="s">
        <v>18</v>
      </c>
      <c r="D828" s="262" t="s">
        <v>1388</v>
      </c>
      <c r="E828" s="352" t="s">
        <v>362</v>
      </c>
      <c r="F828" s="263" t="s">
        <v>624</v>
      </c>
      <c r="G828" s="290" t="s">
        <v>679</v>
      </c>
      <c r="H828" s="335" t="s">
        <v>470</v>
      </c>
      <c r="I828" s="335" t="str">
        <f>IF(OR(E828="SE",E828="SA"),VLOOKUP(H828,'Tabla de Peligros y Riesgo'!$C$2:$E$226,2,FALSE),VLOOKUP(H828,'LISTA DE ASPECTOS - IMPACTOS'!$D$3:$F$72,2,FALSE))</f>
        <v>Riesgo Psicosocial</v>
      </c>
      <c r="J828" s="336" t="str">
        <f>IF(OR(E828="SE",E828="SA"),VLOOKUP(H828,'Tabla de Peligros y Riesgo'!$C$2:$E$226,3,FALSE),VLOOKUP(H828,'LISTA DE ASPECTOS - IMPACTOS'!$D$3:$F$72,3,FALSE))</f>
        <v>Estrés / Depresión</v>
      </c>
      <c r="K828" s="337" t="s">
        <v>680</v>
      </c>
      <c r="L828" s="277">
        <v>4</v>
      </c>
      <c r="M828" s="268">
        <f t="shared" ref="M828:M830" si="63">IF(CONCATENATE(L828,K828)="1A",1,IF(CONCATENATE(L828,K828)="1B",2,IF(CONCATENATE(L828,K828)="2A",3,IF(CONCATENATE(L828,K828)="1C",4,IF(CONCATENATE(L828,K828)="2B",5,IF(CONCATENATE(L828,K828)="3A",6,IF(CONCATENATE(L828,K828)="1D",7,IF(CONCATENATE(L828,K828)="2C",8,IF(CONCATENATE(L828,K828)="3B",9,IF(CONCATENATE(L828,K828)="4A",10,IF(CONCATENATE(L828,K828)="1E",11,IF(CONCATENATE(L828,K828)="2D",12,IF(CONCATENATE(L828,K828)="3C",13,IF(CONCATENATE(L828,K828)="4B",14,IF(CONCATENATE(L828,K828)="5A",15,IF(CONCATENATE(L828,K828)="2E",16,IF(CONCATENATE(L828,K828)="3D",17,IF(CONCATENATE(L828,K828)="4C",18,IF(CONCATENATE(L828,K828)="5B",19,IF(CONCATENATE(L828,K828)="3E",20,IF(CONCATENATE(L828,K828)="4D",21,IF(CONCATENATE(L828,K828)="5C",22,IF(CONCATENATE(L828,K828)="4E",23,IF(CONCATENATE(L828,K828)="5D",24,IF(CONCATENATE(L828,K828)="5E",25,"")))))))))))))))))))))))))</f>
        <v>18</v>
      </c>
      <c r="N828" s="85"/>
      <c r="O828" s="85"/>
      <c r="P828" s="292"/>
      <c r="Q828" s="359"/>
      <c r="R828" s="177"/>
      <c r="S828" s="177" t="s">
        <v>820</v>
      </c>
      <c r="T828" s="178"/>
      <c r="U828" s="401" t="s">
        <v>1402</v>
      </c>
      <c r="V828" s="278"/>
      <c r="W828" s="86">
        <f t="shared" ref="W828:W830" si="64">M828</f>
        <v>18</v>
      </c>
      <c r="X828" s="88"/>
      <c r="Y828" s="86">
        <f t="shared" ref="Y828:Y830" si="65">_xlfn.IFS(AND(W828=1,N828&lt;&gt;0),25,AND(W828=1,O828&lt;&gt;0),21,AND(W828=1,R828="ALTO"),16,AND(W828=1,R828="BAJO"),11,AND(W828=1,S828&lt;&gt;0),2,AND(W828=2,N828&lt;&gt;0),25,AND(W828=2,O828&lt;&gt;0),21,AND(W828=2,R828="ALTO"),16,AND(W828=2,R828="BAJO"),11,AND(W828=2,S828&lt;&gt;0),4,AND(W828=3,N828&lt;&gt;0),25,AND(W828=3,O828&lt;&gt;0),21,AND(W828=3,R828="ALTO"),16,AND(W828=3,R828="BAJO"),12,AND(W828=3,S828&lt;&gt;0),5,AND(W828=4,N828&lt;&gt;0),25,AND(W828=4,O828&lt;&gt;0),13,AND(W828=4,R828="ALTO"),16,AND(W828=4,R828="BAJO"),14,AND(W828=4,S828&lt;&gt;0),7,AND(W828=5,N828&lt;&gt;0),25,AND(W828=5,O828&lt;&gt;0),21,AND(W828=5,R828="ALTO"),16,AND(W828=5,R828="BAJO"),12,AND(W828=5,S828&lt;&gt;0),8,AND(W828=6,N828&lt;&gt;0),25,AND(W828=6,O828&lt;&gt;0),21,AND(W828=6,R828="ALTO"),20,AND(W828=6,R828="BAJO"),17,AND(W828=6,S828&lt;&gt;0),6,AND(W828=7,N828&lt;&gt;0),25,AND(W828=7,O828&lt;&gt;0),23,AND(W828=7,R828="ALTO"),16,AND(W828=7,R828="BAJO"),11,AND(W828=7,S828&lt;&gt;0),7,AND(W828=8,N828&lt;&gt;0),25,AND(W828=8,O828&lt;&gt;0),21,AND(W828=8,R828="ALTO"),16,AND(W828=8,R828="BAJO"),12,AND(W828=8,S828&lt;&gt;0),8,AND(W828=9,N828&lt;&gt;0),25,AND(W828=9,O828&lt;&gt;0),21,AND(W828=9,R828="ALTO"),20,AND(W828=9,R828="BAJO"),17,AND(W828=9,S828&lt;&gt;0),13,AND(W828=10,N828&lt;&gt;0),25,AND(W828=10,O828&lt;&gt;0),22,AND(W828=10,R828="ALTO"),21,AND(W828=10,R828="BAJO"),18,AND(W828=10,S828&lt;&gt;0),18,AND(W828=11,N828&lt;&gt;0),25,AND(W828=11,O828&lt;&gt;0),23,AND(W828=11,R828="ALTO"),20,AND(W828=11,R828="BAJO"),16,AND(W828=11,S828&lt;&gt;0),11,AND(W828=12,N828&lt;&gt;0),25,AND(W828=12,O828&lt;&gt;0),23,AND(W828=12,R828="ALTO"),20,AND(W828=12,R828="BAJO"),16,AND(W828=12,S828&lt;&gt;0),12,AND(W828=13,N828&lt;&gt;0),25,AND(W828=13,O828&lt;&gt;0),21,AND(W828=13,R828="ALTO"),20,AND(W828=13,R828="BAJO"),17,AND(W828=13,S828&lt;&gt;0),17,AND(W828=14,N828&lt;&gt;0),25,AND(W828=14,O828&lt;&gt;0),24,AND(W828=14,R828="ALTO"),23,AND(W828=14,R828="BAJO"),21,AND(W828=14,S828&lt;&gt;0),18,AND(W828=15,N828&lt;&gt;0),25,AND(W828=15,O828&lt;&gt;0),24,AND(W828=15,R828="ALTO"),22,AND(W828=15,R828="BAJO"),19,AND(W828=15,S828&lt;&gt;0),19,AND(W828=16,N828&lt;&gt;0),25,AND(W828=16,O828&lt;&gt;0),23,AND(W828=16,R828="ALTO"),23,AND(W828=16,R828="BAJO"),23,AND(W828=16,S828&lt;&gt;0),20,AND(W828=17,N828&lt;&gt;0),25,AND(W828=17,O828&lt;&gt;0),24,AND(W828=17,R828="ALTO"),23,AND(W828=17,R828="BAJO"),21,AND(W828=17,S828&lt;&gt;0),20,AND(W828=18,N828&lt;&gt;0),25,AND(W828=18,O828&lt;&gt;0),24,AND(W828=18,R828="ALTO"),23,AND(W828=18,R828="BAJO"),22,AND(W828=18,S828&lt;&gt;0),21,AND(W828=19,N828&lt;&gt;0),25,AND(W828=19,O828&lt;&gt;0),25,AND(W828=19,R828="ALTO"),24,AND(W828=19,R828="BAJO"),22,AND(W828=19,S828&lt;&gt;0),22,AND(W828&lt;&gt;0,U828&lt;&gt;0),W828,TRUE,"FALSO")</f>
        <v>21</v>
      </c>
      <c r="Z828" s="85"/>
      <c r="AA828" s="267" t="s">
        <v>1381</v>
      </c>
      <c r="AB828" s="176"/>
      <c r="AC828" s="176"/>
      <c r="AD828" s="176"/>
      <c r="AE828" s="101"/>
      <c r="AF828" s="101"/>
      <c r="AG828" s="101"/>
      <c r="AH828" s="101"/>
      <c r="AI828" s="101"/>
      <c r="AJ828" s="101"/>
      <c r="AK828" s="101"/>
      <c r="AL828" s="102"/>
      <c r="AM828" s="101"/>
      <c r="AN828" s="102"/>
      <c r="AO828" s="101"/>
      <c r="AP828" s="102"/>
      <c r="AQ828" s="101"/>
      <c r="AR828" s="102"/>
      <c r="AS828" s="101"/>
      <c r="AT828" s="102"/>
      <c r="AU828" s="101"/>
    </row>
    <row r="829" spans="1:52" ht="72.5">
      <c r="A829" s="487"/>
      <c r="B829" s="445"/>
      <c r="C829" s="489"/>
      <c r="D829" s="262" t="s">
        <v>1388</v>
      </c>
      <c r="E829" s="352" t="s">
        <v>363</v>
      </c>
      <c r="F829" s="263" t="s">
        <v>624</v>
      </c>
      <c r="G829" s="290" t="s">
        <v>686</v>
      </c>
      <c r="H829" s="335" t="s">
        <v>687</v>
      </c>
      <c r="I829" s="350" t="s">
        <v>688</v>
      </c>
      <c r="J829" s="351" t="s">
        <v>689</v>
      </c>
      <c r="K829" s="337" t="s">
        <v>690</v>
      </c>
      <c r="L829" s="277">
        <v>5</v>
      </c>
      <c r="M829" s="268">
        <f t="shared" si="63"/>
        <v>15</v>
      </c>
      <c r="N829" s="269"/>
      <c r="O829" s="274"/>
      <c r="P829" s="275"/>
      <c r="Q829" s="359"/>
      <c r="R829" s="177"/>
      <c r="S829" s="177" t="s">
        <v>691</v>
      </c>
      <c r="T829" s="178"/>
      <c r="U829" s="178"/>
      <c r="V829" s="278"/>
      <c r="W829" s="86">
        <f t="shared" si="64"/>
        <v>15</v>
      </c>
      <c r="X829" s="88"/>
      <c r="Y829" s="86">
        <f t="shared" si="65"/>
        <v>19</v>
      </c>
      <c r="Z829" s="85"/>
      <c r="AA829" s="267" t="s">
        <v>1381</v>
      </c>
      <c r="AB829" s="176"/>
      <c r="AC829" s="176"/>
      <c r="AD829" s="176"/>
      <c r="AE829" s="101"/>
      <c r="AF829" s="101"/>
      <c r="AG829" s="101"/>
      <c r="AH829" s="101"/>
      <c r="AI829" s="101"/>
      <c r="AJ829" s="101"/>
      <c r="AK829" s="101"/>
      <c r="AL829" s="102"/>
      <c r="AM829" s="101"/>
      <c r="AN829" s="102"/>
      <c r="AO829" s="101"/>
      <c r="AP829" s="102"/>
      <c r="AQ829" s="101"/>
      <c r="AR829" s="102"/>
      <c r="AS829" s="101"/>
      <c r="AT829" s="102"/>
      <c r="AU829" s="101"/>
    </row>
    <row r="830" spans="1:52" ht="72.5">
      <c r="A830" s="487"/>
      <c r="B830" s="445"/>
      <c r="C830" s="493"/>
      <c r="D830" s="262" t="s">
        <v>1388</v>
      </c>
      <c r="E830" s="352" t="s">
        <v>362</v>
      </c>
      <c r="F830" s="263" t="s">
        <v>624</v>
      </c>
      <c r="G830" s="290" t="s">
        <v>692</v>
      </c>
      <c r="H830" s="335" t="s">
        <v>521</v>
      </c>
      <c r="I830" s="335" t="str">
        <f>IF(OR(E830="SE",E830="SA"),VLOOKUP(H830,'Tabla de Peligros y Riesgo'!$C$2:$E$226,2,FALSE),VLOOKUP(H830,'LISTA DE ASPECTOS - IMPACTOS'!$D$3:$F$72,2,FALSE))</f>
        <v>Riesgo Psicosocial</v>
      </c>
      <c r="J830" s="336" t="str">
        <f>IF(OR(E830="SE",E830="SA"),VLOOKUP(H830,'Tabla de Peligros y Riesgo'!$C$2:$E$226,3,FALSE),VLOOKUP(H830,'LISTA DE ASPECTOS - IMPACTOS'!$D$3:$F$72,3,FALSE))</f>
        <v>Estrés / Depresión</v>
      </c>
      <c r="K830" s="337" t="s">
        <v>680</v>
      </c>
      <c r="L830" s="277">
        <v>4</v>
      </c>
      <c r="M830" s="268">
        <f t="shared" si="63"/>
        <v>18</v>
      </c>
      <c r="N830" s="269"/>
      <c r="O830" s="274"/>
      <c r="P830" s="275"/>
      <c r="Q830" s="276"/>
      <c r="R830" s="177"/>
      <c r="S830" s="177" t="s">
        <v>742</v>
      </c>
      <c r="T830" s="178"/>
      <c r="U830" s="401" t="s">
        <v>1402</v>
      </c>
      <c r="V830" s="278"/>
      <c r="W830" s="86">
        <f t="shared" si="64"/>
        <v>18</v>
      </c>
      <c r="X830" s="195"/>
      <c r="Y830" s="86">
        <f t="shared" si="65"/>
        <v>21</v>
      </c>
      <c r="Z830" s="279"/>
      <c r="AA830" s="267" t="s">
        <v>1381</v>
      </c>
      <c r="AB830" s="176"/>
      <c r="AC830" s="176"/>
      <c r="AD830" s="176"/>
      <c r="AE830" s="101"/>
      <c r="AF830" s="101"/>
      <c r="AG830" s="101"/>
      <c r="AH830" s="101"/>
      <c r="AI830" s="101"/>
      <c r="AJ830" s="101"/>
      <c r="AK830" s="101"/>
      <c r="AL830" s="102"/>
      <c r="AM830" s="101"/>
      <c r="AN830" s="102"/>
      <c r="AO830" s="101"/>
      <c r="AP830" s="102"/>
      <c r="AQ830" s="101"/>
      <c r="AR830" s="102"/>
      <c r="AS830" s="101"/>
      <c r="AT830" s="102"/>
      <c r="AU830" s="101"/>
    </row>
    <row r="831" spans="1:52" s="100" customFormat="1" ht="211.5">
      <c r="A831" s="487"/>
      <c r="B831" s="445"/>
      <c r="C831" s="339" t="s">
        <v>142</v>
      </c>
      <c r="D831" s="262" t="s">
        <v>1388</v>
      </c>
      <c r="E831" s="352" t="s">
        <v>361</v>
      </c>
      <c r="F831" s="263" t="s">
        <v>624</v>
      </c>
      <c r="G831" s="290" t="s">
        <v>694</v>
      </c>
      <c r="H831" s="335" t="s">
        <v>695</v>
      </c>
      <c r="I831" s="335" t="str">
        <f>IF(OR(E831="SE",E831="SA"),VLOOKUP(H831,'Tabla de Peligros y Riesgo'!$C$2:$E$226,2,FALSE),VLOOKUP(H831,'LISTA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831" s="336" t="s">
        <v>696</v>
      </c>
      <c r="K831" s="342" t="s">
        <v>680</v>
      </c>
      <c r="L831" s="177">
        <v>4</v>
      </c>
      <c r="M831" s="268">
        <f t="shared" ref="M831:M868" si="66">IF(CONCATENATE(L831,K831)="1A",1,IF(CONCATENATE(L831,K831)="1B",2,IF(CONCATENATE(L831,K831)="2A",3,IF(CONCATENATE(L831,K831)="1C",4,IF(CONCATENATE(L831,K831)="2B",5,IF(CONCATENATE(L831,K831)="3A",6,IF(CONCATENATE(L831,K831)="1D",7,IF(CONCATENATE(L831,K831)="2C",8,IF(CONCATENATE(L831,K831)="3B",9,IF(CONCATENATE(L831,K831)="4A",10,IF(CONCATENATE(L831,K831)="1E",11,IF(CONCATENATE(L831,K831)="2D",12,IF(CONCATENATE(L831,K831)="3C",13,IF(CONCATENATE(L831,K831)="4B",14,IF(CONCATENATE(L831,K831)="5A",15,IF(CONCATENATE(L831,K831)="2E",16,IF(CONCATENATE(L831,K831)="3D",17,IF(CONCATENATE(L831,K831)="4C",18,IF(CONCATENATE(L831,K831)="5B",19,IF(CONCATENATE(L831,K831)="3E",20,IF(CONCATENATE(L831,K831)="4D",21,IF(CONCATENATE(L831,K831)="5C",22,IF(CONCATENATE(L831,K831)="4E",23,IF(CONCATENATE(L831,K831)="5D",24,IF(CONCATENATE(L831,K831)="5E",25,"")))))))))))))))))))))))))</f>
        <v>18</v>
      </c>
      <c r="N831" s="280"/>
      <c r="O831" s="280"/>
      <c r="P831" s="282"/>
      <c r="Q831" s="283" t="s">
        <v>697</v>
      </c>
      <c r="R831" s="177" t="s">
        <v>678</v>
      </c>
      <c r="S831" s="177" t="s">
        <v>698</v>
      </c>
      <c r="T831" s="178"/>
      <c r="U831" s="178" t="s">
        <v>1401</v>
      </c>
      <c r="V831" s="304"/>
      <c r="W831" s="86">
        <f t="shared" ref="W831:W868" si="67">M831</f>
        <v>18</v>
      </c>
      <c r="X831" s="88">
        <f>IF(M831&gt;=16,MAX(N831:R831),IF(M831&lt;16,MAX(N831:T831)))</f>
        <v>0</v>
      </c>
      <c r="Y831" s="86">
        <f t="shared" ref="Y831:Y868" si="68">_xlfn.IFS(AND(W831=1,N831&lt;&gt;0),25,AND(W831=1,O831&lt;&gt;0),21,AND(W831=1,R831="ALTO"),16,AND(W831=1,R831="BAJO"),11,AND(W831=1,S831&lt;&gt;0),2,AND(W831=2,N831&lt;&gt;0),25,AND(W831=2,O831&lt;&gt;0),21,AND(W831=2,R831="ALTO"),16,AND(W831=2,R831="BAJO"),11,AND(W831=2,S831&lt;&gt;0),4,AND(W831=3,N831&lt;&gt;0),25,AND(W831=3,O831&lt;&gt;0),21,AND(W831=3,R831="ALTO"),16,AND(W831=3,R831="BAJO"),12,AND(W831=3,S831&lt;&gt;0),5,AND(W831=4,N831&lt;&gt;0),25,AND(W831=4,O831&lt;&gt;0),13,AND(W831=4,R831="ALTO"),16,AND(W831=4,R831="BAJO"),14,AND(W831=4,S831&lt;&gt;0),7,AND(W831=5,N831&lt;&gt;0),25,AND(W831=5,O831&lt;&gt;0),21,AND(W831=5,R831="ALTO"),16,AND(W831=5,R831="BAJO"),12,AND(W831=5,S831&lt;&gt;0),8,AND(W831=6,N831&lt;&gt;0),25,AND(W831=6,O831&lt;&gt;0),21,AND(W831=6,R831="ALTO"),20,AND(W831=6,R831="BAJO"),17,AND(W831=6,S831&lt;&gt;0),6,AND(W831=7,N831&lt;&gt;0),25,AND(W831=7,O831&lt;&gt;0),23,AND(W831=7,R831="ALTO"),16,AND(W831=7,R831="BAJO"),11,AND(W831=7,S831&lt;&gt;0),7,AND(W831=8,N831&lt;&gt;0),25,AND(W831=8,O831&lt;&gt;0),21,AND(W831=8,R831="ALTO"),16,AND(W831=8,R831="BAJO"),12,AND(W831=8,S831&lt;&gt;0),8,AND(W831=9,N831&lt;&gt;0),25,AND(W831=9,O831&lt;&gt;0),21,AND(W831=9,R831="ALTO"),20,AND(W831=9,R831="BAJO"),17,AND(W831=9,S831&lt;&gt;0),13,AND(W831=10,N831&lt;&gt;0),25,AND(W831=10,O831&lt;&gt;0),22,AND(W831=10,R831="ALTO"),21,AND(W831=10,R831="BAJO"),18,AND(W831=10,S831&lt;&gt;0),18,AND(W831=11,N831&lt;&gt;0),25,AND(W831=11,O831&lt;&gt;0),23,AND(W831=11,R831="ALTO"),20,AND(W831=11,R831="BAJO"),16,AND(W831=11,S831&lt;&gt;0),11,AND(W831=12,N831&lt;&gt;0),25,AND(W831=12,O831&lt;&gt;0),23,AND(W831=12,R831="ALTO"),20,AND(W831=12,R831="BAJO"),16,AND(W831=12,S831&lt;&gt;0),12,AND(W831=13,N831&lt;&gt;0),25,AND(W831=13,O831&lt;&gt;0),21,AND(W831=13,R831="ALTO"),20,AND(W831=13,R831="BAJO"),17,AND(W831=13,S831&lt;&gt;0),17,AND(W831=14,N831&lt;&gt;0),25,AND(W831=14,O831&lt;&gt;0),24,AND(W831=14,R831="ALTO"),23,AND(W831=14,R831="BAJO"),21,AND(W831=14,S831&lt;&gt;0),18,AND(W831=15,N831&lt;&gt;0),25,AND(W831=15,O831&lt;&gt;0),24,AND(W831=15,R831="ALTO"),22,AND(W831=15,R831="BAJO"),19,AND(W831=15,S831&lt;&gt;0),19,AND(W831=16,N831&lt;&gt;0),25,AND(W831=16,O831&lt;&gt;0),23,AND(W831=16,R831="ALTO"),23,AND(W831=16,R831="BAJO"),23,AND(W831=16,S831&lt;&gt;0),20,AND(W831=17,N831&lt;&gt;0),25,AND(W831=17,O831&lt;&gt;0),24,AND(W831=17,R831="ALTO"),23,AND(W831=17,R831="BAJO"),21,AND(W831=17,S831&lt;&gt;0),20,AND(W831=18,N831&lt;&gt;0),25,AND(W831=18,O831&lt;&gt;0),24,AND(W831=18,R831="ALTO"),23,AND(W831=18,R831="BAJO"),22,AND(W831=18,S831&lt;&gt;0),21,AND(W831=19,N831&lt;&gt;0),25,AND(W831=19,O831&lt;&gt;0),25,AND(W831=19,R831="ALTO"),24,AND(W831=19,R831="BAJO"),22,AND(W831=19,S831&lt;&gt;0),22,AND(W831&lt;&gt;0,U831&lt;&gt;0),W831,TRUE,"FALSO")</f>
        <v>23</v>
      </c>
      <c r="Z831" s="85"/>
      <c r="AA831" s="267" t="s">
        <v>1381</v>
      </c>
      <c r="AD831" s="99"/>
      <c r="AE831" s="101"/>
      <c r="AF831" s="101"/>
      <c r="AG831" s="101"/>
      <c r="AH831" s="101"/>
      <c r="AI831" s="101"/>
      <c r="AJ831" s="101"/>
      <c r="AK831" s="101"/>
      <c r="AL831" s="102"/>
      <c r="AM831" s="101"/>
      <c r="AN831" s="102"/>
      <c r="AO831" s="101"/>
      <c r="AP831" s="102"/>
      <c r="AQ831" s="101"/>
      <c r="AR831" s="102"/>
      <c r="AS831" s="101"/>
      <c r="AT831" s="102"/>
      <c r="AU831" s="101"/>
      <c r="AV831" s="90"/>
      <c r="AW831" s="90"/>
      <c r="AX831" s="90"/>
      <c r="AY831" s="90"/>
      <c r="AZ831" s="90"/>
    </row>
    <row r="832" spans="1:52" ht="70.5">
      <c r="A832" s="487"/>
      <c r="B832" s="445"/>
      <c r="C832" s="488" t="s">
        <v>22</v>
      </c>
      <c r="D832" s="262" t="s">
        <v>1388</v>
      </c>
      <c r="E832" s="352" t="s">
        <v>361</v>
      </c>
      <c r="F832" s="263" t="s">
        <v>624</v>
      </c>
      <c r="G832" s="290" t="s">
        <v>721</v>
      </c>
      <c r="H832" s="341" t="s">
        <v>749</v>
      </c>
      <c r="I832" s="335" t="str">
        <f>IF(OR(E832="SE",E832="SA"),VLOOKUP(H832,'Tabla de Peligros y Riesgo'!$C$2:$E$226,2,FALSE),VLOOKUP(H832,'LISTA DE ASPECTOS - IMPACTOS'!$D$3:$F$72,2,FALSE))</f>
        <v>Inhalación de gases Toxicos</v>
      </c>
      <c r="J832" s="336" t="str">
        <f>IF(OR(E832="SE",E832="SA"),VLOOKUP(H832,'Tabla de Peligros y Riesgo'!$C$2:$E$226,3,FALSE),VLOOKUP(H832,'LISTA DE ASPECTOS - IMPACTOS'!$D$3:$F$72,3,FALSE))</f>
        <v>Intoxicación</v>
      </c>
      <c r="K832" s="342" t="s">
        <v>715</v>
      </c>
      <c r="L832" s="177">
        <v>3</v>
      </c>
      <c r="M832" s="268">
        <f t="shared" si="66"/>
        <v>9</v>
      </c>
      <c r="N832" s="85"/>
      <c r="O832" s="85"/>
      <c r="P832" s="84"/>
      <c r="Q832" s="287" t="s">
        <v>750</v>
      </c>
      <c r="R832" s="177" t="s">
        <v>685</v>
      </c>
      <c r="S832" s="177" t="s">
        <v>751</v>
      </c>
      <c r="T832" s="178"/>
      <c r="U832" s="401" t="s">
        <v>1402</v>
      </c>
      <c r="V832" s="87"/>
      <c r="W832" s="86">
        <f t="shared" si="67"/>
        <v>9</v>
      </c>
      <c r="X832" s="88"/>
      <c r="Y832" s="86">
        <f t="shared" si="68"/>
        <v>17</v>
      </c>
      <c r="Z832" s="85"/>
      <c r="AA832" s="267" t="s">
        <v>1381</v>
      </c>
      <c r="AB832" s="175"/>
      <c r="AC832" s="176"/>
      <c r="AD832" s="176"/>
      <c r="AE832" s="101"/>
      <c r="AF832" s="101"/>
      <c r="AG832" s="101"/>
      <c r="AH832" s="101"/>
      <c r="AI832" s="101"/>
      <c r="AJ832" s="101"/>
      <c r="AK832" s="101"/>
      <c r="AL832" s="102"/>
      <c r="AM832" s="101"/>
      <c r="AN832" s="102"/>
      <c r="AO832" s="101"/>
      <c r="AP832" s="102"/>
      <c r="AQ832" s="101"/>
      <c r="AR832" s="102"/>
      <c r="AS832" s="101"/>
      <c r="AT832" s="102"/>
      <c r="AU832" s="101"/>
    </row>
    <row r="833" spans="1:52" ht="56">
      <c r="A833" s="487"/>
      <c r="B833" s="445"/>
      <c r="C833" s="489"/>
      <c r="D833" s="262" t="s">
        <v>1388</v>
      </c>
      <c r="E833" s="352" t="s">
        <v>362</v>
      </c>
      <c r="F833" s="263" t="s">
        <v>624</v>
      </c>
      <c r="G833" s="290" t="s">
        <v>752</v>
      </c>
      <c r="H833" s="341" t="s">
        <v>452</v>
      </c>
      <c r="I833" s="335" t="str">
        <f>IF(OR(E833="SE",E833="SA"),VLOOKUP(H833,'Tabla de Peligros y Riesgo'!$C$2:$E$226,2,FALSE),VLOOKUP(H833,'LISTA DE ASPECTOS - IMPACTOS'!$D$3:$F$72,2,FALSE))</f>
        <v>Caída de roca</v>
      </c>
      <c r="J833" s="336" t="str">
        <f>IF(OR(E833="SE",E833="SA"),VLOOKUP(H833,'Tabla de Peligros y Riesgo'!$C$2:$E$226,3,FALSE),VLOOKUP(H833,'LISTA DE ASPECTOS - IMPACTOS'!$D$3:$F$72,3,FALSE))</f>
        <v>Contusión/Fractura/Muerte</v>
      </c>
      <c r="K833" s="342" t="s">
        <v>715</v>
      </c>
      <c r="L833" s="177">
        <v>2</v>
      </c>
      <c r="M833" s="268">
        <f t="shared" si="66"/>
        <v>5</v>
      </c>
      <c r="N833" s="85"/>
      <c r="O833" s="85"/>
      <c r="P833" s="292"/>
      <c r="Q833" s="287" t="s">
        <v>753</v>
      </c>
      <c r="R833" s="177" t="s">
        <v>685</v>
      </c>
      <c r="S833" s="177" t="s">
        <v>754</v>
      </c>
      <c r="T833" s="178"/>
      <c r="U833" s="401" t="s">
        <v>1402</v>
      </c>
      <c r="V833" s="278"/>
      <c r="W833" s="86">
        <f t="shared" si="67"/>
        <v>5</v>
      </c>
      <c r="X833" s="88"/>
      <c r="Y833" s="86">
        <f t="shared" si="68"/>
        <v>12</v>
      </c>
      <c r="Z833" s="85"/>
      <c r="AA833" s="267" t="s">
        <v>1381</v>
      </c>
      <c r="AB833" s="176"/>
      <c r="AC833" s="176"/>
      <c r="AD833" s="176"/>
      <c r="AE833" s="101"/>
      <c r="AF833" s="101"/>
      <c r="AG833" s="101"/>
      <c r="AH833" s="101"/>
      <c r="AI833" s="101"/>
      <c r="AJ833" s="101"/>
      <c r="AK833" s="101"/>
      <c r="AL833" s="102"/>
      <c r="AM833" s="101"/>
      <c r="AN833" s="102"/>
      <c r="AO833" s="101"/>
      <c r="AP833" s="102"/>
      <c r="AQ833" s="101"/>
      <c r="AR833" s="102"/>
      <c r="AS833" s="101"/>
      <c r="AT833" s="102"/>
      <c r="AU833" s="101"/>
    </row>
    <row r="834" spans="1:52" s="100" customFormat="1" ht="58.5">
      <c r="A834" s="487"/>
      <c r="B834" s="445"/>
      <c r="C834" s="489"/>
      <c r="D834" s="262" t="s">
        <v>1388</v>
      </c>
      <c r="E834" s="352" t="s">
        <v>362</v>
      </c>
      <c r="F834" s="263" t="s">
        <v>624</v>
      </c>
      <c r="G834" s="290" t="s">
        <v>701</v>
      </c>
      <c r="H834" s="341" t="s">
        <v>524</v>
      </c>
      <c r="I834" s="335" t="str">
        <f>IF(OR(E834="SE",E834="SA"),VLOOKUP(H834,'Tabla de Peligros y Riesgo'!$C$2:$E$226,2,FALSE),VLOOKUP(H834,'LISTA DE ASPECTOS - IMPACTOS'!$D$3:$F$72,2,FALSE))</f>
        <v>Caída al mismo nivel</v>
      </c>
      <c r="J834" s="336" t="s">
        <v>702</v>
      </c>
      <c r="K834" s="342" t="s">
        <v>680</v>
      </c>
      <c r="L834" s="177">
        <v>4</v>
      </c>
      <c r="M834" s="268">
        <f t="shared" si="66"/>
        <v>18</v>
      </c>
      <c r="N834" s="280"/>
      <c r="O834" s="280"/>
      <c r="P834" s="282"/>
      <c r="Q834" s="287"/>
      <c r="R834" s="177"/>
      <c r="S834" s="177" t="s">
        <v>839</v>
      </c>
      <c r="T834" s="178"/>
      <c r="U834" s="401" t="s">
        <v>1402</v>
      </c>
      <c r="V834" s="304"/>
      <c r="W834" s="86">
        <f t="shared" si="67"/>
        <v>18</v>
      </c>
      <c r="X834" s="88"/>
      <c r="Y834" s="86">
        <f t="shared" si="68"/>
        <v>21</v>
      </c>
      <c r="Z834" s="85"/>
      <c r="AA834" s="267" t="s">
        <v>1381</v>
      </c>
      <c r="AD834" s="99"/>
      <c r="AE834" s="101"/>
      <c r="AF834" s="101"/>
      <c r="AG834" s="101"/>
      <c r="AH834" s="101"/>
      <c r="AI834" s="101"/>
      <c r="AJ834" s="101"/>
      <c r="AK834" s="101"/>
      <c r="AL834" s="102"/>
      <c r="AM834" s="101"/>
      <c r="AN834" s="102"/>
      <c r="AO834" s="101"/>
      <c r="AP834" s="102"/>
      <c r="AQ834" s="101"/>
      <c r="AR834" s="102"/>
      <c r="AS834" s="101"/>
      <c r="AT834" s="102"/>
      <c r="AU834" s="101"/>
      <c r="AV834" s="90"/>
      <c r="AW834" s="90"/>
      <c r="AX834" s="90"/>
      <c r="AY834" s="90"/>
      <c r="AZ834" s="90"/>
    </row>
    <row r="835" spans="1:52" ht="70.5">
      <c r="A835" s="487"/>
      <c r="B835" s="445"/>
      <c r="C835" s="488" t="s">
        <v>143</v>
      </c>
      <c r="D835" s="262" t="s">
        <v>1388</v>
      </c>
      <c r="E835" s="352" t="s">
        <v>362</v>
      </c>
      <c r="F835" s="263" t="s">
        <v>624</v>
      </c>
      <c r="G835" s="290" t="s">
        <v>701</v>
      </c>
      <c r="H835" s="341" t="s">
        <v>542</v>
      </c>
      <c r="I835" s="335" t="str">
        <f>IF(OR(E835="SE",E835="SA"),VLOOKUP(H835,'Tabla de Peligros y Riesgo'!$C$2:$E$226,2,FALSE),VLOOKUP(H835,'LISTA DE ASPECTOS - IMPACTOS'!$D$3:$F$72,2,FALSE))</f>
        <v>Caída al mismo nivel</v>
      </c>
      <c r="J835" s="336" t="s">
        <v>702</v>
      </c>
      <c r="K835" s="342" t="s">
        <v>680</v>
      </c>
      <c r="L835" s="177">
        <v>4</v>
      </c>
      <c r="M835" s="268">
        <f t="shared" si="66"/>
        <v>18</v>
      </c>
      <c r="N835" s="85"/>
      <c r="O835" s="85"/>
      <c r="P835" s="84"/>
      <c r="Q835" s="287"/>
      <c r="R835" s="177"/>
      <c r="S835" s="177" t="s">
        <v>839</v>
      </c>
      <c r="T835" s="178"/>
      <c r="U835" s="401" t="s">
        <v>1402</v>
      </c>
      <c r="V835" s="87"/>
      <c r="W835" s="86">
        <f t="shared" si="67"/>
        <v>18</v>
      </c>
      <c r="X835" s="88"/>
      <c r="Y835" s="86">
        <f t="shared" si="68"/>
        <v>21</v>
      </c>
      <c r="Z835" s="85"/>
      <c r="AA835" s="267" t="s">
        <v>1381</v>
      </c>
      <c r="AB835" s="175"/>
      <c r="AC835" s="176"/>
      <c r="AD835" s="176"/>
      <c r="AE835" s="101"/>
      <c r="AF835" s="101"/>
      <c r="AG835" s="101"/>
      <c r="AH835" s="101"/>
      <c r="AI835" s="101"/>
      <c r="AJ835" s="101"/>
      <c r="AK835" s="101"/>
      <c r="AL835" s="102"/>
      <c r="AM835" s="101"/>
      <c r="AN835" s="102"/>
      <c r="AO835" s="101"/>
      <c r="AP835" s="102"/>
      <c r="AQ835" s="101"/>
      <c r="AR835" s="102"/>
      <c r="AS835" s="101"/>
      <c r="AT835" s="102"/>
      <c r="AU835" s="101"/>
    </row>
    <row r="836" spans="1:52" ht="117.5">
      <c r="A836" s="487"/>
      <c r="B836" s="445"/>
      <c r="C836" s="493"/>
      <c r="D836" s="262" t="s">
        <v>1388</v>
      </c>
      <c r="E836" s="352" t="s">
        <v>362</v>
      </c>
      <c r="F836" s="263" t="s">
        <v>624</v>
      </c>
      <c r="G836" s="290" t="s">
        <v>704</v>
      </c>
      <c r="H836" s="341" t="s">
        <v>707</v>
      </c>
      <c r="I836" s="335" t="str">
        <f>IF(OR(E836="SE",E836="SA"),VLOOKUP(H836,'Tabla de Peligros y Riesgo'!$C$2:$E$226,2,FALSE),VLOOKUP(H836,'LISTA DE ASPECTOS - IMPACTOS'!$D$3:$F$72,2,FALSE))</f>
        <v>Atrapamiento</v>
      </c>
      <c r="J836" s="336" t="s">
        <v>705</v>
      </c>
      <c r="K836" s="342" t="s">
        <v>680</v>
      </c>
      <c r="L836" s="177">
        <v>3</v>
      </c>
      <c r="M836" s="268">
        <f t="shared" si="66"/>
        <v>13</v>
      </c>
      <c r="N836" s="85"/>
      <c r="O836" s="85"/>
      <c r="P836" s="84"/>
      <c r="Q836" s="287"/>
      <c r="R836" s="177"/>
      <c r="S836" s="177" t="s">
        <v>840</v>
      </c>
      <c r="T836" s="178"/>
      <c r="U836" s="401" t="s">
        <v>1402</v>
      </c>
      <c r="V836" s="87"/>
      <c r="W836" s="86">
        <f t="shared" si="67"/>
        <v>13</v>
      </c>
      <c r="X836" s="88"/>
      <c r="Y836" s="86">
        <f t="shared" si="68"/>
        <v>17</v>
      </c>
      <c r="Z836" s="85"/>
      <c r="AA836" s="267" t="s">
        <v>1381</v>
      </c>
      <c r="AB836" s="175"/>
      <c r="AC836" s="176"/>
      <c r="AD836" s="176"/>
      <c r="AE836" s="101"/>
      <c r="AF836" s="101"/>
      <c r="AG836" s="101"/>
      <c r="AH836" s="101"/>
      <c r="AI836" s="101"/>
      <c r="AJ836" s="101"/>
      <c r="AK836" s="101"/>
      <c r="AL836" s="102"/>
      <c r="AM836" s="101"/>
      <c r="AN836" s="102"/>
      <c r="AO836" s="101"/>
      <c r="AP836" s="102"/>
      <c r="AQ836" s="101"/>
      <c r="AR836" s="102"/>
      <c r="AS836" s="101"/>
      <c r="AT836" s="102"/>
      <c r="AU836" s="101"/>
    </row>
    <row r="837" spans="1:52" ht="101.5">
      <c r="A837" s="487"/>
      <c r="B837" s="445"/>
      <c r="C837" s="339" t="s">
        <v>144</v>
      </c>
      <c r="D837" s="262" t="s">
        <v>1388</v>
      </c>
      <c r="E837" s="352" t="s">
        <v>362</v>
      </c>
      <c r="F837" s="263" t="s">
        <v>624</v>
      </c>
      <c r="G837" s="290" t="s">
        <v>704</v>
      </c>
      <c r="H837" s="341" t="s">
        <v>507</v>
      </c>
      <c r="I837" s="335" t="str">
        <f>IF(OR(E837="SE",E837="SA"),VLOOKUP(H837,'Tabla de Peligros y Riesgo'!$C$2:$E$226,2,FALSE),VLOOKUP(H837,'LISTA DE ASPECTOS - IMPACTOS'!$D$3:$F$72,2,FALSE))</f>
        <v xml:space="preserve">Golpes </v>
      </c>
      <c r="J837" s="336" t="s">
        <v>705</v>
      </c>
      <c r="K837" s="342" t="s">
        <v>680</v>
      </c>
      <c r="L837" s="177">
        <v>3</v>
      </c>
      <c r="M837" s="268">
        <f t="shared" si="66"/>
        <v>13</v>
      </c>
      <c r="N837" s="177"/>
      <c r="O837" s="177"/>
      <c r="P837" s="84"/>
      <c r="Q837" s="287"/>
      <c r="R837" s="177"/>
      <c r="S837" s="177" t="s">
        <v>714</v>
      </c>
      <c r="T837" s="178"/>
      <c r="U837" s="401" t="s">
        <v>1402</v>
      </c>
      <c r="V837" s="87"/>
      <c r="W837" s="86">
        <f t="shared" si="67"/>
        <v>13</v>
      </c>
      <c r="X837" s="88"/>
      <c r="Y837" s="86">
        <f t="shared" si="68"/>
        <v>17</v>
      </c>
      <c r="Z837" s="85"/>
      <c r="AA837" s="267" t="s">
        <v>1381</v>
      </c>
      <c r="AB837" s="175"/>
      <c r="AC837" s="176"/>
      <c r="AD837" s="176"/>
      <c r="AE837" s="101"/>
      <c r="AF837" s="101"/>
      <c r="AG837" s="101"/>
      <c r="AH837" s="101"/>
      <c r="AI837" s="101"/>
      <c r="AJ837" s="101"/>
      <c r="AK837" s="101"/>
      <c r="AL837" s="102"/>
      <c r="AM837" s="101"/>
      <c r="AN837" s="102"/>
      <c r="AO837" s="101"/>
      <c r="AP837" s="102"/>
      <c r="AQ837" s="101"/>
      <c r="AR837" s="102"/>
      <c r="AS837" s="101"/>
      <c r="AT837" s="102"/>
      <c r="AU837" s="101"/>
    </row>
    <row r="838" spans="1:52" ht="70.5">
      <c r="A838" s="487"/>
      <c r="B838" s="445"/>
      <c r="C838" s="488" t="s">
        <v>206</v>
      </c>
      <c r="D838" s="262" t="s">
        <v>1388</v>
      </c>
      <c r="E838" s="352" t="s">
        <v>361</v>
      </c>
      <c r="F838" s="263" t="s">
        <v>624</v>
      </c>
      <c r="G838" s="290" t="s">
        <v>441</v>
      </c>
      <c r="H838" s="341" t="s">
        <v>519</v>
      </c>
      <c r="I838" s="335" t="str">
        <f>IF(OR(E838="SE",E838="SA"),VLOOKUP(H838,'Tabla de Peligros y Riesgo'!$C$2:$E$226,2,FALSE),VLOOKUP(H838,'LISTA DE ASPECTOS - IMPACTOS'!$D$3:$F$72,2,FALSE))</f>
        <v>Riesgos Disergonómico</v>
      </c>
      <c r="J838" s="336" t="str">
        <f>IF(OR(E838="SE",E838="SA"),VLOOKUP(H838,'Tabla de Peligros y Riesgo'!$C$2:$E$226,3,FALSE),VLOOKUP(H838,'LISTA DE ASPECTOS - IMPACTOS'!$D$3:$F$72,3,FALSE))</f>
        <v>Lumbalgia/Dorsalgia/ Hiperlordosis/ Tendinitis de Hombro</v>
      </c>
      <c r="K838" s="342" t="s">
        <v>715</v>
      </c>
      <c r="L838" s="177">
        <v>4</v>
      </c>
      <c r="M838" s="268">
        <f t="shared" si="66"/>
        <v>14</v>
      </c>
      <c r="N838" s="85"/>
      <c r="O838" s="85"/>
      <c r="P838" s="84"/>
      <c r="Q838" s="287"/>
      <c r="R838" s="177"/>
      <c r="S838" s="177" t="s">
        <v>716</v>
      </c>
      <c r="T838" s="178"/>
      <c r="U838" s="401" t="s">
        <v>1402</v>
      </c>
      <c r="V838" s="87"/>
      <c r="W838" s="86">
        <f t="shared" si="67"/>
        <v>14</v>
      </c>
      <c r="X838" s="88"/>
      <c r="Y838" s="86">
        <f t="shared" si="68"/>
        <v>18</v>
      </c>
      <c r="Z838" s="85"/>
      <c r="AA838" s="267" t="s">
        <v>1381</v>
      </c>
      <c r="AB838" s="175"/>
      <c r="AC838" s="176"/>
      <c r="AD838" s="176"/>
      <c r="AE838" s="101"/>
      <c r="AF838" s="101"/>
      <c r="AG838" s="101"/>
      <c r="AH838" s="101"/>
      <c r="AI838" s="101"/>
      <c r="AJ838" s="101"/>
      <c r="AK838" s="101"/>
      <c r="AL838" s="102"/>
      <c r="AM838" s="101"/>
      <c r="AN838" s="102"/>
      <c r="AO838" s="101"/>
      <c r="AP838" s="102"/>
      <c r="AQ838" s="101"/>
      <c r="AR838" s="102"/>
      <c r="AS838" s="101"/>
      <c r="AT838" s="102"/>
      <c r="AU838" s="101"/>
    </row>
    <row r="839" spans="1:52" ht="58">
      <c r="A839" s="487"/>
      <c r="B839" s="445"/>
      <c r="C839" s="489"/>
      <c r="D839" s="262" t="s">
        <v>1388</v>
      </c>
      <c r="E839" s="352" t="s">
        <v>362</v>
      </c>
      <c r="F839" s="263" t="s">
        <v>624</v>
      </c>
      <c r="G839" s="290" t="s">
        <v>823</v>
      </c>
      <c r="H839" s="341" t="s">
        <v>824</v>
      </c>
      <c r="I839" s="335" t="str">
        <f>IF(OR(E839="SE",E839="SA"),VLOOKUP(H839,'Tabla de Peligros y Riesgo'!$C$2:$E$226,2,FALSE),VLOOKUP(H839,'LISTA DE ASPECTOS - IMPACTOS'!$D$3:$F$72,2,FALSE))</f>
        <v>Aplastamiento</v>
      </c>
      <c r="J839" s="336" t="str">
        <f>IF(OR(E839="SE",E839="SA"),VLOOKUP(H839,'Tabla de Peligros y Riesgo'!$C$2:$E$226,3,FALSE),VLOOKUP(H839,'LISTA DE ASPECTOS - IMPACTOS'!$D$3:$F$72,3,FALSE))</f>
        <v>Contusión/Fractura/Muerte</v>
      </c>
      <c r="K839" s="342" t="s">
        <v>680</v>
      </c>
      <c r="L839" s="177">
        <v>2</v>
      </c>
      <c r="M839" s="268">
        <f t="shared" si="66"/>
        <v>8</v>
      </c>
      <c r="N839" s="85"/>
      <c r="O839" s="85"/>
      <c r="P839" s="84"/>
      <c r="Q839" s="287" t="s">
        <v>825</v>
      </c>
      <c r="R839" s="177" t="s">
        <v>685</v>
      </c>
      <c r="S839" s="177" t="s">
        <v>826</v>
      </c>
      <c r="T839" s="178"/>
      <c r="U839" s="401" t="s">
        <v>1402</v>
      </c>
      <c r="V839" s="87"/>
      <c r="W839" s="86">
        <f t="shared" si="67"/>
        <v>8</v>
      </c>
      <c r="X839" s="88"/>
      <c r="Y839" s="86">
        <f t="shared" si="68"/>
        <v>12</v>
      </c>
      <c r="Z839" s="85"/>
      <c r="AA839" s="267" t="s">
        <v>1381</v>
      </c>
      <c r="AB839" s="175"/>
      <c r="AC839" s="176"/>
      <c r="AD839" s="176"/>
      <c r="AE839" s="101"/>
      <c r="AF839" s="101"/>
      <c r="AG839" s="101"/>
      <c r="AH839" s="101"/>
      <c r="AI839" s="101"/>
      <c r="AJ839" s="101"/>
      <c r="AK839" s="101"/>
      <c r="AL839" s="102"/>
      <c r="AM839" s="101"/>
      <c r="AN839" s="102"/>
      <c r="AO839" s="101"/>
      <c r="AP839" s="102"/>
      <c r="AQ839" s="101"/>
      <c r="AR839" s="102"/>
      <c r="AS839" s="101"/>
      <c r="AT839" s="102"/>
      <c r="AU839" s="101"/>
    </row>
    <row r="840" spans="1:52" ht="188">
      <c r="A840" s="487"/>
      <c r="B840" s="445"/>
      <c r="C840" s="489"/>
      <c r="D840" s="262" t="s">
        <v>1388</v>
      </c>
      <c r="E840" s="352" t="s">
        <v>363</v>
      </c>
      <c r="F840" s="263" t="s">
        <v>624</v>
      </c>
      <c r="G840" s="290" t="s">
        <v>739</v>
      </c>
      <c r="H840" s="341" t="s">
        <v>740</v>
      </c>
      <c r="I840" s="335" t="str">
        <f>IF(OR(E840="SE",E840="SA"),VLOOKUP(H840,'Tabla de Peligros y Riesgo'!$C$2:$E$226,2,FALSE),VLOOKUP(H840,'LISTA DE ASPECTOS - IMPACTOS'!$D$3:$F$72,2,FALSE))</f>
        <v>Alteración de la calidad de suelo/agua</v>
      </c>
      <c r="J840" s="336" t="str">
        <f>IF(OR(E840="SE",E840="SA"),VLOOKUP(H840,'Tabla de Peligros y Riesgo'!$C$2:$E$226,3,FALSE),VLOOKUP(H840,'LISTA DE ASPECTOS - IMPACTOS'!$D$3:$F$72,3,FALSE))</f>
        <v>Potencial incumplimiento de Estándares de Calidad Ambiental (ECA) para aire.
Potencial afectación a la vida y salud humana.</v>
      </c>
      <c r="K840" s="342" t="s">
        <v>715</v>
      </c>
      <c r="L840" s="177">
        <v>4</v>
      </c>
      <c r="M840" s="268">
        <f t="shared" si="66"/>
        <v>14</v>
      </c>
      <c r="N840" s="85"/>
      <c r="O840" s="85"/>
      <c r="P840" s="291"/>
      <c r="Q840" s="287"/>
      <c r="R840" s="177"/>
      <c r="S840" s="177" t="s">
        <v>741</v>
      </c>
      <c r="T840" s="178">
        <v>0.35</v>
      </c>
      <c r="U840" s="178"/>
      <c r="V840" s="87"/>
      <c r="W840" s="86">
        <f t="shared" si="67"/>
        <v>14</v>
      </c>
      <c r="X840" s="88"/>
      <c r="Y840" s="86">
        <f t="shared" si="68"/>
        <v>18</v>
      </c>
      <c r="Z840" s="85"/>
      <c r="AA840" s="267" t="s">
        <v>1381</v>
      </c>
      <c r="AB840" s="536"/>
      <c r="AC840" s="537"/>
      <c r="AD840" s="537"/>
      <c r="AE840" s="272"/>
      <c r="AF840" s="272"/>
      <c r="AG840" s="272"/>
      <c r="AH840" s="272"/>
      <c r="AI840" s="272"/>
      <c r="AJ840" s="272"/>
      <c r="AK840" s="272"/>
      <c r="AL840" s="273"/>
      <c r="AM840" s="272"/>
      <c r="AN840" s="273"/>
      <c r="AO840" s="272"/>
      <c r="AP840" s="273"/>
      <c r="AQ840" s="272"/>
      <c r="AR840" s="273"/>
      <c r="AS840" s="272"/>
      <c r="AT840" s="102"/>
      <c r="AU840" s="101"/>
    </row>
    <row r="841" spans="1:52" ht="329">
      <c r="A841" s="487"/>
      <c r="B841" s="445"/>
      <c r="C841" s="489"/>
      <c r="D841" s="262" t="s">
        <v>1388</v>
      </c>
      <c r="E841" s="352" t="s">
        <v>363</v>
      </c>
      <c r="F841" s="263" t="s">
        <v>624</v>
      </c>
      <c r="G841" s="290" t="s">
        <v>732</v>
      </c>
      <c r="H841" s="341" t="s">
        <v>729</v>
      </c>
      <c r="I841" s="335" t="str">
        <f>IF(OR(E841="SE",E841="SA"),VLOOKUP(H841,'Tabla de Peligros y Riesgo'!$C$2:$E$226,2,FALSE),VLOOKUP(H841,'LISTA DE ASPECTOS - IMPACTOS'!$D$3:$F$72,2,FALSE))</f>
        <v>Alteración de la calidad de suelo/agua</v>
      </c>
      <c r="J841" s="336" t="str">
        <f>IF(OR(E841="SE",E841="SA"),VLOOKUP(H841,'Tabla de Peligros y Riesgo'!$C$2:$E$226,3,FALSE),VLOOKUP(H841,'LISTA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41" s="342" t="s">
        <v>690</v>
      </c>
      <c r="L841" s="177">
        <v>4</v>
      </c>
      <c r="M841" s="268">
        <f t="shared" si="66"/>
        <v>10</v>
      </c>
      <c r="N841" s="85"/>
      <c r="O841" s="85"/>
      <c r="P841" s="84"/>
      <c r="Q841" s="177"/>
      <c r="R841" s="177"/>
      <c r="S841" s="177" t="s">
        <v>733</v>
      </c>
      <c r="T841" s="178"/>
      <c r="U841" s="178"/>
      <c r="V841" s="87"/>
      <c r="W841" s="86">
        <f t="shared" si="67"/>
        <v>10</v>
      </c>
      <c r="X841" s="88"/>
      <c r="Y841" s="86">
        <f t="shared" si="68"/>
        <v>18</v>
      </c>
      <c r="Z841" s="85"/>
      <c r="AA841" s="267" t="s">
        <v>1381</v>
      </c>
      <c r="AB841" s="175"/>
      <c r="AC841" s="176"/>
      <c r="AD841" s="176"/>
      <c r="AE841" s="272"/>
      <c r="AF841" s="272"/>
      <c r="AG841" s="272"/>
      <c r="AH841" s="272"/>
      <c r="AI841" s="272"/>
      <c r="AJ841" s="272"/>
      <c r="AK841" s="272"/>
      <c r="AL841" s="273"/>
      <c r="AM841" s="272"/>
      <c r="AN841" s="273"/>
      <c r="AO841" s="272"/>
      <c r="AP841" s="273"/>
      <c r="AQ841" s="272"/>
      <c r="AR841" s="273"/>
      <c r="AS841" s="272"/>
      <c r="AT841" s="102"/>
      <c r="AU841" s="101"/>
    </row>
    <row r="842" spans="1:52" ht="329">
      <c r="A842" s="487"/>
      <c r="B842" s="445"/>
      <c r="C842" s="489"/>
      <c r="D842" s="262" t="s">
        <v>1388</v>
      </c>
      <c r="E842" s="352" t="s">
        <v>363</v>
      </c>
      <c r="F842" s="263" t="s">
        <v>624</v>
      </c>
      <c r="G842" s="290" t="s">
        <v>728</v>
      </c>
      <c r="H842" s="341" t="s">
        <v>729</v>
      </c>
      <c r="I842" s="335" t="str">
        <f>IF(OR(E842="SE",E842="SA"),VLOOKUP(H842,'Tabla de Peligros y Riesgo'!$C$2:$E$226,2,FALSE),VLOOKUP(H842,'LISTA DE ASPECTOS - IMPACTOS'!$D$3:$F$72,2,FALSE))</f>
        <v>Alteración de la calidad de suelo/agua</v>
      </c>
      <c r="J842" s="336" t="str">
        <f>IF(OR(E842="SE",E842="SA"),VLOOKUP(H842,'Tabla de Peligros y Riesgo'!$C$2:$E$226,3,FALSE),VLOOKUP(H842,'LISTA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42" s="342" t="s">
        <v>680</v>
      </c>
      <c r="L842" s="177">
        <v>3</v>
      </c>
      <c r="M842" s="268">
        <f t="shared" si="66"/>
        <v>13</v>
      </c>
      <c r="N842" s="177"/>
      <c r="O842" s="177"/>
      <c r="P842" s="84"/>
      <c r="Q842" s="177" t="s">
        <v>730</v>
      </c>
      <c r="R842" s="177" t="s">
        <v>685</v>
      </c>
      <c r="S842" s="177" t="s">
        <v>731</v>
      </c>
      <c r="T842" s="178">
        <v>0.35</v>
      </c>
      <c r="U842" s="178"/>
      <c r="V842" s="87"/>
      <c r="W842" s="86">
        <f t="shared" si="67"/>
        <v>13</v>
      </c>
      <c r="X842" s="88"/>
      <c r="Y842" s="86">
        <f t="shared" si="68"/>
        <v>17</v>
      </c>
      <c r="Z842" s="85"/>
      <c r="AA842" s="267" t="s">
        <v>1381</v>
      </c>
      <c r="AB842" s="175"/>
      <c r="AC842" s="176"/>
      <c r="AD842" s="176"/>
      <c r="AE842" s="101"/>
      <c r="AF842" s="101"/>
      <c r="AG842" s="101"/>
      <c r="AH842" s="101"/>
      <c r="AI842" s="101"/>
      <c r="AJ842" s="101"/>
      <c r="AK842" s="101"/>
      <c r="AL842" s="102"/>
      <c r="AM842" s="101"/>
      <c r="AN842" s="102"/>
      <c r="AO842" s="101"/>
      <c r="AP842" s="102"/>
      <c r="AQ842" s="101"/>
      <c r="AR842" s="102"/>
      <c r="AS842" s="101"/>
      <c r="AT842" s="102"/>
      <c r="AU842" s="101"/>
    </row>
    <row r="843" spans="1:52" ht="70.5">
      <c r="A843" s="487"/>
      <c r="B843" s="445"/>
      <c r="C843" s="489"/>
      <c r="D843" s="262" t="s">
        <v>1388</v>
      </c>
      <c r="E843" s="352" t="s">
        <v>362</v>
      </c>
      <c r="F843" s="263" t="s">
        <v>624</v>
      </c>
      <c r="G843" s="290" t="s">
        <v>701</v>
      </c>
      <c r="H843" s="341" t="s">
        <v>542</v>
      </c>
      <c r="I843" s="335" t="str">
        <f>IF(OR(E843="SE",E843="SA"),VLOOKUP(H843,'Tabla de Peligros y Riesgo'!$C$2:$E$226,2,FALSE),VLOOKUP(H843,'LISTA DE ASPECTOS - IMPACTOS'!$D$3:$F$72,2,FALSE))</f>
        <v>Caída al mismo nivel</v>
      </c>
      <c r="J843" s="336" t="s">
        <v>702</v>
      </c>
      <c r="K843" s="342" t="s">
        <v>680</v>
      </c>
      <c r="L843" s="177">
        <v>4</v>
      </c>
      <c r="M843" s="268">
        <f t="shared" si="66"/>
        <v>18</v>
      </c>
      <c r="N843" s="85"/>
      <c r="O843" s="85"/>
      <c r="P843" s="84"/>
      <c r="Q843" s="287"/>
      <c r="R843" s="177"/>
      <c r="S843" s="177" t="s">
        <v>839</v>
      </c>
      <c r="T843" s="178"/>
      <c r="U843" s="401" t="s">
        <v>1402</v>
      </c>
      <c r="V843" s="87">
        <v>0.15</v>
      </c>
      <c r="W843" s="86">
        <f t="shared" si="67"/>
        <v>18</v>
      </c>
      <c r="X843" s="88">
        <f>IF(M843&gt;=16,MAX(N843:R843),IF(M843&lt;16,MAX(N843:V843)))</f>
        <v>0</v>
      </c>
      <c r="Y843" s="86">
        <f t="shared" si="68"/>
        <v>21</v>
      </c>
      <c r="Z843" s="85"/>
      <c r="AA843" s="267" t="s">
        <v>1381</v>
      </c>
      <c r="AB843" s="175"/>
      <c r="AC843" s="176"/>
      <c r="AD843" s="176"/>
      <c r="AE843" s="101"/>
      <c r="AF843" s="101"/>
      <c r="AG843" s="101"/>
      <c r="AH843" s="101"/>
      <c r="AI843" s="101"/>
      <c r="AJ843" s="101"/>
      <c r="AK843" s="101"/>
      <c r="AL843" s="102"/>
      <c r="AM843" s="101"/>
      <c r="AN843" s="102"/>
      <c r="AO843" s="101"/>
      <c r="AP843" s="102"/>
      <c r="AQ843" s="101"/>
      <c r="AR843" s="102"/>
      <c r="AS843" s="101"/>
      <c r="AT843" s="102"/>
      <c r="AU843" s="101"/>
    </row>
    <row r="844" spans="1:52" ht="116">
      <c r="A844" s="487"/>
      <c r="B844" s="445"/>
      <c r="C844" s="489"/>
      <c r="D844" s="262" t="s">
        <v>1388</v>
      </c>
      <c r="E844" s="352" t="s">
        <v>362</v>
      </c>
      <c r="F844" s="263" t="s">
        <v>624</v>
      </c>
      <c r="G844" s="290" t="s">
        <v>735</v>
      </c>
      <c r="H844" s="341" t="s">
        <v>736</v>
      </c>
      <c r="I844" s="335" t="str">
        <f>IF(OR(E844="SE",E844="SA"),VLOOKUP(H844,'Tabla de Peligros y Riesgo'!$C$2:$E$226,2,FALSE),VLOOKUP(H844,'LISTA DE ASPECTOS - IMPACTOS'!$D$3:$F$72,2,FALSE))</f>
        <v>Cortes</v>
      </c>
      <c r="J844" s="336" t="str">
        <f>IF(OR(E844="SE",E844="SA"),VLOOKUP(H844,'Tabla de Peligros y Riesgo'!$C$2:$E$226,3,FALSE),VLOOKUP(H844,'LISTA DE ASPECTOS - IMPACTOS'!$D$3:$F$72,3,FALSE))</f>
        <v>Herida punzocortante</v>
      </c>
      <c r="K844" s="342" t="s">
        <v>715</v>
      </c>
      <c r="L844" s="177">
        <v>3</v>
      </c>
      <c r="M844" s="268">
        <f t="shared" si="66"/>
        <v>9</v>
      </c>
      <c r="N844" s="85"/>
      <c r="O844" s="85"/>
      <c r="P844" s="84"/>
      <c r="Q844" s="287" t="s">
        <v>737</v>
      </c>
      <c r="R844" s="177" t="s">
        <v>678</v>
      </c>
      <c r="S844" s="177" t="s">
        <v>738</v>
      </c>
      <c r="T844" s="178"/>
      <c r="U844" s="401" t="s">
        <v>1402</v>
      </c>
      <c r="V844" s="87"/>
      <c r="W844" s="86">
        <f t="shared" si="67"/>
        <v>9</v>
      </c>
      <c r="X844" s="88"/>
      <c r="Y844" s="86">
        <f t="shared" si="68"/>
        <v>20</v>
      </c>
      <c r="Z844" s="85"/>
      <c r="AA844" s="267" t="s">
        <v>1381</v>
      </c>
      <c r="AB844" s="175"/>
      <c r="AC844" s="176"/>
      <c r="AD844" s="176"/>
      <c r="AE844" s="101"/>
      <c r="AF844" s="101"/>
      <c r="AG844" s="101"/>
      <c r="AH844" s="101"/>
      <c r="AI844" s="101"/>
      <c r="AJ844" s="101"/>
      <c r="AK844" s="101"/>
      <c r="AL844" s="102"/>
      <c r="AM844" s="101"/>
      <c r="AN844" s="102"/>
      <c r="AO844" s="101"/>
      <c r="AP844" s="102"/>
      <c r="AQ844" s="101"/>
      <c r="AR844" s="102"/>
      <c r="AS844" s="101"/>
      <c r="AT844" s="102"/>
      <c r="AU844" s="101"/>
    </row>
    <row r="845" spans="1:52" ht="117.5">
      <c r="A845" s="487"/>
      <c r="B845" s="445"/>
      <c r="C845" s="493"/>
      <c r="D845" s="262" t="s">
        <v>1388</v>
      </c>
      <c r="E845" s="352" t="s">
        <v>362</v>
      </c>
      <c r="F845" s="263" t="s">
        <v>624</v>
      </c>
      <c r="G845" s="290" t="s">
        <v>704</v>
      </c>
      <c r="H845" s="341" t="s">
        <v>707</v>
      </c>
      <c r="I845" s="335" t="str">
        <f>IF(OR(E845="SE",E845="SA"),VLOOKUP(H845,'Tabla de Peligros y Riesgo'!$C$2:$E$226,2,FALSE),VLOOKUP(H845,'LISTA DE ASPECTOS - IMPACTOS'!$D$3:$F$72,2,FALSE))</f>
        <v>Atrapamiento</v>
      </c>
      <c r="J845" s="336" t="s">
        <v>705</v>
      </c>
      <c r="K845" s="342" t="s">
        <v>680</v>
      </c>
      <c r="L845" s="177">
        <v>3</v>
      </c>
      <c r="M845" s="268">
        <f t="shared" si="66"/>
        <v>13</v>
      </c>
      <c r="N845" s="177"/>
      <c r="O845" s="177"/>
      <c r="P845" s="84"/>
      <c r="Q845" s="287"/>
      <c r="R845" s="177"/>
      <c r="S845" s="177" t="s">
        <v>714</v>
      </c>
      <c r="T845" s="178"/>
      <c r="U845" s="401" t="s">
        <v>1402</v>
      </c>
      <c r="V845" s="87"/>
      <c r="W845" s="86">
        <f t="shared" si="67"/>
        <v>13</v>
      </c>
      <c r="X845" s="88"/>
      <c r="Y845" s="86">
        <f t="shared" si="68"/>
        <v>17</v>
      </c>
      <c r="Z845" s="85"/>
      <c r="AA845" s="267" t="s">
        <v>1381</v>
      </c>
      <c r="AB845" s="175"/>
      <c r="AC845" s="176"/>
      <c r="AD845" s="176"/>
      <c r="AE845" s="101"/>
      <c r="AF845" s="101"/>
      <c r="AG845" s="101"/>
      <c r="AH845" s="101"/>
      <c r="AI845" s="101"/>
      <c r="AJ845" s="101"/>
      <c r="AK845" s="101"/>
      <c r="AL845" s="102"/>
      <c r="AM845" s="101"/>
      <c r="AN845" s="102"/>
      <c r="AO845" s="101"/>
      <c r="AP845" s="102"/>
      <c r="AQ845" s="101"/>
      <c r="AR845" s="102"/>
      <c r="AS845" s="101"/>
      <c r="AT845" s="102"/>
      <c r="AU845" s="101"/>
    </row>
    <row r="846" spans="1:52" ht="70.5">
      <c r="A846" s="487"/>
      <c r="B846" s="445"/>
      <c r="C846" s="488" t="s">
        <v>207</v>
      </c>
      <c r="D846" s="262" t="s">
        <v>1388</v>
      </c>
      <c r="E846" s="352" t="s">
        <v>361</v>
      </c>
      <c r="F846" s="263" t="s">
        <v>624</v>
      </c>
      <c r="G846" s="290" t="s">
        <v>441</v>
      </c>
      <c r="H846" s="341" t="s">
        <v>519</v>
      </c>
      <c r="I846" s="335" t="str">
        <f>IF(OR(E846="SE",E846="SA"),VLOOKUP(H846,'Tabla de Peligros y Riesgo'!$C$2:$E$226,2,FALSE),VLOOKUP(H846,'LISTA DE ASPECTOS - IMPACTOS'!$D$3:$F$72,2,FALSE))</f>
        <v>Riesgos Disergonómico</v>
      </c>
      <c r="J846" s="336" t="str">
        <f>IF(OR(E846="SE",E846="SA"),VLOOKUP(H846,'Tabla de Peligros y Riesgo'!$C$2:$E$226,3,FALSE),VLOOKUP(H846,'LISTA DE ASPECTOS - IMPACTOS'!$D$3:$F$72,3,FALSE))</f>
        <v>Lumbalgia/Dorsalgia/ Hiperlordosis/ Tendinitis de Hombro</v>
      </c>
      <c r="K846" s="342" t="s">
        <v>715</v>
      </c>
      <c r="L846" s="177">
        <v>4</v>
      </c>
      <c r="M846" s="268">
        <f t="shared" si="66"/>
        <v>14</v>
      </c>
      <c r="N846" s="85"/>
      <c r="O846" s="85"/>
      <c r="P846" s="84"/>
      <c r="Q846" s="287"/>
      <c r="R846" s="177"/>
      <c r="S846" s="177" t="s">
        <v>716</v>
      </c>
      <c r="T846" s="178"/>
      <c r="U846" s="401" t="s">
        <v>1402</v>
      </c>
      <c r="V846" s="87"/>
      <c r="W846" s="86">
        <f t="shared" si="67"/>
        <v>14</v>
      </c>
      <c r="X846" s="88">
        <f>IF(M846&gt;=16,MAX(N846:R846),IF(M846&lt;16,MAX(N846:V846)))</f>
        <v>0</v>
      </c>
      <c r="Y846" s="86">
        <f t="shared" si="68"/>
        <v>18</v>
      </c>
      <c r="Z846" s="85"/>
      <c r="AA846" s="267" t="s">
        <v>1381</v>
      </c>
      <c r="AB846" s="175"/>
      <c r="AC846" s="176"/>
      <c r="AD846" s="176"/>
      <c r="AE846" s="101"/>
      <c r="AF846" s="101"/>
      <c r="AG846" s="101"/>
      <c r="AH846" s="101"/>
      <c r="AI846" s="101"/>
      <c r="AJ846" s="101"/>
      <c r="AK846" s="101"/>
      <c r="AL846" s="102"/>
      <c r="AM846" s="101"/>
      <c r="AN846" s="102"/>
      <c r="AO846" s="101"/>
      <c r="AP846" s="102"/>
      <c r="AQ846" s="101"/>
      <c r="AR846" s="102"/>
      <c r="AS846" s="101"/>
      <c r="AT846" s="102"/>
      <c r="AU846" s="101"/>
    </row>
    <row r="847" spans="1:52" ht="58">
      <c r="A847" s="487"/>
      <c r="B847" s="445"/>
      <c r="C847" s="489"/>
      <c r="D847" s="262" t="s">
        <v>1388</v>
      </c>
      <c r="E847" s="352" t="s">
        <v>362</v>
      </c>
      <c r="F847" s="263" t="s">
        <v>624</v>
      </c>
      <c r="G847" s="290" t="s">
        <v>823</v>
      </c>
      <c r="H847" s="341" t="s">
        <v>824</v>
      </c>
      <c r="I847" s="335" t="str">
        <f>IF(OR(E847="SE",E847="SA"),VLOOKUP(H847,'Tabla de Peligros y Riesgo'!$C$2:$E$226,2,FALSE),VLOOKUP(H847,'LISTA DE ASPECTOS - IMPACTOS'!$D$3:$F$72,2,FALSE))</f>
        <v>Aplastamiento</v>
      </c>
      <c r="J847" s="336" t="str">
        <f>IF(OR(E847="SE",E847="SA"),VLOOKUP(H847,'Tabla de Peligros y Riesgo'!$C$2:$E$226,3,FALSE),VLOOKUP(H847,'LISTA DE ASPECTOS - IMPACTOS'!$D$3:$F$72,3,FALSE))</f>
        <v>Contusión/Fractura/Muerte</v>
      </c>
      <c r="K847" s="342" t="s">
        <v>680</v>
      </c>
      <c r="L847" s="177">
        <v>2</v>
      </c>
      <c r="M847" s="268">
        <f t="shared" si="66"/>
        <v>8</v>
      </c>
      <c r="N847" s="85"/>
      <c r="O847" s="85"/>
      <c r="P847" s="84"/>
      <c r="Q847" s="287" t="s">
        <v>825</v>
      </c>
      <c r="R847" s="177" t="s">
        <v>685</v>
      </c>
      <c r="S847" s="177" t="s">
        <v>826</v>
      </c>
      <c r="T847" s="178"/>
      <c r="U847" s="401" t="s">
        <v>1402</v>
      </c>
      <c r="V847" s="87"/>
      <c r="W847" s="86">
        <f t="shared" si="67"/>
        <v>8</v>
      </c>
      <c r="X847" s="88"/>
      <c r="Y847" s="86">
        <f t="shared" si="68"/>
        <v>12</v>
      </c>
      <c r="Z847" s="85"/>
      <c r="AA847" s="267" t="s">
        <v>1381</v>
      </c>
      <c r="AB847" s="175"/>
      <c r="AC847" s="176"/>
      <c r="AD847" s="176"/>
      <c r="AE847" s="101"/>
      <c r="AF847" s="101"/>
      <c r="AG847" s="101"/>
      <c r="AH847" s="101"/>
      <c r="AI847" s="101"/>
      <c r="AJ847" s="101"/>
      <c r="AK847" s="101"/>
      <c r="AL847" s="102"/>
      <c r="AM847" s="101"/>
      <c r="AN847" s="102"/>
      <c r="AO847" s="101"/>
      <c r="AP847" s="102"/>
      <c r="AQ847" s="101"/>
      <c r="AR847" s="102"/>
      <c r="AS847" s="101"/>
      <c r="AT847" s="102"/>
      <c r="AU847" s="101"/>
    </row>
    <row r="848" spans="1:52" ht="117.5">
      <c r="A848" s="487"/>
      <c r="B848" s="445"/>
      <c r="C848" s="489"/>
      <c r="D848" s="262" t="s">
        <v>1388</v>
      </c>
      <c r="E848" s="352" t="s">
        <v>362</v>
      </c>
      <c r="F848" s="263" t="s">
        <v>624</v>
      </c>
      <c r="G848" s="290" t="s">
        <v>704</v>
      </c>
      <c r="H848" s="341" t="s">
        <v>707</v>
      </c>
      <c r="I848" s="335" t="str">
        <f>IF(OR(E848="SE",E848="SA"),VLOOKUP(H848,'Tabla de Peligros y Riesgo'!$C$2:$E$226,2,FALSE),VLOOKUP(H848,'LISTA DE ASPECTOS - IMPACTOS'!$D$3:$F$72,2,FALSE))</f>
        <v>Atrapamiento</v>
      </c>
      <c r="J848" s="336" t="s">
        <v>705</v>
      </c>
      <c r="K848" s="342" t="s">
        <v>680</v>
      </c>
      <c r="L848" s="177">
        <v>3</v>
      </c>
      <c r="M848" s="268">
        <f t="shared" si="66"/>
        <v>13</v>
      </c>
      <c r="N848" s="85"/>
      <c r="O848" s="85"/>
      <c r="P848" s="84"/>
      <c r="Q848" s="287"/>
      <c r="R848" s="177"/>
      <c r="S848" s="177" t="s">
        <v>840</v>
      </c>
      <c r="T848" s="178"/>
      <c r="U848" s="401" t="s">
        <v>1402</v>
      </c>
      <c r="V848" s="87"/>
      <c r="W848" s="86">
        <f t="shared" si="67"/>
        <v>13</v>
      </c>
      <c r="X848" s="88"/>
      <c r="Y848" s="86">
        <f t="shared" si="68"/>
        <v>17</v>
      </c>
      <c r="Z848" s="85"/>
      <c r="AA848" s="267" t="s">
        <v>1381</v>
      </c>
      <c r="AB848" s="175"/>
      <c r="AC848" s="176"/>
      <c r="AD848" s="176"/>
      <c r="AE848" s="101"/>
      <c r="AF848" s="101"/>
      <c r="AG848" s="101"/>
      <c r="AH848" s="101"/>
      <c r="AI848" s="101"/>
      <c r="AJ848" s="101"/>
      <c r="AK848" s="101"/>
      <c r="AL848" s="102"/>
      <c r="AM848" s="101"/>
      <c r="AN848" s="102"/>
      <c r="AO848" s="101"/>
      <c r="AP848" s="102"/>
      <c r="AQ848" s="101"/>
      <c r="AR848" s="102"/>
      <c r="AS848" s="101"/>
      <c r="AT848" s="102"/>
      <c r="AU848" s="101"/>
    </row>
    <row r="849" spans="1:47" ht="70.5">
      <c r="A849" s="487"/>
      <c r="B849" s="445"/>
      <c r="C849" s="489"/>
      <c r="D849" s="262" t="s">
        <v>1388</v>
      </c>
      <c r="E849" s="352" t="s">
        <v>362</v>
      </c>
      <c r="F849" s="263" t="s">
        <v>624</v>
      </c>
      <c r="G849" s="290" t="s">
        <v>701</v>
      </c>
      <c r="H849" s="341" t="s">
        <v>542</v>
      </c>
      <c r="I849" s="335" t="str">
        <f>IF(OR(E849="SE",E849="SA"),VLOOKUP(H849,'Tabla de Peligros y Riesgo'!$C$2:$E$226,2,FALSE),VLOOKUP(H849,'LISTA DE ASPECTOS - IMPACTOS'!$D$3:$F$72,2,FALSE))</f>
        <v>Caída al mismo nivel</v>
      </c>
      <c r="J849" s="336" t="s">
        <v>702</v>
      </c>
      <c r="K849" s="342" t="s">
        <v>680</v>
      </c>
      <c r="L849" s="177">
        <v>4</v>
      </c>
      <c r="M849" s="268">
        <f t="shared" si="66"/>
        <v>18</v>
      </c>
      <c r="N849" s="85"/>
      <c r="O849" s="85"/>
      <c r="P849" s="84"/>
      <c r="Q849" s="287"/>
      <c r="R849" s="177"/>
      <c r="S849" s="177" t="s">
        <v>839</v>
      </c>
      <c r="T849" s="178"/>
      <c r="U849" s="401" t="s">
        <v>1402</v>
      </c>
      <c r="V849" s="87"/>
      <c r="W849" s="86">
        <f t="shared" si="67"/>
        <v>18</v>
      </c>
      <c r="X849" s="88"/>
      <c r="Y849" s="86">
        <f t="shared" si="68"/>
        <v>21</v>
      </c>
      <c r="Z849" s="85"/>
      <c r="AA849" s="267" t="s">
        <v>1381</v>
      </c>
      <c r="AB849" s="175"/>
      <c r="AC849" s="176"/>
      <c r="AD849" s="176"/>
      <c r="AE849" s="101"/>
      <c r="AF849" s="101"/>
      <c r="AG849" s="101"/>
      <c r="AH849" s="101"/>
      <c r="AI849" s="101"/>
      <c r="AJ849" s="101"/>
      <c r="AK849" s="101"/>
      <c r="AL849" s="102"/>
      <c r="AM849" s="101"/>
      <c r="AN849" s="102"/>
      <c r="AO849" s="101"/>
      <c r="AP849" s="102"/>
      <c r="AQ849" s="101"/>
      <c r="AR849" s="102"/>
      <c r="AS849" s="101"/>
      <c r="AT849" s="102"/>
      <c r="AU849" s="101"/>
    </row>
    <row r="850" spans="1:47" ht="70.5">
      <c r="A850" s="487"/>
      <c r="B850" s="445"/>
      <c r="C850" s="488" t="s">
        <v>208</v>
      </c>
      <c r="D850" s="262" t="s">
        <v>1388</v>
      </c>
      <c r="E850" s="352" t="s">
        <v>361</v>
      </c>
      <c r="F850" s="263" t="s">
        <v>624</v>
      </c>
      <c r="G850" s="290" t="s">
        <v>441</v>
      </c>
      <c r="H850" s="341" t="s">
        <v>519</v>
      </c>
      <c r="I850" s="335" t="str">
        <f>IF(OR(E850="SE",E850="SA"),VLOOKUP(H850,'Tabla de Peligros y Riesgo'!$C$2:$E$226,2,FALSE),VLOOKUP(H850,'LISTA DE ASPECTOS - IMPACTOS'!$D$3:$F$72,2,FALSE))</f>
        <v>Riesgos Disergonómico</v>
      </c>
      <c r="J850" s="336" t="str">
        <f>IF(OR(E850="SE",E850="SA"),VLOOKUP(H850,'Tabla de Peligros y Riesgo'!$C$2:$E$226,3,FALSE),VLOOKUP(H850,'LISTA DE ASPECTOS - IMPACTOS'!$D$3:$F$72,3,FALSE))</f>
        <v>Lumbalgia/Dorsalgia/ Hiperlordosis/ Tendinitis de Hombro</v>
      </c>
      <c r="K850" s="342" t="s">
        <v>715</v>
      </c>
      <c r="L850" s="177">
        <v>4</v>
      </c>
      <c r="M850" s="268">
        <f t="shared" si="66"/>
        <v>14</v>
      </c>
      <c r="N850" s="85"/>
      <c r="O850" s="85"/>
      <c r="P850" s="84"/>
      <c r="Q850" s="287"/>
      <c r="R850" s="177"/>
      <c r="S850" s="177" t="s">
        <v>716</v>
      </c>
      <c r="T850" s="178"/>
      <c r="U850" s="401" t="s">
        <v>1402</v>
      </c>
      <c r="V850" s="87"/>
      <c r="W850" s="86">
        <f t="shared" si="67"/>
        <v>14</v>
      </c>
      <c r="X850" s="88"/>
      <c r="Y850" s="86">
        <f t="shared" si="68"/>
        <v>18</v>
      </c>
      <c r="Z850" s="85"/>
      <c r="AA850" s="267" t="s">
        <v>1381</v>
      </c>
      <c r="AB850" s="175"/>
      <c r="AC850" s="176"/>
      <c r="AD850" s="176"/>
      <c r="AE850" s="101"/>
      <c r="AF850" s="101"/>
      <c r="AG850" s="101"/>
      <c r="AH850" s="101"/>
      <c r="AI850" s="101"/>
      <c r="AJ850" s="101"/>
      <c r="AK850" s="101"/>
      <c r="AL850" s="102"/>
      <c r="AM850" s="101"/>
      <c r="AN850" s="102"/>
      <c r="AO850" s="101"/>
      <c r="AP850" s="102"/>
      <c r="AQ850" s="101"/>
      <c r="AR850" s="102"/>
      <c r="AS850" s="101"/>
      <c r="AT850" s="102"/>
      <c r="AU850" s="101"/>
    </row>
    <row r="851" spans="1:47" ht="70.5">
      <c r="A851" s="487"/>
      <c r="B851" s="445"/>
      <c r="C851" s="489"/>
      <c r="D851" s="262" t="s">
        <v>1388</v>
      </c>
      <c r="E851" s="352" t="s">
        <v>362</v>
      </c>
      <c r="F851" s="263" t="s">
        <v>624</v>
      </c>
      <c r="G851" s="290" t="s">
        <v>701</v>
      </c>
      <c r="H851" s="341" t="s">
        <v>542</v>
      </c>
      <c r="I851" s="335" t="str">
        <f>IF(OR(E851="SE",E851="SA"),VLOOKUP(H851,'Tabla de Peligros y Riesgo'!$C$2:$E$226,2,FALSE),VLOOKUP(H851,'LISTA DE ASPECTOS - IMPACTOS'!$D$3:$F$72,2,FALSE))</f>
        <v>Caída al mismo nivel</v>
      </c>
      <c r="J851" s="336" t="s">
        <v>702</v>
      </c>
      <c r="K851" s="342" t="s">
        <v>680</v>
      </c>
      <c r="L851" s="177">
        <v>4</v>
      </c>
      <c r="M851" s="268">
        <f t="shared" si="66"/>
        <v>18</v>
      </c>
      <c r="N851" s="85"/>
      <c r="O851" s="85"/>
      <c r="P851" s="84"/>
      <c r="Q851" s="287"/>
      <c r="R851" s="177"/>
      <c r="S851" s="177" t="s">
        <v>839</v>
      </c>
      <c r="T851" s="178"/>
      <c r="U851" s="401" t="s">
        <v>1402</v>
      </c>
      <c r="V851" s="87"/>
      <c r="W851" s="86">
        <f t="shared" si="67"/>
        <v>18</v>
      </c>
      <c r="X851" s="88"/>
      <c r="Y851" s="86">
        <f t="shared" si="68"/>
        <v>21</v>
      </c>
      <c r="Z851" s="85"/>
      <c r="AA851" s="267" t="s">
        <v>1381</v>
      </c>
      <c r="AB851" s="175"/>
      <c r="AC851" s="176"/>
      <c r="AD851" s="176"/>
      <c r="AE851" s="101"/>
      <c r="AF851" s="101"/>
      <c r="AG851" s="101"/>
      <c r="AH851" s="101"/>
      <c r="AI851" s="101"/>
      <c r="AJ851" s="101"/>
      <c r="AK851" s="101"/>
      <c r="AL851" s="102"/>
      <c r="AM851" s="101"/>
      <c r="AN851" s="102"/>
      <c r="AO851" s="101"/>
      <c r="AP851" s="102"/>
      <c r="AQ851" s="101"/>
      <c r="AR851" s="102"/>
      <c r="AS851" s="101"/>
      <c r="AT851" s="102"/>
      <c r="AU851" s="101"/>
    </row>
    <row r="852" spans="1:47" ht="188">
      <c r="A852" s="487"/>
      <c r="B852" s="445"/>
      <c r="C852" s="489"/>
      <c r="D852" s="262" t="s">
        <v>1388</v>
      </c>
      <c r="E852" s="352" t="s">
        <v>363</v>
      </c>
      <c r="F852" s="263" t="s">
        <v>624</v>
      </c>
      <c r="G852" s="290" t="s">
        <v>739</v>
      </c>
      <c r="H852" s="341" t="s">
        <v>740</v>
      </c>
      <c r="I852" s="335" t="str">
        <f>IF(OR(E852="SE",E852="SA"),VLOOKUP(H852,'Tabla de Peligros y Riesgo'!$C$2:$E$226,2,FALSE),VLOOKUP(H852,'LISTA DE ASPECTOS - IMPACTOS'!$D$3:$F$72,2,FALSE))</f>
        <v>Alteración de la calidad de suelo/agua</v>
      </c>
      <c r="J852" s="336" t="str">
        <f>IF(OR(E852="SE",E852="SA"),VLOOKUP(H852,'Tabla de Peligros y Riesgo'!$C$2:$E$226,3,FALSE),VLOOKUP(H852,'LISTA DE ASPECTOS - IMPACTOS'!$D$3:$F$72,3,FALSE))</f>
        <v>Potencial incumplimiento de Estándares de Calidad Ambiental (ECA) para aire.
Potencial afectación a la vida y salud humana.</v>
      </c>
      <c r="K852" s="342" t="s">
        <v>715</v>
      </c>
      <c r="L852" s="177">
        <v>4</v>
      </c>
      <c r="M852" s="268">
        <f t="shared" si="66"/>
        <v>14</v>
      </c>
      <c r="N852" s="85"/>
      <c r="O852" s="85"/>
      <c r="P852" s="291"/>
      <c r="Q852" s="287"/>
      <c r="R852" s="177"/>
      <c r="S852" s="177" t="s">
        <v>741</v>
      </c>
      <c r="T852" s="178">
        <v>0.35</v>
      </c>
      <c r="U852" s="178"/>
      <c r="V852" s="87"/>
      <c r="W852" s="86">
        <f t="shared" si="67"/>
        <v>14</v>
      </c>
      <c r="X852" s="88"/>
      <c r="Y852" s="86">
        <f t="shared" si="68"/>
        <v>18</v>
      </c>
      <c r="Z852" s="85"/>
      <c r="AA852" s="267" t="s">
        <v>1381</v>
      </c>
      <c r="AB852" s="536"/>
      <c r="AC852" s="537"/>
      <c r="AD852" s="537"/>
      <c r="AE852" s="272"/>
      <c r="AF852" s="272"/>
      <c r="AG852" s="272"/>
      <c r="AH852" s="272"/>
      <c r="AI852" s="272"/>
      <c r="AJ852" s="272"/>
      <c r="AK852" s="272"/>
      <c r="AL852" s="273"/>
      <c r="AM852" s="272"/>
      <c r="AN852" s="273"/>
      <c r="AO852" s="272"/>
      <c r="AP852" s="273"/>
      <c r="AQ852" s="272"/>
      <c r="AR852" s="273"/>
      <c r="AS852" s="272"/>
      <c r="AT852" s="102"/>
      <c r="AU852" s="101"/>
    </row>
    <row r="853" spans="1:47" ht="329">
      <c r="A853" s="487"/>
      <c r="B853" s="445"/>
      <c r="C853" s="489"/>
      <c r="D853" s="262" t="s">
        <v>1388</v>
      </c>
      <c r="E853" s="352" t="s">
        <v>363</v>
      </c>
      <c r="F853" s="263" t="s">
        <v>624</v>
      </c>
      <c r="G853" s="290" t="s">
        <v>732</v>
      </c>
      <c r="H853" s="341" t="s">
        <v>729</v>
      </c>
      <c r="I853" s="335" t="str">
        <f>IF(OR(E853="SE",E853="SA"),VLOOKUP(H853,'Tabla de Peligros y Riesgo'!$C$2:$E$226,2,FALSE),VLOOKUP(H853,'LISTA DE ASPECTOS - IMPACTOS'!$D$3:$F$72,2,FALSE))</f>
        <v>Alteración de la calidad de suelo/agua</v>
      </c>
      <c r="J853" s="336" t="str">
        <f>IF(OR(E853="SE",E853="SA"),VLOOKUP(H853,'Tabla de Peligros y Riesgo'!$C$2:$E$226,3,FALSE),VLOOKUP(H853,'LISTA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53" s="342" t="s">
        <v>690</v>
      </c>
      <c r="L853" s="177">
        <v>4</v>
      </c>
      <c r="M853" s="268">
        <f t="shared" si="66"/>
        <v>10</v>
      </c>
      <c r="N853" s="85"/>
      <c r="O853" s="85"/>
      <c r="P853" s="84"/>
      <c r="Q853" s="177"/>
      <c r="R853" s="177"/>
      <c r="S853" s="177" t="s">
        <v>733</v>
      </c>
      <c r="T853" s="178"/>
      <c r="U853" s="178"/>
      <c r="V853" s="87"/>
      <c r="W853" s="86">
        <f t="shared" si="67"/>
        <v>10</v>
      </c>
      <c r="X853" s="88"/>
      <c r="Y853" s="86">
        <f t="shared" si="68"/>
        <v>18</v>
      </c>
      <c r="Z853" s="85"/>
      <c r="AA853" s="267" t="s">
        <v>1381</v>
      </c>
      <c r="AB853" s="175"/>
      <c r="AC853" s="176"/>
      <c r="AD853" s="176"/>
      <c r="AE853" s="272"/>
      <c r="AF853" s="272"/>
      <c r="AG853" s="272"/>
      <c r="AH853" s="272"/>
      <c r="AI853" s="272"/>
      <c r="AJ853" s="272"/>
      <c r="AK853" s="272"/>
      <c r="AL853" s="273"/>
      <c r="AM853" s="272"/>
      <c r="AN853" s="273"/>
      <c r="AO853" s="272"/>
      <c r="AP853" s="273"/>
      <c r="AQ853" s="272"/>
      <c r="AR853" s="273"/>
      <c r="AS853" s="272"/>
      <c r="AT853" s="102"/>
      <c r="AU853" s="101"/>
    </row>
    <row r="854" spans="1:47" ht="329">
      <c r="A854" s="487"/>
      <c r="B854" s="445"/>
      <c r="C854" s="489"/>
      <c r="D854" s="262" t="s">
        <v>1388</v>
      </c>
      <c r="E854" s="352" t="s">
        <v>363</v>
      </c>
      <c r="F854" s="263" t="s">
        <v>624</v>
      </c>
      <c r="G854" s="290" t="s">
        <v>728</v>
      </c>
      <c r="H854" s="341" t="s">
        <v>729</v>
      </c>
      <c r="I854" s="335" t="str">
        <f>IF(OR(E854="SE",E854="SA"),VLOOKUP(H854,'Tabla de Peligros y Riesgo'!$C$2:$E$226,2,FALSE),VLOOKUP(H854,'LISTA DE ASPECTOS - IMPACTOS'!$D$3:$F$72,2,FALSE))</f>
        <v>Alteración de la calidad de suelo/agua</v>
      </c>
      <c r="J854" s="336" t="str">
        <f>IF(OR(E854="SE",E854="SA"),VLOOKUP(H854,'Tabla de Peligros y Riesgo'!$C$2:$E$226,3,FALSE),VLOOKUP(H854,'LISTA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54" s="342" t="s">
        <v>680</v>
      </c>
      <c r="L854" s="177">
        <v>3</v>
      </c>
      <c r="M854" s="268">
        <f t="shared" si="66"/>
        <v>13</v>
      </c>
      <c r="N854" s="177"/>
      <c r="O854" s="177"/>
      <c r="P854" s="84"/>
      <c r="Q854" s="177" t="s">
        <v>730</v>
      </c>
      <c r="R854" s="177" t="s">
        <v>685</v>
      </c>
      <c r="S854" s="177" t="s">
        <v>731</v>
      </c>
      <c r="T854" s="178">
        <v>0.35</v>
      </c>
      <c r="U854" s="178"/>
      <c r="V854" s="87"/>
      <c r="W854" s="86">
        <f t="shared" si="67"/>
        <v>13</v>
      </c>
      <c r="X854" s="88"/>
      <c r="Y854" s="86">
        <f t="shared" si="68"/>
        <v>17</v>
      </c>
      <c r="Z854" s="85"/>
      <c r="AA854" s="267" t="s">
        <v>1381</v>
      </c>
      <c r="AB854" s="175"/>
      <c r="AC854" s="176"/>
      <c r="AD854" s="176"/>
      <c r="AE854" s="101"/>
      <c r="AF854" s="101"/>
      <c r="AG854" s="101"/>
      <c r="AH854" s="101"/>
      <c r="AI854" s="101"/>
      <c r="AJ854" s="101"/>
      <c r="AK854" s="101"/>
      <c r="AL854" s="102"/>
      <c r="AM854" s="101"/>
      <c r="AN854" s="102"/>
      <c r="AO854" s="101"/>
      <c r="AP854" s="102"/>
      <c r="AQ854" s="101"/>
      <c r="AR854" s="102"/>
      <c r="AS854" s="101"/>
      <c r="AT854" s="102"/>
      <c r="AU854" s="101"/>
    </row>
    <row r="855" spans="1:47" ht="58">
      <c r="A855" s="487"/>
      <c r="B855" s="445"/>
      <c r="C855" s="489"/>
      <c r="D855" s="262" t="s">
        <v>1388</v>
      </c>
      <c r="E855" s="352" t="s">
        <v>362</v>
      </c>
      <c r="F855" s="263" t="s">
        <v>624</v>
      </c>
      <c r="G855" s="290" t="s">
        <v>823</v>
      </c>
      <c r="H855" s="341" t="s">
        <v>824</v>
      </c>
      <c r="I855" s="335" t="str">
        <f>IF(OR(E855="SE",E855="SA"),VLOOKUP(H855,'Tabla de Peligros y Riesgo'!$C$2:$E$226,2,FALSE),VLOOKUP(H855,'LISTA DE ASPECTOS - IMPACTOS'!$D$3:$F$72,2,FALSE))</f>
        <v>Aplastamiento</v>
      </c>
      <c r="J855" s="336" t="str">
        <f>IF(OR(E855="SE",E855="SA"),VLOOKUP(H855,'Tabla de Peligros y Riesgo'!$C$2:$E$226,3,FALSE),VLOOKUP(H855,'LISTA DE ASPECTOS - IMPACTOS'!$D$3:$F$72,3,FALSE))</f>
        <v>Contusión/Fractura/Muerte</v>
      </c>
      <c r="K855" s="342" t="s">
        <v>680</v>
      </c>
      <c r="L855" s="177">
        <v>2</v>
      </c>
      <c r="M855" s="268">
        <f t="shared" si="66"/>
        <v>8</v>
      </c>
      <c r="N855" s="85"/>
      <c r="O855" s="85"/>
      <c r="P855" s="84"/>
      <c r="Q855" s="287" t="s">
        <v>825</v>
      </c>
      <c r="R855" s="177" t="s">
        <v>685</v>
      </c>
      <c r="S855" s="177" t="s">
        <v>826</v>
      </c>
      <c r="T855" s="178"/>
      <c r="U855" s="401" t="s">
        <v>1402</v>
      </c>
      <c r="V855" s="87"/>
      <c r="W855" s="86">
        <f t="shared" si="67"/>
        <v>8</v>
      </c>
      <c r="X855" s="88"/>
      <c r="Y855" s="86">
        <f t="shared" si="68"/>
        <v>12</v>
      </c>
      <c r="Z855" s="85"/>
      <c r="AA855" s="267" t="s">
        <v>1381</v>
      </c>
      <c r="AB855" s="175"/>
      <c r="AC855" s="176"/>
      <c r="AD855" s="176"/>
      <c r="AE855" s="101"/>
      <c r="AF855" s="101"/>
      <c r="AG855" s="101"/>
      <c r="AH855" s="101"/>
      <c r="AI855" s="101"/>
      <c r="AJ855" s="101"/>
      <c r="AK855" s="101"/>
      <c r="AL855" s="102"/>
      <c r="AM855" s="101"/>
      <c r="AN855" s="102"/>
      <c r="AO855" s="101"/>
      <c r="AP855" s="102"/>
      <c r="AQ855" s="101"/>
      <c r="AR855" s="102"/>
      <c r="AS855" s="101"/>
      <c r="AT855" s="102"/>
      <c r="AU855" s="101"/>
    </row>
    <row r="856" spans="1:47" ht="116">
      <c r="A856" s="487"/>
      <c r="B856" s="445"/>
      <c r="C856" s="489"/>
      <c r="D856" s="262" t="s">
        <v>1388</v>
      </c>
      <c r="E856" s="352" t="s">
        <v>362</v>
      </c>
      <c r="F856" s="263" t="s">
        <v>624</v>
      </c>
      <c r="G856" s="290" t="s">
        <v>735</v>
      </c>
      <c r="H856" s="341" t="s">
        <v>736</v>
      </c>
      <c r="I856" s="335" t="str">
        <f>IF(OR(E856="SE",E856="SA"),VLOOKUP(H856,'Tabla de Peligros y Riesgo'!$C$2:$E$226,2,FALSE),VLOOKUP(H856,'LISTA DE ASPECTOS - IMPACTOS'!$D$3:$F$72,2,FALSE))</f>
        <v>Cortes</v>
      </c>
      <c r="J856" s="336" t="str">
        <f>IF(OR(E856="SE",E856="SA"),VLOOKUP(H856,'Tabla de Peligros y Riesgo'!$C$2:$E$226,3,FALSE),VLOOKUP(H856,'LISTA DE ASPECTOS - IMPACTOS'!$D$3:$F$72,3,FALSE))</f>
        <v>Herida punzocortante</v>
      </c>
      <c r="K856" s="342" t="s">
        <v>715</v>
      </c>
      <c r="L856" s="177">
        <v>3</v>
      </c>
      <c r="M856" s="268">
        <f t="shared" si="66"/>
        <v>9</v>
      </c>
      <c r="N856" s="85"/>
      <c r="O856" s="85"/>
      <c r="P856" s="84"/>
      <c r="Q856" s="287" t="s">
        <v>737</v>
      </c>
      <c r="R856" s="177" t="s">
        <v>678</v>
      </c>
      <c r="S856" s="177" t="s">
        <v>738</v>
      </c>
      <c r="T856" s="178"/>
      <c r="U856" s="401" t="s">
        <v>1402</v>
      </c>
      <c r="V856" s="87"/>
      <c r="W856" s="86">
        <f t="shared" si="67"/>
        <v>9</v>
      </c>
      <c r="X856" s="88"/>
      <c r="Y856" s="86">
        <f t="shared" si="68"/>
        <v>20</v>
      </c>
      <c r="Z856" s="85"/>
      <c r="AA856" s="267" t="s">
        <v>1381</v>
      </c>
      <c r="AB856" s="175"/>
      <c r="AC856" s="176"/>
      <c r="AD856" s="176"/>
      <c r="AE856" s="101"/>
      <c r="AF856" s="101"/>
      <c r="AG856" s="101"/>
      <c r="AH856" s="101"/>
      <c r="AI856" s="101"/>
      <c r="AJ856" s="101"/>
      <c r="AK856" s="101"/>
      <c r="AL856" s="102"/>
      <c r="AM856" s="101"/>
      <c r="AN856" s="102"/>
      <c r="AO856" s="101"/>
      <c r="AP856" s="102"/>
      <c r="AQ856" s="101"/>
      <c r="AR856" s="102"/>
      <c r="AS856" s="101"/>
      <c r="AT856" s="102"/>
      <c r="AU856" s="101"/>
    </row>
    <row r="857" spans="1:47" ht="117.5">
      <c r="A857" s="487"/>
      <c r="B857" s="445"/>
      <c r="C857" s="493"/>
      <c r="D857" s="262" t="s">
        <v>1388</v>
      </c>
      <c r="E857" s="352" t="s">
        <v>362</v>
      </c>
      <c r="F857" s="263" t="s">
        <v>624</v>
      </c>
      <c r="G857" s="290" t="s">
        <v>704</v>
      </c>
      <c r="H857" s="341" t="s">
        <v>707</v>
      </c>
      <c r="I857" s="335" t="str">
        <f>IF(OR(E857="SE",E857="SA"),VLOOKUP(H857,'Tabla de Peligros y Riesgo'!$C$2:$E$226,2,FALSE),VLOOKUP(H857,'LISTA DE ASPECTOS - IMPACTOS'!$D$3:$F$72,2,FALSE))</f>
        <v>Atrapamiento</v>
      </c>
      <c r="J857" s="336" t="s">
        <v>705</v>
      </c>
      <c r="K857" s="342" t="s">
        <v>680</v>
      </c>
      <c r="L857" s="177">
        <v>3</v>
      </c>
      <c r="M857" s="268">
        <f t="shared" si="66"/>
        <v>13</v>
      </c>
      <c r="N857" s="177"/>
      <c r="O857" s="177"/>
      <c r="P857" s="84"/>
      <c r="Q857" s="287"/>
      <c r="R857" s="177"/>
      <c r="S857" s="177" t="s">
        <v>714</v>
      </c>
      <c r="T857" s="178"/>
      <c r="U857" s="401" t="s">
        <v>1402</v>
      </c>
      <c r="V857" s="87"/>
      <c r="W857" s="86">
        <f t="shared" si="67"/>
        <v>13</v>
      </c>
      <c r="X857" s="88"/>
      <c r="Y857" s="86">
        <f t="shared" si="68"/>
        <v>17</v>
      </c>
      <c r="Z857" s="85"/>
      <c r="AA857" s="267" t="s">
        <v>1381</v>
      </c>
      <c r="AB857" s="175"/>
      <c r="AC857" s="176"/>
      <c r="AD857" s="176"/>
      <c r="AE857" s="101"/>
      <c r="AF857" s="101"/>
      <c r="AG857" s="101"/>
      <c r="AH857" s="101"/>
      <c r="AI857" s="101"/>
      <c r="AJ857" s="101"/>
      <c r="AK857" s="101"/>
      <c r="AL857" s="102"/>
      <c r="AM857" s="101"/>
      <c r="AN857" s="102"/>
      <c r="AO857" s="101"/>
      <c r="AP857" s="102"/>
      <c r="AQ857" s="101"/>
      <c r="AR857" s="102"/>
      <c r="AS857" s="101"/>
      <c r="AT857" s="102"/>
      <c r="AU857" s="101"/>
    </row>
    <row r="858" spans="1:47" ht="117.5">
      <c r="A858" s="487"/>
      <c r="B858" s="445"/>
      <c r="C858" s="277" t="s">
        <v>25</v>
      </c>
      <c r="D858" s="262" t="s">
        <v>1388</v>
      </c>
      <c r="E858" s="352" t="s">
        <v>362</v>
      </c>
      <c r="F858" s="263" t="s">
        <v>624</v>
      </c>
      <c r="G858" s="290" t="s">
        <v>704</v>
      </c>
      <c r="H858" s="341" t="s">
        <v>707</v>
      </c>
      <c r="I858" s="335" t="str">
        <f>IF(OR(E858="SE",E858="SA"),VLOOKUP(H858,'Tabla de Peligros y Riesgo'!$C$2:$E$226,2,FALSE),VLOOKUP(H858,'LISTA DE ASPECTOS - IMPACTOS'!$D$3:$F$72,2,FALSE))</f>
        <v>Atrapamiento</v>
      </c>
      <c r="J858" s="336" t="s">
        <v>705</v>
      </c>
      <c r="K858" s="342" t="s">
        <v>680</v>
      </c>
      <c r="L858" s="177">
        <v>3</v>
      </c>
      <c r="M858" s="268">
        <f t="shared" si="66"/>
        <v>13</v>
      </c>
      <c r="N858" s="85"/>
      <c r="O858" s="85"/>
      <c r="P858" s="84"/>
      <c r="Q858" s="287"/>
      <c r="R858" s="177"/>
      <c r="S858" s="177" t="s">
        <v>840</v>
      </c>
      <c r="T858" s="178"/>
      <c r="U858" s="401" t="s">
        <v>1402</v>
      </c>
      <c r="V858" s="87"/>
      <c r="W858" s="86">
        <f t="shared" si="67"/>
        <v>13</v>
      </c>
      <c r="X858" s="88">
        <f>IF(M858&gt;=16,MAX(N858:R858),IF(M858&lt;16,MAX(N858:V858)))</f>
        <v>0</v>
      </c>
      <c r="Y858" s="86">
        <f t="shared" si="68"/>
        <v>17</v>
      </c>
      <c r="Z858" s="85"/>
      <c r="AA858" s="267" t="s">
        <v>1381</v>
      </c>
      <c r="AB858" s="175"/>
      <c r="AC858" s="176"/>
      <c r="AD858" s="176"/>
      <c r="AE858" s="101"/>
      <c r="AF858" s="101"/>
      <c r="AG858" s="101"/>
      <c r="AH858" s="101"/>
      <c r="AI858" s="101"/>
      <c r="AJ858" s="101"/>
      <c r="AK858" s="101"/>
      <c r="AL858" s="102"/>
      <c r="AM858" s="101"/>
      <c r="AN858" s="102"/>
      <c r="AO858" s="101"/>
      <c r="AP858" s="102"/>
      <c r="AQ858" s="101"/>
      <c r="AR858" s="102"/>
      <c r="AS858" s="101"/>
      <c r="AT858" s="102"/>
      <c r="AU858" s="101"/>
    </row>
    <row r="859" spans="1:47" ht="141">
      <c r="A859" s="487"/>
      <c r="B859" s="445"/>
      <c r="C859" s="488" t="s">
        <v>113</v>
      </c>
      <c r="D859" s="262" t="s">
        <v>1388</v>
      </c>
      <c r="E859" s="352" t="s">
        <v>361</v>
      </c>
      <c r="F859" s="263" t="s">
        <v>624</v>
      </c>
      <c r="G859" s="290" t="s">
        <v>711</v>
      </c>
      <c r="H859" s="341" t="s">
        <v>513</v>
      </c>
      <c r="I859" s="335" t="str">
        <f>IF(OR(E859="SE",E859="SA"),VLOOKUP(H859,'Tabla de Peligros y Riesgo'!$C$2:$E$226,2,FALSE),VLOOKUP(H859,'LISTA DE ASPECTOS - IMPACTOS'!$D$3:$F$72,2,FALSE))</f>
        <v xml:space="preserve">Exposición a vibraciones </v>
      </c>
      <c r="J859" s="336" t="str">
        <f>IF(OR(E859="SE",E859="SA"),VLOOKUP(H859,'Tabla de Peligros y Riesgo'!$C$2:$E$226,3,FALSE),VLOOKUP(H859,'LISTA DE ASPECTOS - IMPACTOS'!$D$3:$F$72,3,FALSE))</f>
        <v>Trastornos (vasculares, hueso, articulaciones y neurológicos)</v>
      </c>
      <c r="K859" s="342" t="s">
        <v>680</v>
      </c>
      <c r="L859" s="177">
        <v>3</v>
      </c>
      <c r="M859" s="268">
        <f t="shared" si="66"/>
        <v>13</v>
      </c>
      <c r="N859" s="85"/>
      <c r="O859" s="85"/>
      <c r="P859" s="84"/>
      <c r="Q859" s="287"/>
      <c r="R859" s="177"/>
      <c r="S859" s="177" t="s">
        <v>712</v>
      </c>
      <c r="T859" s="178"/>
      <c r="U859" s="401" t="s">
        <v>1402</v>
      </c>
      <c r="V859" s="87"/>
      <c r="W859" s="86">
        <f t="shared" si="67"/>
        <v>13</v>
      </c>
      <c r="X859" s="88"/>
      <c r="Y859" s="86">
        <f t="shared" si="68"/>
        <v>17</v>
      </c>
      <c r="Z859" s="85"/>
      <c r="AA859" s="267" t="s">
        <v>1381</v>
      </c>
      <c r="AB859" s="175"/>
      <c r="AC859" s="176"/>
      <c r="AD859" s="176"/>
      <c r="AE859" s="101"/>
      <c r="AF859" s="101"/>
      <c r="AG859" s="101"/>
      <c r="AH859" s="101"/>
      <c r="AI859" s="101"/>
      <c r="AJ859" s="101"/>
      <c r="AK859" s="101"/>
      <c r="AL859" s="102"/>
      <c r="AM859" s="101"/>
      <c r="AN859" s="102"/>
      <c r="AO859" s="101"/>
      <c r="AP859" s="102"/>
      <c r="AQ859" s="101"/>
      <c r="AR859" s="102"/>
      <c r="AS859" s="101"/>
      <c r="AT859" s="102"/>
      <c r="AU859" s="101"/>
    </row>
    <row r="860" spans="1:47" ht="141">
      <c r="A860" s="487"/>
      <c r="B860" s="445"/>
      <c r="C860" s="489"/>
      <c r="D860" s="262" t="s">
        <v>1388</v>
      </c>
      <c r="E860" s="352" t="s">
        <v>361</v>
      </c>
      <c r="F860" s="263" t="s">
        <v>624</v>
      </c>
      <c r="G860" s="290" t="s">
        <v>717</v>
      </c>
      <c r="H860" s="341" t="s">
        <v>718</v>
      </c>
      <c r="I860" s="335" t="str">
        <f>IF(OR(E860="SE",E860="SA"),VLOOKUP(H860,'Tabla de Peligros y Riesgo'!$C$2:$E$226,2,FALSE),VLOOKUP(H860,'LISTA DE ASPECTOS - IMPACTOS'!$D$3:$F$72,2,FALSE))</f>
        <v>Perdida de la audición</v>
      </c>
      <c r="J860" s="336" t="str">
        <f>IF(OR(E860="SE",E860="SA"),VLOOKUP(H860,'Tabla de Peligros y Riesgo'!$C$2:$E$226,3,FALSE),VLOOKUP(H860,'LISTA DE ASPECTOS - IMPACTOS'!$D$3:$F$72,3,FALSE))</f>
        <v>Hipoacusia</v>
      </c>
      <c r="K860" s="342" t="s">
        <v>680</v>
      </c>
      <c r="L860" s="177">
        <v>3</v>
      </c>
      <c r="M860" s="268">
        <f t="shared" si="66"/>
        <v>13</v>
      </c>
      <c r="N860" s="85"/>
      <c r="O860" s="85"/>
      <c r="P860" s="84"/>
      <c r="Q860" s="287" t="s">
        <v>719</v>
      </c>
      <c r="R860" s="177" t="s">
        <v>678</v>
      </c>
      <c r="S860" s="177" t="s">
        <v>720</v>
      </c>
      <c r="T860" s="178"/>
      <c r="U860" s="178" t="s">
        <v>822</v>
      </c>
      <c r="V860" s="87"/>
      <c r="W860" s="86">
        <f t="shared" si="67"/>
        <v>13</v>
      </c>
      <c r="X860" s="88"/>
      <c r="Y860" s="86">
        <f t="shared" si="68"/>
        <v>20</v>
      </c>
      <c r="Z860" s="85"/>
      <c r="AA860" s="267" t="s">
        <v>1381</v>
      </c>
      <c r="AB860" s="175"/>
      <c r="AC860" s="176"/>
      <c r="AD860" s="176"/>
      <c r="AE860" s="101"/>
      <c r="AF860" s="101"/>
      <c r="AG860" s="101"/>
      <c r="AH860" s="101"/>
      <c r="AI860" s="101"/>
      <c r="AJ860" s="101"/>
      <c r="AK860" s="101"/>
      <c r="AL860" s="102"/>
      <c r="AM860" s="101"/>
      <c r="AN860" s="102"/>
      <c r="AO860" s="101"/>
      <c r="AP860" s="102"/>
      <c r="AQ860" s="101"/>
      <c r="AR860" s="102"/>
      <c r="AS860" s="101"/>
      <c r="AT860" s="102"/>
      <c r="AU860" s="101"/>
    </row>
    <row r="861" spans="1:47" ht="117.5">
      <c r="A861" s="487"/>
      <c r="B861" s="445"/>
      <c r="C861" s="489"/>
      <c r="D861" s="262" t="s">
        <v>1388</v>
      </c>
      <c r="E861" s="352" t="s">
        <v>362</v>
      </c>
      <c r="F861" s="263" t="s">
        <v>624</v>
      </c>
      <c r="G861" s="290" t="s">
        <v>704</v>
      </c>
      <c r="H861" s="341" t="s">
        <v>707</v>
      </c>
      <c r="I861" s="335" t="str">
        <f>IF(OR(E861="SE",E861="SA"),VLOOKUP(H861,'Tabla de Peligros y Riesgo'!$C$2:$E$226,2,FALSE),VLOOKUP(H861,'LISTA DE ASPECTOS - IMPACTOS'!$D$3:$F$72,2,FALSE))</f>
        <v>Atrapamiento</v>
      </c>
      <c r="J861" s="336" t="s">
        <v>705</v>
      </c>
      <c r="K861" s="342" t="s">
        <v>680</v>
      </c>
      <c r="L861" s="177">
        <v>3</v>
      </c>
      <c r="M861" s="268">
        <f t="shared" si="66"/>
        <v>13</v>
      </c>
      <c r="N861" s="85"/>
      <c r="O861" s="85"/>
      <c r="P861" s="84"/>
      <c r="Q861" s="287"/>
      <c r="R861" s="177"/>
      <c r="S861" s="177" t="s">
        <v>840</v>
      </c>
      <c r="T861" s="178"/>
      <c r="U861" s="401" t="s">
        <v>1402</v>
      </c>
      <c r="V861" s="87">
        <v>0.15</v>
      </c>
      <c r="W861" s="86">
        <f t="shared" si="67"/>
        <v>13</v>
      </c>
      <c r="X861" s="88">
        <f>IF(M861&gt;=16,MAX(N861:R861),IF(M861&lt;16,MAX(N861:V861)))</f>
        <v>0.15</v>
      </c>
      <c r="Y861" s="86">
        <f t="shared" si="68"/>
        <v>17</v>
      </c>
      <c r="Z861" s="85"/>
      <c r="AA861" s="267" t="s">
        <v>1381</v>
      </c>
      <c r="AB861" s="175"/>
      <c r="AC861" s="176"/>
      <c r="AD861" s="176"/>
      <c r="AE861" s="101"/>
      <c r="AF861" s="101"/>
      <c r="AG861" s="101"/>
      <c r="AH861" s="101"/>
      <c r="AI861" s="101"/>
      <c r="AJ861" s="101"/>
      <c r="AK861" s="101"/>
      <c r="AL861" s="102"/>
      <c r="AM861" s="101"/>
      <c r="AN861" s="102"/>
      <c r="AO861" s="101"/>
      <c r="AP861" s="102"/>
      <c r="AQ861" s="101"/>
      <c r="AR861" s="102"/>
      <c r="AS861" s="101"/>
      <c r="AT861" s="102"/>
      <c r="AU861" s="101"/>
    </row>
    <row r="862" spans="1:47" ht="329">
      <c r="A862" s="487"/>
      <c r="B862" s="445"/>
      <c r="C862" s="489"/>
      <c r="D862" s="262" t="s">
        <v>1388</v>
      </c>
      <c r="E862" s="352" t="s">
        <v>363</v>
      </c>
      <c r="F862" s="263" t="s">
        <v>624</v>
      </c>
      <c r="G862" s="290" t="s">
        <v>732</v>
      </c>
      <c r="H862" s="341" t="s">
        <v>729</v>
      </c>
      <c r="I862" s="335" t="str">
        <f>IF(OR(E862="SE",E862="SA"),VLOOKUP(H862,'Tabla de Peligros y Riesgo'!$C$2:$E$226,2,FALSE),VLOOKUP(H862,'LISTA DE ASPECTOS - IMPACTOS'!$D$3:$F$72,2,FALSE))</f>
        <v>Alteración de la calidad de suelo/agua</v>
      </c>
      <c r="J862" s="336" t="str">
        <f>IF(OR(E862="SE",E862="SA"),VLOOKUP(H862,'Tabla de Peligros y Riesgo'!$C$2:$E$226,3,FALSE),VLOOKUP(H862,'LISTA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62" s="342" t="s">
        <v>690</v>
      </c>
      <c r="L862" s="177">
        <v>4</v>
      </c>
      <c r="M862" s="268">
        <f t="shared" si="66"/>
        <v>10</v>
      </c>
      <c r="N862" s="85"/>
      <c r="O862" s="85"/>
      <c r="P862" s="84"/>
      <c r="Q862" s="177"/>
      <c r="R862" s="177"/>
      <c r="S862" s="177" t="s">
        <v>733</v>
      </c>
      <c r="T862" s="178"/>
      <c r="U862" s="178"/>
      <c r="V862" s="87"/>
      <c r="W862" s="86">
        <f t="shared" si="67"/>
        <v>10</v>
      </c>
      <c r="X862" s="88"/>
      <c r="Y862" s="86">
        <f t="shared" si="68"/>
        <v>18</v>
      </c>
      <c r="Z862" s="85"/>
      <c r="AA862" s="267" t="s">
        <v>1381</v>
      </c>
      <c r="AB862" s="175"/>
      <c r="AC862" s="176"/>
      <c r="AD862" s="176"/>
      <c r="AE862" s="272"/>
      <c r="AF862" s="272"/>
      <c r="AG862" s="272"/>
      <c r="AH862" s="272"/>
      <c r="AI862" s="272"/>
      <c r="AJ862" s="272"/>
      <c r="AK862" s="272"/>
      <c r="AL862" s="273"/>
      <c r="AM862" s="272"/>
      <c r="AN862" s="273"/>
      <c r="AO862" s="272"/>
      <c r="AP862" s="273"/>
      <c r="AQ862" s="272"/>
      <c r="AR862" s="273"/>
      <c r="AS862" s="272"/>
      <c r="AT862" s="102"/>
      <c r="AU862" s="101"/>
    </row>
    <row r="863" spans="1:47" ht="141">
      <c r="A863" s="487"/>
      <c r="B863" s="445"/>
      <c r="C863" s="489"/>
      <c r="D863" s="262" t="s">
        <v>1388</v>
      </c>
      <c r="E863" s="352" t="s">
        <v>363</v>
      </c>
      <c r="F863" s="263" t="s">
        <v>624</v>
      </c>
      <c r="G863" s="290" t="s">
        <v>809</v>
      </c>
      <c r="H863" s="341" t="s">
        <v>417</v>
      </c>
      <c r="I863" s="335" t="str">
        <f>IF(OR(E863="SE",E863="SA"),VLOOKUP(H863,'Tabla de Peligros y Riesgo'!$C$2:$E$226,2,FALSE),VLOOKUP(H863,'LISTA DE ASPECTOS - IMPACTOS'!$D$3:$F$72,2,FALSE))</f>
        <v>Contaminación sonora</v>
      </c>
      <c r="J863" s="336" t="str">
        <f>IF(OR(E863="SE",E863="SA"),VLOOKUP(H863,'Tabla de Peligros y Riesgo'!$C$2:$E$226,3,FALSE),VLOOKUP(H863,'LISTA DE ASPECTOS - IMPACTOS'!$D$3:$F$72,3,FALSE))</f>
        <v>Afectación a la fauna terrestre.
Potencial afectación a la calidad ambiental del recurso agua.</v>
      </c>
      <c r="K863" s="342" t="s">
        <v>715</v>
      </c>
      <c r="L863" s="177">
        <v>5</v>
      </c>
      <c r="M863" s="268">
        <f t="shared" si="66"/>
        <v>19</v>
      </c>
      <c r="N863" s="85"/>
      <c r="O863" s="85"/>
      <c r="P863" s="84"/>
      <c r="Q863" s="177"/>
      <c r="R863" s="177"/>
      <c r="S863" s="177" t="s">
        <v>810</v>
      </c>
      <c r="T863" s="178"/>
      <c r="U863" s="178"/>
      <c r="V863" s="87"/>
      <c r="W863" s="86">
        <f t="shared" si="67"/>
        <v>19</v>
      </c>
      <c r="X863" s="88"/>
      <c r="Y863" s="86">
        <f t="shared" si="68"/>
        <v>22</v>
      </c>
      <c r="Z863" s="85"/>
      <c r="AA863" s="267" t="s">
        <v>1381</v>
      </c>
      <c r="AB863" s="175"/>
      <c r="AC863" s="176"/>
      <c r="AD863" s="176"/>
      <c r="AE863" s="272"/>
      <c r="AF863" s="272"/>
      <c r="AG863" s="272"/>
      <c r="AH863" s="272"/>
      <c r="AI863" s="272"/>
      <c r="AJ863" s="272"/>
      <c r="AK863" s="272"/>
      <c r="AL863" s="273"/>
      <c r="AM863" s="272"/>
      <c r="AN863" s="273"/>
      <c r="AO863" s="272"/>
      <c r="AP863" s="273"/>
      <c r="AQ863" s="272"/>
      <c r="AR863" s="273"/>
      <c r="AS863" s="272"/>
      <c r="AT863" s="102"/>
      <c r="AU863" s="101"/>
    </row>
    <row r="864" spans="1:47" ht="329">
      <c r="A864" s="487"/>
      <c r="B864" s="445"/>
      <c r="C864" s="489"/>
      <c r="D864" s="262" t="s">
        <v>1388</v>
      </c>
      <c r="E864" s="352" t="s">
        <v>363</v>
      </c>
      <c r="F864" s="263" t="s">
        <v>624</v>
      </c>
      <c r="G864" s="290" t="s">
        <v>728</v>
      </c>
      <c r="H864" s="341" t="s">
        <v>729</v>
      </c>
      <c r="I864" s="335" t="str">
        <f>IF(OR(E864="SE",E864="SA"),VLOOKUP(H864,'Tabla de Peligros y Riesgo'!$C$2:$E$226,2,FALSE),VLOOKUP(H864,'LISTA DE ASPECTOS - IMPACTOS'!$D$3:$F$72,2,FALSE))</f>
        <v>Alteración de la calidad de suelo/agua</v>
      </c>
      <c r="J864" s="336" t="str">
        <f>IF(OR(E864="SE",E864="SA"),VLOOKUP(H864,'Tabla de Peligros y Riesgo'!$C$2:$E$226,3,FALSE),VLOOKUP(H864,'LISTA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64" s="342" t="s">
        <v>680</v>
      </c>
      <c r="L864" s="177">
        <v>3</v>
      </c>
      <c r="M864" s="268">
        <f t="shared" si="66"/>
        <v>13</v>
      </c>
      <c r="N864" s="177"/>
      <c r="O864" s="177"/>
      <c r="P864" s="84"/>
      <c r="Q864" s="177" t="s">
        <v>730</v>
      </c>
      <c r="R864" s="177" t="s">
        <v>685</v>
      </c>
      <c r="S864" s="177" t="s">
        <v>731</v>
      </c>
      <c r="T864" s="178"/>
      <c r="U864" s="178"/>
      <c r="V864" s="87"/>
      <c r="W864" s="86">
        <f t="shared" si="67"/>
        <v>13</v>
      </c>
      <c r="X864" s="88"/>
      <c r="Y864" s="86">
        <f t="shared" si="68"/>
        <v>17</v>
      </c>
      <c r="Z864" s="85"/>
      <c r="AA864" s="267" t="s">
        <v>1381</v>
      </c>
      <c r="AB864" s="175"/>
      <c r="AC864" s="176"/>
      <c r="AD864" s="176"/>
      <c r="AE864" s="272"/>
      <c r="AF864" s="272"/>
      <c r="AG864" s="272"/>
      <c r="AH864" s="272"/>
      <c r="AI864" s="272"/>
      <c r="AJ864" s="272"/>
      <c r="AK864" s="272"/>
      <c r="AL864" s="273"/>
      <c r="AM864" s="272"/>
      <c r="AN864" s="273"/>
      <c r="AO864" s="272"/>
      <c r="AP864" s="273"/>
      <c r="AQ864" s="272"/>
      <c r="AR864" s="273"/>
      <c r="AS864" s="272"/>
      <c r="AT864" s="102"/>
      <c r="AU864" s="101"/>
    </row>
    <row r="865" spans="1:52" ht="117.5">
      <c r="A865" s="487"/>
      <c r="B865" s="445"/>
      <c r="C865" s="493"/>
      <c r="D865" s="262" t="s">
        <v>1388</v>
      </c>
      <c r="E865" s="352" t="s">
        <v>363</v>
      </c>
      <c r="F865" s="263" t="s">
        <v>624</v>
      </c>
      <c r="G865" s="290" t="s">
        <v>725</v>
      </c>
      <c r="H865" s="341" t="s">
        <v>726</v>
      </c>
      <c r="I865" s="335" t="str">
        <f>IF(OR(E865="SE",E865="SA"),VLOOKUP(H865,'Tabla de Peligros y Riesgo'!$C$2:$E$226,2,FALSE),VLOOKUP(H865,'LISTA DE ASPECTOS - IMPACTOS'!$D$3:$F$72,2,FALSE))</f>
        <v>Alteración de la calidad de aire</v>
      </c>
      <c r="J865" s="336" t="str">
        <f>IF(OR(E865="SE",E865="SA"),VLOOKUP(H865,'Tabla de Peligros y Riesgo'!$C$2:$E$226,3,FALSE),VLOOKUP(H865,'LISTA DE ASPECTOS - IMPACTOS'!$D$3:$F$72,3,FALSE))</f>
        <v>Potencial afectación a la calidad ambiental del aire</v>
      </c>
      <c r="K865" s="342" t="s">
        <v>715</v>
      </c>
      <c r="L865" s="177">
        <v>4</v>
      </c>
      <c r="M865" s="268">
        <f t="shared" si="66"/>
        <v>14</v>
      </c>
      <c r="N865" s="85"/>
      <c r="O865" s="85"/>
      <c r="P865" s="84"/>
      <c r="Q865" s="287"/>
      <c r="R865" s="177"/>
      <c r="S865" s="177" t="s">
        <v>727</v>
      </c>
      <c r="T865" s="178"/>
      <c r="U865" s="178"/>
      <c r="V865" s="87"/>
      <c r="W865" s="86">
        <f t="shared" si="67"/>
        <v>14</v>
      </c>
      <c r="X865" s="88"/>
      <c r="Y865" s="86">
        <f t="shared" si="68"/>
        <v>18</v>
      </c>
      <c r="Z865" s="85"/>
      <c r="AA865" s="267" t="s">
        <v>1381</v>
      </c>
      <c r="AB865" s="175"/>
      <c r="AC865" s="176"/>
      <c r="AD865" s="176"/>
      <c r="AE865" s="272"/>
      <c r="AF865" s="272"/>
      <c r="AG865" s="272"/>
      <c r="AH865" s="272"/>
      <c r="AI865" s="272"/>
      <c r="AJ865" s="272"/>
      <c r="AK865" s="272"/>
      <c r="AL865" s="273"/>
      <c r="AM865" s="272"/>
      <c r="AN865" s="273"/>
      <c r="AO865" s="272"/>
      <c r="AP865" s="273"/>
      <c r="AQ865" s="272"/>
      <c r="AR865" s="273"/>
      <c r="AS865" s="272"/>
      <c r="AT865" s="102"/>
      <c r="AU865" s="101"/>
    </row>
    <row r="866" spans="1:52" ht="70.5">
      <c r="A866" s="487"/>
      <c r="B866" s="445"/>
      <c r="C866" s="488" t="s">
        <v>28</v>
      </c>
      <c r="D866" s="262" t="s">
        <v>1388</v>
      </c>
      <c r="E866" s="352" t="s">
        <v>362</v>
      </c>
      <c r="F866" s="263" t="s">
        <v>624</v>
      </c>
      <c r="G866" s="290" t="s">
        <v>701</v>
      </c>
      <c r="H866" s="341" t="s">
        <v>476</v>
      </c>
      <c r="I866" s="335" t="str">
        <f>IF(OR(E866="SE",E866="SA"),VLOOKUP(H866,'Tabla de Peligros y Riesgo'!$C$2:$E$226,2,FALSE),VLOOKUP(H866,'LISTA DE ASPECTOS - IMPACTOS'!$D$3:$F$72,2,FALSE))</f>
        <v>Caída al mismo nivel</v>
      </c>
      <c r="J866" s="336" t="s">
        <v>702</v>
      </c>
      <c r="K866" s="342" t="s">
        <v>680</v>
      </c>
      <c r="L866" s="177">
        <v>4</v>
      </c>
      <c r="M866" s="268">
        <f t="shared" si="66"/>
        <v>18</v>
      </c>
      <c r="N866" s="85"/>
      <c r="O866" s="85"/>
      <c r="P866" s="84"/>
      <c r="Q866" s="287"/>
      <c r="R866" s="177"/>
      <c r="S866" s="177" t="s">
        <v>839</v>
      </c>
      <c r="T866" s="178"/>
      <c r="U866" s="401" t="s">
        <v>1402</v>
      </c>
      <c r="V866" s="87"/>
      <c r="W866" s="86">
        <f t="shared" si="67"/>
        <v>18</v>
      </c>
      <c r="X866" s="88"/>
      <c r="Y866" s="86">
        <f t="shared" si="68"/>
        <v>21</v>
      </c>
      <c r="Z866" s="85"/>
      <c r="AA866" s="267" t="s">
        <v>1381</v>
      </c>
      <c r="AB866" s="175"/>
      <c r="AC866" s="176"/>
      <c r="AD866" s="176"/>
      <c r="AE866" s="101"/>
      <c r="AF866" s="101"/>
      <c r="AG866" s="101"/>
      <c r="AH866" s="101"/>
      <c r="AI866" s="101"/>
      <c r="AJ866" s="101"/>
      <c r="AK866" s="101"/>
      <c r="AL866" s="102"/>
      <c r="AM866" s="101"/>
      <c r="AN866" s="102"/>
      <c r="AO866" s="101"/>
      <c r="AP866" s="102"/>
      <c r="AQ866" s="101"/>
      <c r="AR866" s="102"/>
      <c r="AS866" s="101"/>
      <c r="AT866" s="102"/>
      <c r="AU866" s="101"/>
    </row>
    <row r="867" spans="1:52" ht="101.5">
      <c r="A867" s="487"/>
      <c r="B867" s="445"/>
      <c r="C867" s="489"/>
      <c r="D867" s="262" t="s">
        <v>1388</v>
      </c>
      <c r="E867" s="352" t="s">
        <v>362</v>
      </c>
      <c r="F867" s="263" t="s">
        <v>624</v>
      </c>
      <c r="G867" s="290" t="s">
        <v>704</v>
      </c>
      <c r="H867" s="341" t="s">
        <v>507</v>
      </c>
      <c r="I867" s="335" t="str">
        <f>IF(OR(E867="SE",E867="SA"),VLOOKUP(H867,'Tabla de Peligros y Riesgo'!$C$2:$E$226,2,FALSE),VLOOKUP(H867,'LISTA DE ASPECTOS - IMPACTOS'!$D$3:$F$72,2,FALSE))</f>
        <v xml:space="preserve">Golpes </v>
      </c>
      <c r="J867" s="336" t="s">
        <v>705</v>
      </c>
      <c r="K867" s="342" t="s">
        <v>680</v>
      </c>
      <c r="L867" s="177">
        <v>3</v>
      </c>
      <c r="M867" s="268">
        <f t="shared" si="66"/>
        <v>13</v>
      </c>
      <c r="N867" s="177"/>
      <c r="O867" s="177"/>
      <c r="P867" s="84"/>
      <c r="Q867" s="287"/>
      <c r="R867" s="177"/>
      <c r="S867" s="177" t="s">
        <v>714</v>
      </c>
      <c r="T867" s="178"/>
      <c r="U867" s="401" t="s">
        <v>1402</v>
      </c>
      <c r="V867" s="87"/>
      <c r="W867" s="86">
        <f t="shared" si="67"/>
        <v>13</v>
      </c>
      <c r="X867" s="88"/>
      <c r="Y867" s="86">
        <f t="shared" si="68"/>
        <v>17</v>
      </c>
      <c r="Z867" s="85"/>
      <c r="AA867" s="267" t="s">
        <v>1381</v>
      </c>
      <c r="AB867" s="175"/>
      <c r="AC867" s="176"/>
      <c r="AD867" s="176"/>
      <c r="AE867" s="101"/>
      <c r="AF867" s="101"/>
      <c r="AG867" s="101"/>
      <c r="AH867" s="101"/>
      <c r="AI867" s="101"/>
      <c r="AJ867" s="101"/>
      <c r="AK867" s="101"/>
      <c r="AL867" s="102"/>
      <c r="AM867" s="101"/>
      <c r="AN867" s="102"/>
      <c r="AO867" s="101"/>
      <c r="AP867" s="102"/>
      <c r="AQ867" s="101"/>
      <c r="AR867" s="102"/>
      <c r="AS867" s="101"/>
      <c r="AT867" s="102"/>
      <c r="AU867" s="101"/>
    </row>
    <row r="868" spans="1:52" ht="188">
      <c r="A868" s="487"/>
      <c r="B868" s="447"/>
      <c r="C868" s="493"/>
      <c r="D868" s="262" t="s">
        <v>1388</v>
      </c>
      <c r="E868" s="352" t="s">
        <v>363</v>
      </c>
      <c r="F868" s="263" t="s">
        <v>624</v>
      </c>
      <c r="G868" s="290" t="s">
        <v>739</v>
      </c>
      <c r="H868" s="341" t="s">
        <v>740</v>
      </c>
      <c r="I868" s="335" t="str">
        <f>IF(OR(E868="SE",E868="SA"),VLOOKUP(H868,'Tabla de Peligros y Riesgo'!$C$2:$E$226,2,FALSE),VLOOKUP(H868,'LISTA DE ASPECTOS - IMPACTOS'!$D$3:$F$72,2,FALSE))</f>
        <v>Alteración de la calidad de suelo/agua</v>
      </c>
      <c r="J868" s="336" t="str">
        <f>IF(OR(E868="SE",E868="SA"),VLOOKUP(H868,'Tabla de Peligros y Riesgo'!$C$2:$E$226,3,FALSE),VLOOKUP(H868,'LISTA DE ASPECTOS - IMPACTOS'!$D$3:$F$72,3,FALSE))</f>
        <v>Potencial incumplimiento de Estándares de Calidad Ambiental (ECA) para aire.
Potencial afectación a la vida y salud humana.</v>
      </c>
      <c r="K868" s="342" t="s">
        <v>715</v>
      </c>
      <c r="L868" s="177">
        <v>4</v>
      </c>
      <c r="M868" s="268">
        <f t="shared" si="66"/>
        <v>14</v>
      </c>
      <c r="N868" s="85"/>
      <c r="O868" s="85"/>
      <c r="P868" s="291"/>
      <c r="Q868" s="287"/>
      <c r="R868" s="177"/>
      <c r="S868" s="177" t="s">
        <v>741</v>
      </c>
      <c r="T868" s="178">
        <v>0.35</v>
      </c>
      <c r="U868" s="178"/>
      <c r="V868" s="87"/>
      <c r="W868" s="86">
        <f t="shared" si="67"/>
        <v>14</v>
      </c>
      <c r="X868" s="88"/>
      <c r="Y868" s="86">
        <f t="shared" si="68"/>
        <v>18</v>
      </c>
      <c r="Z868" s="85"/>
      <c r="AA868" s="267" t="s">
        <v>1381</v>
      </c>
      <c r="AB868" s="536"/>
      <c r="AC868" s="537"/>
      <c r="AD868" s="537"/>
      <c r="AE868" s="272"/>
      <c r="AF868" s="272"/>
      <c r="AG868" s="272"/>
      <c r="AH868" s="272"/>
      <c r="AI868" s="272"/>
      <c r="AJ868" s="272"/>
      <c r="AK868" s="272"/>
      <c r="AL868" s="273"/>
      <c r="AM868" s="272"/>
      <c r="AN868" s="273"/>
      <c r="AO868" s="272"/>
      <c r="AP868" s="273"/>
      <c r="AQ868" s="272"/>
      <c r="AR868" s="273"/>
      <c r="AS868" s="272"/>
      <c r="AT868" s="102"/>
      <c r="AU868" s="101"/>
    </row>
    <row r="869" spans="1:52" ht="101.5">
      <c r="A869" s="487"/>
      <c r="B869" s="444" t="s">
        <v>217</v>
      </c>
      <c r="C869" s="488" t="s">
        <v>18</v>
      </c>
      <c r="D869" s="262" t="s">
        <v>1388</v>
      </c>
      <c r="E869" s="352" t="s">
        <v>362</v>
      </c>
      <c r="F869" s="263" t="s">
        <v>624</v>
      </c>
      <c r="G869" s="290" t="s">
        <v>679</v>
      </c>
      <c r="H869" s="335" t="s">
        <v>470</v>
      </c>
      <c r="I869" s="335" t="str">
        <f>IF(OR(E869="SE",E869="SA"),VLOOKUP(H869,'Tabla de Peligros y Riesgo'!$C$2:$E$226,2,FALSE),VLOOKUP(H869,'LISTA DE ASPECTOS - IMPACTOS'!$D$3:$F$72,2,FALSE))</f>
        <v>Riesgo Psicosocial</v>
      </c>
      <c r="J869" s="336" t="str">
        <f>IF(OR(E869="SE",E869="SA"),VLOOKUP(H869,'Tabla de Peligros y Riesgo'!$C$2:$E$226,3,FALSE),VLOOKUP(H869,'LISTA DE ASPECTOS - IMPACTOS'!$D$3:$F$72,3,FALSE))</f>
        <v>Estrés / Depresión</v>
      </c>
      <c r="K869" s="337" t="s">
        <v>680</v>
      </c>
      <c r="L869" s="277">
        <v>4</v>
      </c>
      <c r="M869" s="268">
        <f t="shared" ref="M869:M876" si="69">IF(CONCATENATE(L869,K869)="1A",1,IF(CONCATENATE(L869,K869)="1B",2,IF(CONCATENATE(L869,K869)="2A",3,IF(CONCATENATE(L869,K869)="1C",4,IF(CONCATENATE(L869,K869)="2B",5,IF(CONCATENATE(L869,K869)="3A",6,IF(CONCATENATE(L869,K869)="1D",7,IF(CONCATENATE(L869,K869)="2C",8,IF(CONCATENATE(L869,K869)="3B",9,IF(CONCATENATE(L869,K869)="4A",10,IF(CONCATENATE(L869,K869)="1E",11,IF(CONCATENATE(L869,K869)="2D",12,IF(CONCATENATE(L869,K869)="3C",13,IF(CONCATENATE(L869,K869)="4B",14,IF(CONCATENATE(L869,K869)="5A",15,IF(CONCATENATE(L869,K869)="2E",16,IF(CONCATENATE(L869,K869)="3D",17,IF(CONCATENATE(L869,K869)="4C",18,IF(CONCATENATE(L869,K869)="5B",19,IF(CONCATENATE(L869,K869)="3E",20,IF(CONCATENATE(L869,K869)="4D",21,IF(CONCATENATE(L869,K869)="5C",22,IF(CONCATENATE(L869,K869)="4E",23,IF(CONCATENATE(L869,K869)="5D",24,IF(CONCATENATE(L869,K869)="5E",25,"")))))))))))))))))))))))))</f>
        <v>18</v>
      </c>
      <c r="N869" s="85"/>
      <c r="O869" s="85"/>
      <c r="P869" s="292"/>
      <c r="Q869" s="359"/>
      <c r="R869" s="177"/>
      <c r="S869" s="177" t="s">
        <v>820</v>
      </c>
      <c r="T869" s="178"/>
      <c r="U869" s="401" t="s">
        <v>1402</v>
      </c>
      <c r="V869" s="278"/>
      <c r="W869" s="86">
        <f t="shared" ref="W869:W876" si="70">M869</f>
        <v>18</v>
      </c>
      <c r="X869" s="88"/>
      <c r="Y869" s="86">
        <f t="shared" ref="Y869:Y876" si="71">_xlfn.IFS(AND(W869=1,N869&lt;&gt;0),25,AND(W869=1,O869&lt;&gt;0),21,AND(W869=1,R869="ALTO"),16,AND(W869=1,R869="BAJO"),11,AND(W869=1,S869&lt;&gt;0),2,AND(W869=2,N869&lt;&gt;0),25,AND(W869=2,O869&lt;&gt;0),21,AND(W869=2,R869="ALTO"),16,AND(W869=2,R869="BAJO"),11,AND(W869=2,S869&lt;&gt;0),4,AND(W869=3,N869&lt;&gt;0),25,AND(W869=3,O869&lt;&gt;0),21,AND(W869=3,R869="ALTO"),16,AND(W869=3,R869="BAJO"),12,AND(W869=3,S869&lt;&gt;0),5,AND(W869=4,N869&lt;&gt;0),25,AND(W869=4,O869&lt;&gt;0),13,AND(W869=4,R869="ALTO"),16,AND(W869=4,R869="BAJO"),14,AND(W869=4,S869&lt;&gt;0),7,AND(W869=5,N869&lt;&gt;0),25,AND(W869=5,O869&lt;&gt;0),21,AND(W869=5,R869="ALTO"),16,AND(W869=5,R869="BAJO"),12,AND(W869=5,S869&lt;&gt;0),8,AND(W869=6,N869&lt;&gt;0),25,AND(W869=6,O869&lt;&gt;0),21,AND(W869=6,R869="ALTO"),20,AND(W869=6,R869="BAJO"),17,AND(W869=6,S869&lt;&gt;0),6,AND(W869=7,N869&lt;&gt;0),25,AND(W869=7,O869&lt;&gt;0),23,AND(W869=7,R869="ALTO"),16,AND(W869=7,R869="BAJO"),11,AND(W869=7,S869&lt;&gt;0),7,AND(W869=8,N869&lt;&gt;0),25,AND(W869=8,O869&lt;&gt;0),21,AND(W869=8,R869="ALTO"),16,AND(W869=8,R869="BAJO"),12,AND(W869=8,S869&lt;&gt;0),8,AND(W869=9,N869&lt;&gt;0),25,AND(W869=9,O869&lt;&gt;0),21,AND(W869=9,R869="ALTO"),20,AND(W869=9,R869="BAJO"),17,AND(W869=9,S869&lt;&gt;0),13,AND(W869=10,N869&lt;&gt;0),25,AND(W869=10,O869&lt;&gt;0),22,AND(W869=10,R869="ALTO"),21,AND(W869=10,R869="BAJO"),18,AND(W869=10,S869&lt;&gt;0),18,AND(W869=11,N869&lt;&gt;0),25,AND(W869=11,O869&lt;&gt;0),23,AND(W869=11,R869="ALTO"),20,AND(W869=11,R869="BAJO"),16,AND(W869=11,S869&lt;&gt;0),11,AND(W869=12,N869&lt;&gt;0),25,AND(W869=12,O869&lt;&gt;0),23,AND(W869=12,R869="ALTO"),20,AND(W869=12,R869="BAJO"),16,AND(W869=12,S869&lt;&gt;0),12,AND(W869=13,N869&lt;&gt;0),25,AND(W869=13,O869&lt;&gt;0),21,AND(W869=13,R869="ALTO"),20,AND(W869=13,R869="BAJO"),17,AND(W869=13,S869&lt;&gt;0),17,AND(W869=14,N869&lt;&gt;0),25,AND(W869=14,O869&lt;&gt;0),24,AND(W869=14,R869="ALTO"),23,AND(W869=14,R869="BAJO"),21,AND(W869=14,S869&lt;&gt;0),18,AND(W869=15,N869&lt;&gt;0),25,AND(W869=15,O869&lt;&gt;0),24,AND(W869=15,R869="ALTO"),22,AND(W869=15,R869="BAJO"),19,AND(W869=15,S869&lt;&gt;0),19,AND(W869=16,N869&lt;&gt;0),25,AND(W869=16,O869&lt;&gt;0),23,AND(W869=16,R869="ALTO"),23,AND(W869=16,R869="BAJO"),23,AND(W869=16,S869&lt;&gt;0),20,AND(W869=17,N869&lt;&gt;0),25,AND(W869=17,O869&lt;&gt;0),24,AND(W869=17,R869="ALTO"),23,AND(W869=17,R869="BAJO"),21,AND(W869=17,S869&lt;&gt;0),20,AND(W869=18,N869&lt;&gt;0),25,AND(W869=18,O869&lt;&gt;0),24,AND(W869=18,R869="ALTO"),23,AND(W869=18,R869="BAJO"),22,AND(W869=18,S869&lt;&gt;0),21,AND(W869=19,N869&lt;&gt;0),25,AND(W869=19,O869&lt;&gt;0),25,AND(W869=19,R869="ALTO"),24,AND(W869=19,R869="BAJO"),22,AND(W869=19,S869&lt;&gt;0),22,AND(W869&lt;&gt;0,U869&lt;&gt;0),W869,TRUE,"FALSO")</f>
        <v>21</v>
      </c>
      <c r="Z869" s="85"/>
      <c r="AA869" s="267" t="s">
        <v>1381</v>
      </c>
      <c r="AB869" s="176"/>
      <c r="AC869" s="176"/>
      <c r="AD869" s="176"/>
      <c r="AE869" s="101"/>
      <c r="AF869" s="101"/>
      <c r="AG869" s="101"/>
      <c r="AH869" s="101"/>
      <c r="AI869" s="101"/>
      <c r="AJ869" s="101"/>
      <c r="AK869" s="101"/>
      <c r="AL869" s="102"/>
      <c r="AM869" s="101"/>
      <c r="AN869" s="102"/>
      <c r="AO869" s="101"/>
      <c r="AP869" s="102"/>
      <c r="AQ869" s="101"/>
      <c r="AR869" s="102"/>
      <c r="AS869" s="101"/>
      <c r="AT869" s="102"/>
      <c r="AU869" s="101"/>
    </row>
    <row r="870" spans="1:52" ht="72.5">
      <c r="A870" s="487"/>
      <c r="B870" s="445"/>
      <c r="C870" s="489"/>
      <c r="D870" s="262" t="s">
        <v>1388</v>
      </c>
      <c r="E870" s="352" t="s">
        <v>363</v>
      </c>
      <c r="F870" s="263" t="s">
        <v>624</v>
      </c>
      <c r="G870" s="290" t="s">
        <v>686</v>
      </c>
      <c r="H870" s="335" t="s">
        <v>687</v>
      </c>
      <c r="I870" s="350" t="s">
        <v>688</v>
      </c>
      <c r="J870" s="351" t="s">
        <v>689</v>
      </c>
      <c r="K870" s="337" t="s">
        <v>690</v>
      </c>
      <c r="L870" s="277">
        <v>5</v>
      </c>
      <c r="M870" s="268">
        <f t="shared" si="69"/>
        <v>15</v>
      </c>
      <c r="N870" s="269"/>
      <c r="O870" s="274"/>
      <c r="P870" s="275"/>
      <c r="Q870" s="359"/>
      <c r="R870" s="177"/>
      <c r="S870" s="177" t="s">
        <v>691</v>
      </c>
      <c r="T870" s="178"/>
      <c r="U870" s="178"/>
      <c r="V870" s="278"/>
      <c r="W870" s="86">
        <f t="shared" si="70"/>
        <v>15</v>
      </c>
      <c r="X870" s="88"/>
      <c r="Y870" s="86">
        <f t="shared" si="71"/>
        <v>19</v>
      </c>
      <c r="Z870" s="85"/>
      <c r="AA870" s="267" t="s">
        <v>1381</v>
      </c>
      <c r="AB870" s="176"/>
      <c r="AC870" s="176"/>
      <c r="AD870" s="176"/>
      <c r="AE870" s="101"/>
      <c r="AF870" s="101"/>
      <c r="AG870" s="101"/>
      <c r="AH870" s="101"/>
      <c r="AI870" s="101"/>
      <c r="AJ870" s="101"/>
      <c r="AK870" s="101"/>
      <c r="AL870" s="102"/>
      <c r="AM870" s="101"/>
      <c r="AN870" s="102"/>
      <c r="AO870" s="101"/>
      <c r="AP870" s="102"/>
      <c r="AQ870" s="101"/>
      <c r="AR870" s="102"/>
      <c r="AS870" s="101"/>
      <c r="AT870" s="102"/>
      <c r="AU870" s="101"/>
    </row>
    <row r="871" spans="1:52" ht="72.5">
      <c r="A871" s="487"/>
      <c r="B871" s="445"/>
      <c r="C871" s="493"/>
      <c r="D871" s="262" t="s">
        <v>1388</v>
      </c>
      <c r="E871" s="352" t="s">
        <v>362</v>
      </c>
      <c r="F871" s="263" t="s">
        <v>624</v>
      </c>
      <c r="G871" s="290" t="s">
        <v>692</v>
      </c>
      <c r="H871" s="335" t="s">
        <v>521</v>
      </c>
      <c r="I871" s="335" t="str">
        <f>IF(OR(E871="SE",E871="SA"),VLOOKUP(H871,'Tabla de Peligros y Riesgo'!$C$2:$E$226,2,FALSE),VLOOKUP(H871,'LISTA DE ASPECTOS - IMPACTOS'!$D$3:$F$72,2,FALSE))</f>
        <v>Riesgo Psicosocial</v>
      </c>
      <c r="J871" s="336" t="str">
        <f>IF(OR(E871="SE",E871="SA"),VLOOKUP(H871,'Tabla de Peligros y Riesgo'!$C$2:$E$226,3,FALSE),VLOOKUP(H871,'LISTA DE ASPECTOS - IMPACTOS'!$D$3:$F$72,3,FALSE))</f>
        <v>Estrés / Depresión</v>
      </c>
      <c r="K871" s="337" t="s">
        <v>680</v>
      </c>
      <c r="L871" s="277">
        <v>4</v>
      </c>
      <c r="M871" s="268">
        <f t="shared" si="69"/>
        <v>18</v>
      </c>
      <c r="N871" s="269"/>
      <c r="O871" s="274"/>
      <c r="P871" s="275"/>
      <c r="Q871" s="276"/>
      <c r="R871" s="177"/>
      <c r="S871" s="177" t="s">
        <v>742</v>
      </c>
      <c r="T871" s="178"/>
      <c r="U871" s="401" t="s">
        <v>1402</v>
      </c>
      <c r="V871" s="278"/>
      <c r="W871" s="86">
        <f t="shared" si="70"/>
        <v>18</v>
      </c>
      <c r="X871" s="195"/>
      <c r="Y871" s="86">
        <f t="shared" si="71"/>
        <v>21</v>
      </c>
      <c r="Z871" s="279"/>
      <c r="AA871" s="267" t="s">
        <v>1381</v>
      </c>
      <c r="AB871" s="176"/>
      <c r="AC871" s="176"/>
      <c r="AD871" s="176"/>
      <c r="AE871" s="101"/>
      <c r="AF871" s="101"/>
      <c r="AG871" s="101"/>
      <c r="AH871" s="101"/>
      <c r="AI871" s="101"/>
      <c r="AJ871" s="101"/>
      <c r="AK871" s="101"/>
      <c r="AL871" s="102"/>
      <c r="AM871" s="101"/>
      <c r="AN871" s="102"/>
      <c r="AO871" s="101"/>
      <c r="AP871" s="102"/>
      <c r="AQ871" s="101"/>
      <c r="AR871" s="102"/>
      <c r="AS871" s="101"/>
      <c r="AT871" s="102"/>
      <c r="AU871" s="101"/>
    </row>
    <row r="872" spans="1:52" s="100" customFormat="1" ht="211.5">
      <c r="A872" s="487"/>
      <c r="B872" s="445"/>
      <c r="C872" s="339" t="s">
        <v>142</v>
      </c>
      <c r="D872" s="262" t="s">
        <v>1388</v>
      </c>
      <c r="E872" s="352" t="s">
        <v>361</v>
      </c>
      <c r="F872" s="263" t="s">
        <v>624</v>
      </c>
      <c r="G872" s="290" t="s">
        <v>694</v>
      </c>
      <c r="H872" s="335" t="s">
        <v>695</v>
      </c>
      <c r="I872" s="335" t="str">
        <f>IF(OR(E872="SE",E872="SA"),VLOOKUP(H872,'Tabla de Peligros y Riesgo'!$C$2:$E$226,2,FALSE),VLOOKUP(H872,'LISTA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872" s="336" t="s">
        <v>696</v>
      </c>
      <c r="K872" s="342" t="s">
        <v>680</v>
      </c>
      <c r="L872" s="177">
        <v>4</v>
      </c>
      <c r="M872" s="268">
        <f t="shared" si="69"/>
        <v>18</v>
      </c>
      <c r="N872" s="280"/>
      <c r="O872" s="280"/>
      <c r="P872" s="282"/>
      <c r="Q872" s="283" t="s">
        <v>697</v>
      </c>
      <c r="R872" s="177" t="s">
        <v>678</v>
      </c>
      <c r="S872" s="177" t="s">
        <v>698</v>
      </c>
      <c r="T872" s="178"/>
      <c r="U872" s="178" t="s">
        <v>1401</v>
      </c>
      <c r="V872" s="304"/>
      <c r="W872" s="86">
        <f t="shared" si="70"/>
        <v>18</v>
      </c>
      <c r="X872" s="88">
        <f>IF(M872&gt;=16,MAX(N872:R872),IF(M872&lt;16,MAX(N872:T872)))</f>
        <v>0</v>
      </c>
      <c r="Y872" s="86">
        <f t="shared" si="71"/>
        <v>23</v>
      </c>
      <c r="Z872" s="85"/>
      <c r="AA872" s="267" t="s">
        <v>1381</v>
      </c>
      <c r="AD872" s="99"/>
      <c r="AE872" s="101"/>
      <c r="AF872" s="101"/>
      <c r="AG872" s="101"/>
      <c r="AH872" s="101"/>
      <c r="AI872" s="101"/>
      <c r="AJ872" s="101"/>
      <c r="AK872" s="101"/>
      <c r="AL872" s="102"/>
      <c r="AM872" s="101"/>
      <c r="AN872" s="102"/>
      <c r="AO872" s="101"/>
      <c r="AP872" s="102"/>
      <c r="AQ872" s="101"/>
      <c r="AR872" s="102"/>
      <c r="AS872" s="101"/>
      <c r="AT872" s="102"/>
      <c r="AU872" s="101"/>
      <c r="AV872" s="90"/>
      <c r="AW872" s="90"/>
      <c r="AX872" s="90"/>
      <c r="AY872" s="90"/>
      <c r="AZ872" s="90"/>
    </row>
    <row r="873" spans="1:52" ht="70.5">
      <c r="A873" s="487"/>
      <c r="B873" s="445"/>
      <c r="C873" s="488" t="s">
        <v>22</v>
      </c>
      <c r="D873" s="262" t="s">
        <v>1388</v>
      </c>
      <c r="E873" s="352" t="s">
        <v>361</v>
      </c>
      <c r="F873" s="263" t="s">
        <v>624</v>
      </c>
      <c r="G873" s="290" t="s">
        <v>721</v>
      </c>
      <c r="H873" s="341" t="s">
        <v>749</v>
      </c>
      <c r="I873" s="335" t="str">
        <f>IF(OR(E873="SE",E873="SA"),VLOOKUP(H873,'Tabla de Peligros y Riesgo'!$C$2:$E$226,2,FALSE),VLOOKUP(H873,'LISTA DE ASPECTOS - IMPACTOS'!$D$3:$F$72,2,FALSE))</f>
        <v>Inhalación de gases Toxicos</v>
      </c>
      <c r="J873" s="336" t="str">
        <f>IF(OR(E873="SE",E873="SA"),VLOOKUP(H873,'Tabla de Peligros y Riesgo'!$C$2:$E$226,3,FALSE),VLOOKUP(H873,'LISTA DE ASPECTOS - IMPACTOS'!$D$3:$F$72,3,FALSE))</f>
        <v>Intoxicación</v>
      </c>
      <c r="K873" s="342" t="s">
        <v>715</v>
      </c>
      <c r="L873" s="177">
        <v>3</v>
      </c>
      <c r="M873" s="268">
        <f t="shared" si="69"/>
        <v>9</v>
      </c>
      <c r="N873" s="85"/>
      <c r="O873" s="85"/>
      <c r="P873" s="84"/>
      <c r="Q873" s="287" t="s">
        <v>750</v>
      </c>
      <c r="R873" s="177" t="s">
        <v>685</v>
      </c>
      <c r="S873" s="177" t="s">
        <v>751</v>
      </c>
      <c r="T873" s="178"/>
      <c r="U873" s="401" t="s">
        <v>1402</v>
      </c>
      <c r="V873" s="87"/>
      <c r="W873" s="86">
        <f t="shared" si="70"/>
        <v>9</v>
      </c>
      <c r="X873" s="88"/>
      <c r="Y873" s="86">
        <f t="shared" si="71"/>
        <v>17</v>
      </c>
      <c r="Z873" s="85"/>
      <c r="AA873" s="267" t="s">
        <v>1381</v>
      </c>
      <c r="AB873" s="175"/>
      <c r="AC873" s="176"/>
      <c r="AD873" s="176"/>
      <c r="AE873" s="101"/>
      <c r="AF873" s="101"/>
      <c r="AG873" s="101"/>
      <c r="AH873" s="101"/>
      <c r="AI873" s="101"/>
      <c r="AJ873" s="101"/>
      <c r="AK873" s="101"/>
      <c r="AL873" s="102"/>
      <c r="AM873" s="101"/>
      <c r="AN873" s="102"/>
      <c r="AO873" s="101"/>
      <c r="AP873" s="102"/>
      <c r="AQ873" s="101"/>
      <c r="AR873" s="102"/>
      <c r="AS873" s="101"/>
      <c r="AT873" s="102"/>
      <c r="AU873" s="101"/>
    </row>
    <row r="874" spans="1:52" ht="56">
      <c r="A874" s="487"/>
      <c r="B874" s="445"/>
      <c r="C874" s="489"/>
      <c r="D874" s="262" t="s">
        <v>1388</v>
      </c>
      <c r="E874" s="352" t="s">
        <v>362</v>
      </c>
      <c r="F874" s="263" t="s">
        <v>624</v>
      </c>
      <c r="G874" s="290" t="s">
        <v>752</v>
      </c>
      <c r="H874" s="341" t="s">
        <v>452</v>
      </c>
      <c r="I874" s="335" t="str">
        <f>IF(OR(E874="SE",E874="SA"),VLOOKUP(H874,'Tabla de Peligros y Riesgo'!$C$2:$E$226,2,FALSE),VLOOKUP(H874,'LISTA DE ASPECTOS - IMPACTOS'!$D$3:$F$72,2,FALSE))</f>
        <v>Caída de roca</v>
      </c>
      <c r="J874" s="336" t="str">
        <f>IF(OR(E874="SE",E874="SA"),VLOOKUP(H874,'Tabla de Peligros y Riesgo'!$C$2:$E$226,3,FALSE),VLOOKUP(H874,'LISTA DE ASPECTOS - IMPACTOS'!$D$3:$F$72,3,FALSE))</f>
        <v>Contusión/Fractura/Muerte</v>
      </c>
      <c r="K874" s="342" t="s">
        <v>715</v>
      </c>
      <c r="L874" s="177">
        <v>2</v>
      </c>
      <c r="M874" s="268">
        <f t="shared" si="69"/>
        <v>5</v>
      </c>
      <c r="N874" s="85"/>
      <c r="O874" s="85"/>
      <c r="P874" s="292"/>
      <c r="Q874" s="287" t="s">
        <v>753</v>
      </c>
      <c r="R874" s="177" t="s">
        <v>685</v>
      </c>
      <c r="S874" s="177" t="s">
        <v>754</v>
      </c>
      <c r="T874" s="178"/>
      <c r="U874" s="401" t="s">
        <v>1402</v>
      </c>
      <c r="V874" s="278"/>
      <c r="W874" s="86">
        <f t="shared" si="70"/>
        <v>5</v>
      </c>
      <c r="X874" s="88"/>
      <c r="Y874" s="86">
        <f t="shared" si="71"/>
        <v>12</v>
      </c>
      <c r="Z874" s="85"/>
      <c r="AA874" s="267" t="s">
        <v>1381</v>
      </c>
      <c r="AB874" s="176"/>
      <c r="AC874" s="176"/>
      <c r="AD874" s="176"/>
      <c r="AE874" s="101"/>
      <c r="AF874" s="101"/>
      <c r="AG874" s="101"/>
      <c r="AH874" s="101"/>
      <c r="AI874" s="101"/>
      <c r="AJ874" s="101"/>
      <c r="AK874" s="101"/>
      <c r="AL874" s="102"/>
      <c r="AM874" s="101"/>
      <c r="AN874" s="102"/>
      <c r="AO874" s="101"/>
      <c r="AP874" s="102"/>
      <c r="AQ874" s="101"/>
      <c r="AR874" s="102"/>
      <c r="AS874" s="101"/>
      <c r="AT874" s="102"/>
      <c r="AU874" s="101"/>
    </row>
    <row r="875" spans="1:52" s="100" customFormat="1" ht="58.5">
      <c r="A875" s="487"/>
      <c r="B875" s="445"/>
      <c r="C875" s="489"/>
      <c r="D875" s="262" t="s">
        <v>1388</v>
      </c>
      <c r="E875" s="352" t="s">
        <v>362</v>
      </c>
      <c r="F875" s="263" t="s">
        <v>624</v>
      </c>
      <c r="G875" s="290" t="s">
        <v>701</v>
      </c>
      <c r="H875" s="341" t="s">
        <v>524</v>
      </c>
      <c r="I875" s="335" t="str">
        <f>IF(OR(E875="SE",E875="SA"),VLOOKUP(H875,'Tabla de Peligros y Riesgo'!$C$2:$E$226,2,FALSE),VLOOKUP(H875,'LISTA DE ASPECTOS - IMPACTOS'!$D$3:$F$72,2,FALSE))</f>
        <v>Caída al mismo nivel</v>
      </c>
      <c r="J875" s="336" t="s">
        <v>702</v>
      </c>
      <c r="K875" s="342" t="s">
        <v>680</v>
      </c>
      <c r="L875" s="177">
        <v>4</v>
      </c>
      <c r="M875" s="268">
        <f t="shared" si="69"/>
        <v>18</v>
      </c>
      <c r="N875" s="280"/>
      <c r="O875" s="280"/>
      <c r="P875" s="282"/>
      <c r="Q875" s="287"/>
      <c r="R875" s="177"/>
      <c r="S875" s="177" t="s">
        <v>841</v>
      </c>
      <c r="T875" s="178"/>
      <c r="U875" s="401" t="s">
        <v>1402</v>
      </c>
      <c r="V875" s="304"/>
      <c r="W875" s="86">
        <f t="shared" si="70"/>
        <v>18</v>
      </c>
      <c r="X875" s="88"/>
      <c r="Y875" s="86">
        <f t="shared" si="71"/>
        <v>21</v>
      </c>
      <c r="Z875" s="85"/>
      <c r="AA875" s="267" t="s">
        <v>1381</v>
      </c>
      <c r="AD875" s="99"/>
      <c r="AE875" s="101"/>
      <c r="AF875" s="101"/>
      <c r="AG875" s="101"/>
      <c r="AH875" s="101"/>
      <c r="AI875" s="101"/>
      <c r="AJ875" s="101"/>
      <c r="AK875" s="101"/>
      <c r="AL875" s="102"/>
      <c r="AM875" s="101"/>
      <c r="AN875" s="102"/>
      <c r="AO875" s="101"/>
      <c r="AP875" s="102"/>
      <c r="AQ875" s="101"/>
      <c r="AR875" s="102"/>
      <c r="AS875" s="101"/>
      <c r="AT875" s="102"/>
      <c r="AU875" s="101"/>
      <c r="AV875" s="90"/>
      <c r="AW875" s="90"/>
      <c r="AX875" s="90"/>
      <c r="AY875" s="90"/>
      <c r="AZ875" s="90"/>
    </row>
    <row r="876" spans="1:52" ht="70.5">
      <c r="A876" s="487"/>
      <c r="B876" s="445"/>
      <c r="C876" s="488" t="s">
        <v>143</v>
      </c>
      <c r="D876" s="262" t="s">
        <v>1388</v>
      </c>
      <c r="E876" s="352" t="s">
        <v>362</v>
      </c>
      <c r="F876" s="263" t="s">
        <v>624</v>
      </c>
      <c r="G876" s="290" t="s">
        <v>701</v>
      </c>
      <c r="H876" s="341" t="s">
        <v>542</v>
      </c>
      <c r="I876" s="335" t="str">
        <f>IF(OR(E876="SE",E876="SA"),VLOOKUP(H876,'Tabla de Peligros y Riesgo'!$C$2:$E$226,2,FALSE),VLOOKUP(H876,'LISTA DE ASPECTOS - IMPACTOS'!$D$3:$F$72,2,FALSE))</f>
        <v>Caída al mismo nivel</v>
      </c>
      <c r="J876" s="336" t="s">
        <v>702</v>
      </c>
      <c r="K876" s="342" t="s">
        <v>680</v>
      </c>
      <c r="L876" s="177">
        <v>4</v>
      </c>
      <c r="M876" s="268">
        <f t="shared" si="69"/>
        <v>18</v>
      </c>
      <c r="N876" s="85"/>
      <c r="O876" s="85"/>
      <c r="P876" s="84"/>
      <c r="Q876" s="287"/>
      <c r="R876" s="177"/>
      <c r="S876" s="177" t="s">
        <v>841</v>
      </c>
      <c r="T876" s="178"/>
      <c r="U876" s="401" t="s">
        <v>1402</v>
      </c>
      <c r="V876" s="87"/>
      <c r="W876" s="86">
        <f t="shared" si="70"/>
        <v>18</v>
      </c>
      <c r="X876" s="88"/>
      <c r="Y876" s="86">
        <f t="shared" si="71"/>
        <v>21</v>
      </c>
      <c r="Z876" s="85"/>
      <c r="AA876" s="267" t="s">
        <v>1381</v>
      </c>
      <c r="AB876" s="175"/>
      <c r="AC876" s="176"/>
      <c r="AD876" s="176"/>
      <c r="AE876" s="101"/>
      <c r="AF876" s="101"/>
      <c r="AG876" s="101"/>
      <c r="AH876" s="101"/>
      <c r="AI876" s="101"/>
      <c r="AJ876" s="101"/>
      <c r="AK876" s="101"/>
      <c r="AL876" s="102"/>
      <c r="AM876" s="101"/>
      <c r="AN876" s="102"/>
      <c r="AO876" s="101"/>
      <c r="AP876" s="102"/>
      <c r="AQ876" s="101"/>
      <c r="AR876" s="102"/>
      <c r="AS876" s="101"/>
      <c r="AT876" s="102"/>
      <c r="AU876" s="101"/>
    </row>
    <row r="877" spans="1:52" ht="117.5">
      <c r="A877" s="487"/>
      <c r="B877" s="445"/>
      <c r="C877" s="493"/>
      <c r="D877" s="262" t="s">
        <v>1388</v>
      </c>
      <c r="E877" s="352" t="s">
        <v>362</v>
      </c>
      <c r="F877" s="263" t="s">
        <v>624</v>
      </c>
      <c r="G877" s="290" t="s">
        <v>704</v>
      </c>
      <c r="H877" s="341" t="s">
        <v>707</v>
      </c>
      <c r="I877" s="335" t="str">
        <f>IF(OR(E877="SE",E877="SA"),VLOOKUP(H877,'Tabla de Peligros y Riesgo'!$C$2:$E$226,2,FALSE),VLOOKUP(H877,'LISTA DE ASPECTOS - IMPACTOS'!$D$3:$F$72,2,FALSE))</f>
        <v>Atrapamiento</v>
      </c>
      <c r="J877" s="336" t="s">
        <v>705</v>
      </c>
      <c r="K877" s="342" t="s">
        <v>680</v>
      </c>
      <c r="L877" s="177">
        <v>3</v>
      </c>
      <c r="M877" s="268">
        <f t="shared" ref="M877:M940" si="72">IF(CONCATENATE(L877,K877)="1A",1,IF(CONCATENATE(L877,K877)="1B",2,IF(CONCATENATE(L877,K877)="2A",3,IF(CONCATENATE(L877,K877)="1C",4,IF(CONCATENATE(L877,K877)="2B",5,IF(CONCATENATE(L877,K877)="3A",6,IF(CONCATENATE(L877,K877)="1D",7,IF(CONCATENATE(L877,K877)="2C",8,IF(CONCATENATE(L877,K877)="3B",9,IF(CONCATENATE(L877,K877)="4A",10,IF(CONCATENATE(L877,K877)="1E",11,IF(CONCATENATE(L877,K877)="2D",12,IF(CONCATENATE(L877,K877)="3C",13,IF(CONCATENATE(L877,K877)="4B",14,IF(CONCATENATE(L877,K877)="5A",15,IF(CONCATENATE(L877,K877)="2E",16,IF(CONCATENATE(L877,K877)="3D",17,IF(CONCATENATE(L877,K877)="4C",18,IF(CONCATENATE(L877,K877)="5B",19,IF(CONCATENATE(L877,K877)="3E",20,IF(CONCATENATE(L877,K877)="4D",21,IF(CONCATENATE(L877,K877)="5C",22,IF(CONCATENATE(L877,K877)="4E",23,IF(CONCATENATE(L877,K877)="5D",24,IF(CONCATENATE(L877,K877)="5E",25,"")))))))))))))))))))))))))</f>
        <v>13</v>
      </c>
      <c r="N877" s="85"/>
      <c r="O877" s="85"/>
      <c r="P877" s="84"/>
      <c r="Q877" s="287"/>
      <c r="R877" s="177"/>
      <c r="S877" s="177" t="s">
        <v>842</v>
      </c>
      <c r="T877" s="178"/>
      <c r="U877" s="401" t="s">
        <v>1402</v>
      </c>
      <c r="V877" s="87"/>
      <c r="W877" s="86">
        <f t="shared" ref="W877:W940" si="73">M877</f>
        <v>13</v>
      </c>
      <c r="X877" s="88"/>
      <c r="Y877" s="86">
        <f t="shared" ref="Y877:Y940" si="74">_xlfn.IFS(AND(W877=1,N877&lt;&gt;0),25,AND(W877=1,O877&lt;&gt;0),21,AND(W877=1,R877="ALTO"),16,AND(W877=1,R877="BAJO"),11,AND(W877=1,S877&lt;&gt;0),2,AND(W877=2,N877&lt;&gt;0),25,AND(W877=2,O877&lt;&gt;0),21,AND(W877=2,R877="ALTO"),16,AND(W877=2,R877="BAJO"),11,AND(W877=2,S877&lt;&gt;0),4,AND(W877=3,N877&lt;&gt;0),25,AND(W877=3,O877&lt;&gt;0),21,AND(W877=3,R877="ALTO"),16,AND(W877=3,R877="BAJO"),12,AND(W877=3,S877&lt;&gt;0),5,AND(W877=4,N877&lt;&gt;0),25,AND(W877=4,O877&lt;&gt;0),13,AND(W877=4,R877="ALTO"),16,AND(W877=4,R877="BAJO"),14,AND(W877=4,S877&lt;&gt;0),7,AND(W877=5,N877&lt;&gt;0),25,AND(W877=5,O877&lt;&gt;0),21,AND(W877=5,R877="ALTO"),16,AND(W877=5,R877="BAJO"),12,AND(W877=5,S877&lt;&gt;0),8,AND(W877=6,N877&lt;&gt;0),25,AND(W877=6,O877&lt;&gt;0),21,AND(W877=6,R877="ALTO"),20,AND(W877=6,R877="BAJO"),17,AND(W877=6,S877&lt;&gt;0),6,AND(W877=7,N877&lt;&gt;0),25,AND(W877=7,O877&lt;&gt;0),23,AND(W877=7,R877="ALTO"),16,AND(W877=7,R877="BAJO"),11,AND(W877=7,S877&lt;&gt;0),7,AND(W877=8,N877&lt;&gt;0),25,AND(W877=8,O877&lt;&gt;0),21,AND(W877=8,R877="ALTO"),16,AND(W877=8,R877="BAJO"),12,AND(W877=8,S877&lt;&gt;0),8,AND(W877=9,N877&lt;&gt;0),25,AND(W877=9,O877&lt;&gt;0),21,AND(W877=9,R877="ALTO"),20,AND(W877=9,R877="BAJO"),17,AND(W877=9,S877&lt;&gt;0),13,AND(W877=10,N877&lt;&gt;0),25,AND(W877=10,O877&lt;&gt;0),22,AND(W877=10,R877="ALTO"),21,AND(W877=10,R877="BAJO"),18,AND(W877=10,S877&lt;&gt;0),18,AND(W877=11,N877&lt;&gt;0),25,AND(W877=11,O877&lt;&gt;0),23,AND(W877=11,R877="ALTO"),20,AND(W877=11,R877="BAJO"),16,AND(W877=11,S877&lt;&gt;0),11,AND(W877=12,N877&lt;&gt;0),25,AND(W877=12,O877&lt;&gt;0),23,AND(W877=12,R877="ALTO"),20,AND(W877=12,R877="BAJO"),16,AND(W877=12,S877&lt;&gt;0),12,AND(W877=13,N877&lt;&gt;0),25,AND(W877=13,O877&lt;&gt;0),21,AND(W877=13,R877="ALTO"),20,AND(W877=13,R877="BAJO"),17,AND(W877=13,S877&lt;&gt;0),17,AND(W877=14,N877&lt;&gt;0),25,AND(W877=14,O877&lt;&gt;0),24,AND(W877=14,R877="ALTO"),23,AND(W877=14,R877="BAJO"),21,AND(W877=14,S877&lt;&gt;0),18,AND(W877=15,N877&lt;&gt;0),25,AND(W877=15,O877&lt;&gt;0),24,AND(W877=15,R877="ALTO"),22,AND(W877=15,R877="BAJO"),19,AND(W877=15,S877&lt;&gt;0),19,AND(W877=16,N877&lt;&gt;0),25,AND(W877=16,O877&lt;&gt;0),23,AND(W877=16,R877="ALTO"),23,AND(W877=16,R877="BAJO"),23,AND(W877=16,S877&lt;&gt;0),20,AND(W877=17,N877&lt;&gt;0),25,AND(W877=17,O877&lt;&gt;0),24,AND(W877=17,R877="ALTO"),23,AND(W877=17,R877="BAJO"),21,AND(W877=17,S877&lt;&gt;0),20,AND(W877=18,N877&lt;&gt;0),25,AND(W877=18,O877&lt;&gt;0),24,AND(W877=18,R877="ALTO"),23,AND(W877=18,R877="BAJO"),22,AND(W877=18,S877&lt;&gt;0),21,AND(W877=19,N877&lt;&gt;0),25,AND(W877=19,O877&lt;&gt;0),25,AND(W877=19,R877="ALTO"),24,AND(W877=19,R877="BAJO"),22,AND(W877=19,S877&lt;&gt;0),22,AND(W877&lt;&gt;0,U877&lt;&gt;0),W877,TRUE,"FALSO")</f>
        <v>17</v>
      </c>
      <c r="Z877" s="85"/>
      <c r="AA877" s="267" t="s">
        <v>1381</v>
      </c>
      <c r="AB877" s="175"/>
      <c r="AC877" s="176"/>
      <c r="AD877" s="176"/>
      <c r="AE877" s="101"/>
      <c r="AF877" s="101"/>
      <c r="AG877" s="101"/>
      <c r="AH877" s="101"/>
      <c r="AI877" s="101"/>
      <c r="AJ877" s="101"/>
      <c r="AK877" s="101"/>
      <c r="AL877" s="102"/>
      <c r="AM877" s="101"/>
      <c r="AN877" s="102"/>
      <c r="AO877" s="101"/>
      <c r="AP877" s="102"/>
      <c r="AQ877" s="101"/>
      <c r="AR877" s="102"/>
      <c r="AS877" s="101"/>
      <c r="AT877" s="102"/>
      <c r="AU877" s="101"/>
    </row>
    <row r="878" spans="1:52" ht="101.5">
      <c r="A878" s="487"/>
      <c r="B878" s="445"/>
      <c r="C878" s="339" t="s">
        <v>144</v>
      </c>
      <c r="D878" s="262" t="s">
        <v>1388</v>
      </c>
      <c r="E878" s="352" t="s">
        <v>362</v>
      </c>
      <c r="F878" s="263" t="s">
        <v>624</v>
      </c>
      <c r="G878" s="290" t="s">
        <v>704</v>
      </c>
      <c r="H878" s="341" t="s">
        <v>507</v>
      </c>
      <c r="I878" s="335" t="str">
        <f>IF(OR(E878="SE",E878="SA"),VLOOKUP(H878,'Tabla de Peligros y Riesgo'!$C$2:$E$226,2,FALSE),VLOOKUP(H878,'LISTA DE ASPECTOS - IMPACTOS'!$D$3:$F$72,2,FALSE))</f>
        <v xml:space="preserve">Golpes </v>
      </c>
      <c r="J878" s="336" t="s">
        <v>705</v>
      </c>
      <c r="K878" s="342" t="s">
        <v>680</v>
      </c>
      <c r="L878" s="177">
        <v>3</v>
      </c>
      <c r="M878" s="268">
        <f t="shared" si="72"/>
        <v>13</v>
      </c>
      <c r="N878" s="177"/>
      <c r="O878" s="177"/>
      <c r="P878" s="84"/>
      <c r="Q878" s="287"/>
      <c r="R878" s="177"/>
      <c r="S878" s="177" t="s">
        <v>714</v>
      </c>
      <c r="T878" s="178"/>
      <c r="U878" s="401" t="s">
        <v>1402</v>
      </c>
      <c r="V878" s="87"/>
      <c r="W878" s="86">
        <f t="shared" si="73"/>
        <v>13</v>
      </c>
      <c r="X878" s="88"/>
      <c r="Y878" s="86">
        <f t="shared" si="74"/>
        <v>17</v>
      </c>
      <c r="Z878" s="85"/>
      <c r="AA878" s="267" t="s">
        <v>1381</v>
      </c>
      <c r="AB878" s="175"/>
      <c r="AC878" s="176"/>
      <c r="AD878" s="176"/>
      <c r="AE878" s="101"/>
      <c r="AF878" s="101"/>
      <c r="AG878" s="101"/>
      <c r="AH878" s="101"/>
      <c r="AI878" s="101"/>
      <c r="AJ878" s="101"/>
      <c r="AK878" s="101"/>
      <c r="AL878" s="102"/>
      <c r="AM878" s="101"/>
      <c r="AN878" s="102"/>
      <c r="AO878" s="101"/>
      <c r="AP878" s="102"/>
      <c r="AQ878" s="101"/>
      <c r="AR878" s="102"/>
      <c r="AS878" s="101"/>
      <c r="AT878" s="102"/>
      <c r="AU878" s="101"/>
    </row>
    <row r="879" spans="1:52" ht="70.5">
      <c r="A879" s="487"/>
      <c r="B879" s="445"/>
      <c r="C879" s="488" t="s">
        <v>218</v>
      </c>
      <c r="D879" s="262" t="s">
        <v>1388</v>
      </c>
      <c r="E879" s="352" t="s">
        <v>361</v>
      </c>
      <c r="F879" s="263" t="s">
        <v>624</v>
      </c>
      <c r="G879" s="290" t="s">
        <v>441</v>
      </c>
      <c r="H879" s="341" t="s">
        <v>519</v>
      </c>
      <c r="I879" s="335" t="str">
        <f>IF(OR(E879="SE",E879="SA"),VLOOKUP(H879,'Tabla de Peligros y Riesgo'!$C$2:$E$226,2,FALSE),VLOOKUP(H879,'LISTA DE ASPECTOS - IMPACTOS'!$D$3:$F$72,2,FALSE))</f>
        <v>Riesgos Disergonómico</v>
      </c>
      <c r="J879" s="336" t="str">
        <f>IF(OR(E879="SE",E879="SA"),VLOOKUP(H879,'Tabla de Peligros y Riesgo'!$C$2:$E$226,3,FALSE),VLOOKUP(H879,'LISTA DE ASPECTOS - IMPACTOS'!$D$3:$F$72,3,FALSE))</f>
        <v>Lumbalgia/Dorsalgia/ Hiperlordosis/ Tendinitis de Hombro</v>
      </c>
      <c r="K879" s="342" t="s">
        <v>715</v>
      </c>
      <c r="L879" s="177">
        <v>4</v>
      </c>
      <c r="M879" s="268">
        <f t="shared" si="72"/>
        <v>14</v>
      </c>
      <c r="N879" s="85"/>
      <c r="O879" s="85"/>
      <c r="P879" s="84"/>
      <c r="Q879" s="287"/>
      <c r="R879" s="177"/>
      <c r="S879" s="177" t="s">
        <v>716</v>
      </c>
      <c r="T879" s="178"/>
      <c r="U879" s="401" t="s">
        <v>1402</v>
      </c>
      <c r="V879" s="87"/>
      <c r="W879" s="86">
        <f t="shared" si="73"/>
        <v>14</v>
      </c>
      <c r="X879" s="88"/>
      <c r="Y879" s="86">
        <f t="shared" si="74"/>
        <v>18</v>
      </c>
      <c r="Z879" s="85"/>
      <c r="AA879" s="267" t="s">
        <v>1381</v>
      </c>
      <c r="AB879" s="175"/>
      <c r="AC879" s="176"/>
      <c r="AD879" s="176"/>
      <c r="AE879" s="101"/>
      <c r="AF879" s="101"/>
      <c r="AG879" s="101"/>
      <c r="AH879" s="101"/>
      <c r="AI879" s="101"/>
      <c r="AJ879" s="101"/>
      <c r="AK879" s="101"/>
      <c r="AL879" s="102"/>
      <c r="AM879" s="101"/>
      <c r="AN879" s="102"/>
      <c r="AO879" s="101"/>
      <c r="AP879" s="102"/>
      <c r="AQ879" s="101"/>
      <c r="AR879" s="102"/>
      <c r="AS879" s="101"/>
      <c r="AT879" s="102"/>
      <c r="AU879" s="101"/>
    </row>
    <row r="880" spans="1:52" ht="70.5">
      <c r="A880" s="487"/>
      <c r="B880" s="445"/>
      <c r="C880" s="489"/>
      <c r="D880" s="262" t="s">
        <v>1388</v>
      </c>
      <c r="E880" s="352" t="s">
        <v>362</v>
      </c>
      <c r="F880" s="263" t="s">
        <v>624</v>
      </c>
      <c r="G880" s="290" t="s">
        <v>701</v>
      </c>
      <c r="H880" s="341" t="s">
        <v>542</v>
      </c>
      <c r="I880" s="335" t="str">
        <f>IF(OR(E880="SE",E880="SA"),VLOOKUP(H880,'Tabla de Peligros y Riesgo'!$C$2:$E$226,2,FALSE),VLOOKUP(H880,'LISTA DE ASPECTOS - IMPACTOS'!$D$3:$F$72,2,FALSE))</f>
        <v>Caída al mismo nivel</v>
      </c>
      <c r="J880" s="336" t="s">
        <v>702</v>
      </c>
      <c r="K880" s="342" t="s">
        <v>680</v>
      </c>
      <c r="L880" s="177">
        <v>4</v>
      </c>
      <c r="M880" s="268">
        <f t="shared" si="72"/>
        <v>18</v>
      </c>
      <c r="N880" s="85"/>
      <c r="O880" s="85"/>
      <c r="P880" s="84"/>
      <c r="Q880" s="287"/>
      <c r="R880" s="177"/>
      <c r="S880" s="177" t="s">
        <v>841</v>
      </c>
      <c r="T880" s="178"/>
      <c r="U880" s="401" t="s">
        <v>1402</v>
      </c>
      <c r="V880" s="87">
        <v>0.15</v>
      </c>
      <c r="W880" s="86">
        <f t="shared" si="73"/>
        <v>18</v>
      </c>
      <c r="X880" s="88">
        <f>IF(M880&gt;=16,MAX(N880:R880),IF(M880&lt;16,MAX(N880:V880)))</f>
        <v>0</v>
      </c>
      <c r="Y880" s="86">
        <f t="shared" si="74"/>
        <v>21</v>
      </c>
      <c r="Z880" s="85"/>
      <c r="AA880" s="267" t="s">
        <v>1381</v>
      </c>
      <c r="AB880" s="175"/>
      <c r="AC880" s="176"/>
      <c r="AD880" s="176"/>
      <c r="AE880" s="101"/>
      <c r="AF880" s="101"/>
      <c r="AG880" s="101"/>
      <c r="AH880" s="101"/>
      <c r="AI880" s="101"/>
      <c r="AJ880" s="101"/>
      <c r="AK880" s="101"/>
      <c r="AL880" s="102"/>
      <c r="AM880" s="101"/>
      <c r="AN880" s="102"/>
      <c r="AO880" s="101"/>
      <c r="AP880" s="102"/>
      <c r="AQ880" s="101"/>
      <c r="AR880" s="102"/>
      <c r="AS880" s="101"/>
      <c r="AT880" s="102"/>
      <c r="AU880" s="101"/>
    </row>
    <row r="881" spans="1:47" ht="188">
      <c r="A881" s="487"/>
      <c r="B881" s="445"/>
      <c r="C881" s="489"/>
      <c r="D881" s="262" t="s">
        <v>1388</v>
      </c>
      <c r="E881" s="352" t="s">
        <v>363</v>
      </c>
      <c r="F881" s="263" t="s">
        <v>624</v>
      </c>
      <c r="G881" s="290" t="s">
        <v>739</v>
      </c>
      <c r="H881" s="341" t="s">
        <v>740</v>
      </c>
      <c r="I881" s="335" t="str">
        <f>IF(OR(E881="SE",E881="SA"),VLOOKUP(H881,'Tabla de Peligros y Riesgo'!$C$2:$E$226,2,FALSE),VLOOKUP(H881,'LISTA DE ASPECTOS - IMPACTOS'!$D$3:$F$72,2,FALSE))</f>
        <v>Alteración de la calidad de suelo/agua</v>
      </c>
      <c r="J881" s="336" t="str">
        <f>IF(OR(E881="SE",E881="SA"),VLOOKUP(H881,'Tabla de Peligros y Riesgo'!$C$2:$E$226,3,FALSE),VLOOKUP(H881,'LISTA DE ASPECTOS - IMPACTOS'!$D$3:$F$72,3,FALSE))</f>
        <v>Potencial incumplimiento de Estándares de Calidad Ambiental (ECA) para aire.
Potencial afectación a la vida y salud humana.</v>
      </c>
      <c r="K881" s="342" t="s">
        <v>715</v>
      </c>
      <c r="L881" s="177">
        <v>4</v>
      </c>
      <c r="M881" s="268">
        <f t="shared" si="72"/>
        <v>14</v>
      </c>
      <c r="N881" s="85"/>
      <c r="O881" s="85"/>
      <c r="P881" s="291"/>
      <c r="Q881" s="287"/>
      <c r="R881" s="177"/>
      <c r="S881" s="177" t="s">
        <v>741</v>
      </c>
      <c r="T881" s="178">
        <v>0.35</v>
      </c>
      <c r="U881" s="178"/>
      <c r="V881" s="87"/>
      <c r="W881" s="86">
        <f t="shared" si="73"/>
        <v>14</v>
      </c>
      <c r="X881" s="88"/>
      <c r="Y881" s="86">
        <f t="shared" si="74"/>
        <v>18</v>
      </c>
      <c r="Z881" s="85"/>
      <c r="AA881" s="267" t="s">
        <v>1381</v>
      </c>
      <c r="AB881" s="536"/>
      <c r="AC881" s="537"/>
      <c r="AD881" s="537"/>
      <c r="AE881" s="272"/>
      <c r="AF881" s="272"/>
      <c r="AG881" s="272"/>
      <c r="AH881" s="272"/>
      <c r="AI881" s="272"/>
      <c r="AJ881" s="272"/>
      <c r="AK881" s="272"/>
      <c r="AL881" s="273"/>
      <c r="AM881" s="272"/>
      <c r="AN881" s="273"/>
      <c r="AO881" s="272"/>
      <c r="AP881" s="273"/>
      <c r="AQ881" s="272"/>
      <c r="AR881" s="273"/>
      <c r="AS881" s="272"/>
      <c r="AT881" s="102"/>
      <c r="AU881" s="101"/>
    </row>
    <row r="882" spans="1:47" ht="329">
      <c r="A882" s="487"/>
      <c r="B882" s="445"/>
      <c r="C882" s="489"/>
      <c r="D882" s="262" t="s">
        <v>1388</v>
      </c>
      <c r="E882" s="352" t="s">
        <v>363</v>
      </c>
      <c r="F882" s="263" t="s">
        <v>624</v>
      </c>
      <c r="G882" s="290" t="s">
        <v>732</v>
      </c>
      <c r="H882" s="341" t="s">
        <v>729</v>
      </c>
      <c r="I882" s="335" t="str">
        <f>IF(OR(E882="SE",E882="SA"),VLOOKUP(H882,'Tabla de Peligros y Riesgo'!$C$2:$E$226,2,FALSE),VLOOKUP(H882,'LISTA DE ASPECTOS - IMPACTOS'!$D$3:$F$72,2,FALSE))</f>
        <v>Alteración de la calidad de suelo/agua</v>
      </c>
      <c r="J882" s="336" t="str">
        <f>IF(OR(E882="SE",E882="SA"),VLOOKUP(H882,'Tabla de Peligros y Riesgo'!$C$2:$E$226,3,FALSE),VLOOKUP(H882,'LISTA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82" s="342" t="s">
        <v>690</v>
      </c>
      <c r="L882" s="177">
        <v>4</v>
      </c>
      <c r="M882" s="268">
        <f t="shared" si="72"/>
        <v>10</v>
      </c>
      <c r="N882" s="85"/>
      <c r="O882" s="85"/>
      <c r="P882" s="84"/>
      <c r="Q882" s="177"/>
      <c r="R882" s="177"/>
      <c r="S882" s="177" t="s">
        <v>733</v>
      </c>
      <c r="T882" s="178"/>
      <c r="U882" s="178"/>
      <c r="V882" s="87"/>
      <c r="W882" s="86">
        <f t="shared" si="73"/>
        <v>10</v>
      </c>
      <c r="X882" s="88"/>
      <c r="Y882" s="86">
        <f t="shared" si="74"/>
        <v>18</v>
      </c>
      <c r="Z882" s="85"/>
      <c r="AA882" s="267" t="s">
        <v>1381</v>
      </c>
      <c r="AB882" s="175"/>
      <c r="AC882" s="176"/>
      <c r="AD882" s="176"/>
      <c r="AE882" s="272"/>
      <c r="AF882" s="272"/>
      <c r="AG882" s="272"/>
      <c r="AH882" s="272"/>
      <c r="AI882" s="272"/>
      <c r="AJ882" s="272"/>
      <c r="AK882" s="272"/>
      <c r="AL882" s="273"/>
      <c r="AM882" s="272"/>
      <c r="AN882" s="273"/>
      <c r="AO882" s="272"/>
      <c r="AP882" s="273"/>
      <c r="AQ882" s="272"/>
      <c r="AR882" s="273"/>
      <c r="AS882" s="272"/>
      <c r="AT882" s="102"/>
      <c r="AU882" s="101"/>
    </row>
    <row r="883" spans="1:47" ht="329">
      <c r="A883" s="487"/>
      <c r="B883" s="445"/>
      <c r="C883" s="489"/>
      <c r="D883" s="262" t="s">
        <v>1388</v>
      </c>
      <c r="E883" s="352" t="s">
        <v>363</v>
      </c>
      <c r="F883" s="263" t="s">
        <v>624</v>
      </c>
      <c r="G883" s="290" t="s">
        <v>728</v>
      </c>
      <c r="H883" s="341" t="s">
        <v>729</v>
      </c>
      <c r="I883" s="335" t="str">
        <f>IF(OR(E883="SE",E883="SA"),VLOOKUP(H883,'Tabla de Peligros y Riesgo'!$C$2:$E$226,2,FALSE),VLOOKUP(H883,'LISTA DE ASPECTOS - IMPACTOS'!$D$3:$F$72,2,FALSE))</f>
        <v>Alteración de la calidad de suelo/agua</v>
      </c>
      <c r="J883" s="336" t="str">
        <f>IF(OR(E883="SE",E883="SA"),VLOOKUP(H883,'Tabla de Peligros y Riesgo'!$C$2:$E$226,3,FALSE),VLOOKUP(H883,'LISTA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83" s="342" t="s">
        <v>680</v>
      </c>
      <c r="L883" s="177">
        <v>3</v>
      </c>
      <c r="M883" s="268">
        <f t="shared" si="72"/>
        <v>13</v>
      </c>
      <c r="N883" s="177"/>
      <c r="O883" s="177"/>
      <c r="P883" s="84"/>
      <c r="Q883" s="177" t="s">
        <v>730</v>
      </c>
      <c r="R883" s="177" t="s">
        <v>685</v>
      </c>
      <c r="S883" s="177" t="s">
        <v>731</v>
      </c>
      <c r="T883" s="178">
        <v>0.35</v>
      </c>
      <c r="U883" s="178"/>
      <c r="V883" s="87"/>
      <c r="W883" s="86">
        <f t="shared" si="73"/>
        <v>13</v>
      </c>
      <c r="X883" s="88"/>
      <c r="Y883" s="86">
        <f t="shared" si="74"/>
        <v>17</v>
      </c>
      <c r="Z883" s="85"/>
      <c r="AA883" s="267" t="s">
        <v>1381</v>
      </c>
      <c r="AB883" s="175"/>
      <c r="AC883" s="176"/>
      <c r="AD883" s="176"/>
      <c r="AE883" s="101"/>
      <c r="AF883" s="101"/>
      <c r="AG883" s="101"/>
      <c r="AH883" s="101"/>
      <c r="AI883" s="101"/>
      <c r="AJ883" s="101"/>
      <c r="AK883" s="101"/>
      <c r="AL883" s="102"/>
      <c r="AM883" s="101"/>
      <c r="AN883" s="102"/>
      <c r="AO883" s="101"/>
      <c r="AP883" s="102"/>
      <c r="AQ883" s="101"/>
      <c r="AR883" s="102"/>
      <c r="AS883" s="101"/>
      <c r="AT883" s="102"/>
      <c r="AU883" s="101"/>
    </row>
    <row r="884" spans="1:47" ht="58">
      <c r="A884" s="487"/>
      <c r="B884" s="445"/>
      <c r="C884" s="489"/>
      <c r="D884" s="262" t="s">
        <v>1388</v>
      </c>
      <c r="E884" s="352" t="s">
        <v>362</v>
      </c>
      <c r="F884" s="263" t="s">
        <v>624</v>
      </c>
      <c r="G884" s="290" t="s">
        <v>823</v>
      </c>
      <c r="H884" s="341" t="s">
        <v>824</v>
      </c>
      <c r="I884" s="335" t="str">
        <f>IF(OR(E884="SE",E884="SA"),VLOOKUP(H884,'Tabla de Peligros y Riesgo'!$C$2:$E$226,2,FALSE),VLOOKUP(H884,'LISTA DE ASPECTOS - IMPACTOS'!$D$3:$F$72,2,FALSE))</f>
        <v>Aplastamiento</v>
      </c>
      <c r="J884" s="336" t="str">
        <f>IF(OR(E884="SE",E884="SA"),VLOOKUP(H884,'Tabla de Peligros y Riesgo'!$C$2:$E$226,3,FALSE),VLOOKUP(H884,'LISTA DE ASPECTOS - IMPACTOS'!$D$3:$F$72,3,FALSE))</f>
        <v>Contusión/Fractura/Muerte</v>
      </c>
      <c r="K884" s="342" t="s">
        <v>680</v>
      </c>
      <c r="L884" s="177">
        <v>2</v>
      </c>
      <c r="M884" s="268">
        <f t="shared" si="72"/>
        <v>8</v>
      </c>
      <c r="N884" s="85"/>
      <c r="O884" s="85"/>
      <c r="P884" s="84"/>
      <c r="Q884" s="287" t="s">
        <v>825</v>
      </c>
      <c r="R884" s="177" t="s">
        <v>685</v>
      </c>
      <c r="S884" s="177" t="s">
        <v>826</v>
      </c>
      <c r="T884" s="178"/>
      <c r="U884" s="401" t="s">
        <v>1402</v>
      </c>
      <c r="V884" s="87"/>
      <c r="W884" s="86">
        <f t="shared" si="73"/>
        <v>8</v>
      </c>
      <c r="X884" s="88"/>
      <c r="Y884" s="86">
        <f t="shared" si="74"/>
        <v>12</v>
      </c>
      <c r="Z884" s="85"/>
      <c r="AA884" s="267" t="s">
        <v>1381</v>
      </c>
      <c r="AB884" s="175"/>
      <c r="AC884" s="176"/>
      <c r="AD884" s="176"/>
      <c r="AE884" s="101"/>
      <c r="AF884" s="101"/>
      <c r="AG884" s="101"/>
      <c r="AH884" s="101"/>
      <c r="AI884" s="101"/>
      <c r="AJ884" s="101"/>
      <c r="AK884" s="101"/>
      <c r="AL884" s="102"/>
      <c r="AM884" s="101"/>
      <c r="AN884" s="102"/>
      <c r="AO884" s="101"/>
      <c r="AP884" s="102"/>
      <c r="AQ884" s="101"/>
      <c r="AR884" s="102"/>
      <c r="AS884" s="101"/>
      <c r="AT884" s="102"/>
      <c r="AU884" s="101"/>
    </row>
    <row r="885" spans="1:47" ht="116">
      <c r="A885" s="487"/>
      <c r="B885" s="445"/>
      <c r="C885" s="489"/>
      <c r="D885" s="262" t="s">
        <v>1388</v>
      </c>
      <c r="E885" s="352" t="s">
        <v>362</v>
      </c>
      <c r="F885" s="263" t="s">
        <v>624</v>
      </c>
      <c r="G885" s="290" t="s">
        <v>735</v>
      </c>
      <c r="H885" s="341" t="s">
        <v>736</v>
      </c>
      <c r="I885" s="335" t="str">
        <f>IF(OR(E885="SE",E885="SA"),VLOOKUP(H885,'Tabla de Peligros y Riesgo'!$C$2:$E$226,2,FALSE),VLOOKUP(H885,'LISTA DE ASPECTOS - IMPACTOS'!$D$3:$F$72,2,FALSE))</f>
        <v>Cortes</v>
      </c>
      <c r="J885" s="336" t="str">
        <f>IF(OR(E885="SE",E885="SA"),VLOOKUP(H885,'Tabla de Peligros y Riesgo'!$C$2:$E$226,3,FALSE),VLOOKUP(H885,'LISTA DE ASPECTOS - IMPACTOS'!$D$3:$F$72,3,FALSE))</f>
        <v>Herida punzocortante</v>
      </c>
      <c r="K885" s="342" t="s">
        <v>715</v>
      </c>
      <c r="L885" s="177">
        <v>3</v>
      </c>
      <c r="M885" s="268">
        <f t="shared" si="72"/>
        <v>9</v>
      </c>
      <c r="N885" s="85"/>
      <c r="O885" s="85"/>
      <c r="P885" s="84"/>
      <c r="Q885" s="287" t="s">
        <v>737</v>
      </c>
      <c r="R885" s="177" t="s">
        <v>678</v>
      </c>
      <c r="S885" s="177" t="s">
        <v>738</v>
      </c>
      <c r="T885" s="178"/>
      <c r="U885" s="401" t="s">
        <v>1402</v>
      </c>
      <c r="V885" s="87"/>
      <c r="W885" s="86">
        <f t="shared" si="73"/>
        <v>9</v>
      </c>
      <c r="X885" s="88"/>
      <c r="Y885" s="86">
        <f t="shared" si="74"/>
        <v>20</v>
      </c>
      <c r="Z885" s="85"/>
      <c r="AA885" s="267" t="s">
        <v>1381</v>
      </c>
      <c r="AB885" s="175"/>
      <c r="AC885" s="176"/>
      <c r="AD885" s="176"/>
      <c r="AE885" s="101"/>
      <c r="AF885" s="101"/>
      <c r="AG885" s="101"/>
      <c r="AH885" s="101"/>
      <c r="AI885" s="101"/>
      <c r="AJ885" s="101"/>
      <c r="AK885" s="101"/>
      <c r="AL885" s="102"/>
      <c r="AM885" s="101"/>
      <c r="AN885" s="102"/>
      <c r="AO885" s="101"/>
      <c r="AP885" s="102"/>
      <c r="AQ885" s="101"/>
      <c r="AR885" s="102"/>
      <c r="AS885" s="101"/>
      <c r="AT885" s="102"/>
      <c r="AU885" s="101"/>
    </row>
    <row r="886" spans="1:47" ht="117.5">
      <c r="A886" s="487"/>
      <c r="B886" s="445"/>
      <c r="C886" s="493"/>
      <c r="D886" s="262" t="s">
        <v>1388</v>
      </c>
      <c r="E886" s="352" t="s">
        <v>362</v>
      </c>
      <c r="F886" s="263" t="s">
        <v>624</v>
      </c>
      <c r="G886" s="290" t="s">
        <v>704</v>
      </c>
      <c r="H886" s="341" t="s">
        <v>707</v>
      </c>
      <c r="I886" s="335" t="str">
        <f>IF(OR(E886="SE",E886="SA"),VLOOKUP(H886,'Tabla de Peligros y Riesgo'!$C$2:$E$226,2,FALSE),VLOOKUP(H886,'LISTA DE ASPECTOS - IMPACTOS'!$D$3:$F$72,2,FALSE))</f>
        <v>Atrapamiento</v>
      </c>
      <c r="J886" s="336" t="s">
        <v>705</v>
      </c>
      <c r="K886" s="342" t="s">
        <v>680</v>
      </c>
      <c r="L886" s="177">
        <v>3</v>
      </c>
      <c r="M886" s="268">
        <f t="shared" si="72"/>
        <v>13</v>
      </c>
      <c r="N886" s="177"/>
      <c r="O886" s="177"/>
      <c r="P886" s="84"/>
      <c r="Q886" s="287"/>
      <c r="R886" s="177"/>
      <c r="S886" s="177" t="s">
        <v>714</v>
      </c>
      <c r="T886" s="178"/>
      <c r="U886" s="401" t="s">
        <v>1402</v>
      </c>
      <c r="V886" s="87"/>
      <c r="W886" s="86">
        <f t="shared" si="73"/>
        <v>13</v>
      </c>
      <c r="X886" s="88"/>
      <c r="Y886" s="86">
        <f t="shared" si="74"/>
        <v>17</v>
      </c>
      <c r="Z886" s="85"/>
      <c r="AA886" s="267" t="s">
        <v>1381</v>
      </c>
      <c r="AB886" s="175"/>
      <c r="AC886" s="176"/>
      <c r="AD886" s="176"/>
      <c r="AE886" s="101"/>
      <c r="AF886" s="101"/>
      <c r="AG886" s="101"/>
      <c r="AH886" s="101"/>
      <c r="AI886" s="101"/>
      <c r="AJ886" s="101"/>
      <c r="AK886" s="101"/>
      <c r="AL886" s="102"/>
      <c r="AM886" s="101"/>
      <c r="AN886" s="102"/>
      <c r="AO886" s="101"/>
      <c r="AP886" s="102"/>
      <c r="AQ886" s="101"/>
      <c r="AR886" s="102"/>
      <c r="AS886" s="101"/>
      <c r="AT886" s="102"/>
      <c r="AU886" s="101"/>
    </row>
    <row r="887" spans="1:47" ht="70.5">
      <c r="A887" s="487"/>
      <c r="B887" s="445"/>
      <c r="C887" s="488" t="s">
        <v>219</v>
      </c>
      <c r="D887" s="262" t="s">
        <v>1388</v>
      </c>
      <c r="E887" s="352" t="s">
        <v>361</v>
      </c>
      <c r="F887" s="263" t="s">
        <v>624</v>
      </c>
      <c r="G887" s="290" t="s">
        <v>441</v>
      </c>
      <c r="H887" s="341" t="s">
        <v>519</v>
      </c>
      <c r="I887" s="335" t="str">
        <f>IF(OR(E887="SE",E887="SA"),VLOOKUP(H887,'Tabla de Peligros y Riesgo'!$C$2:$E$226,2,FALSE),VLOOKUP(H887,'LISTA DE ASPECTOS - IMPACTOS'!$D$3:$F$72,2,FALSE))</f>
        <v>Riesgos Disergonómico</v>
      </c>
      <c r="J887" s="336" t="str">
        <f>IF(OR(E887="SE",E887="SA"),VLOOKUP(H887,'Tabla de Peligros y Riesgo'!$C$2:$E$226,3,FALSE),VLOOKUP(H887,'LISTA DE ASPECTOS - IMPACTOS'!$D$3:$F$72,3,FALSE))</f>
        <v>Lumbalgia/Dorsalgia/ Hiperlordosis/ Tendinitis de Hombro</v>
      </c>
      <c r="K887" s="342" t="s">
        <v>715</v>
      </c>
      <c r="L887" s="177">
        <v>4</v>
      </c>
      <c r="M887" s="268">
        <f t="shared" si="72"/>
        <v>14</v>
      </c>
      <c r="N887" s="85"/>
      <c r="O887" s="85"/>
      <c r="P887" s="84"/>
      <c r="Q887" s="287"/>
      <c r="R887" s="177"/>
      <c r="S887" s="177" t="s">
        <v>716</v>
      </c>
      <c r="T887" s="178"/>
      <c r="U887" s="401" t="s">
        <v>1402</v>
      </c>
      <c r="V887" s="87"/>
      <c r="W887" s="86">
        <f t="shared" si="73"/>
        <v>14</v>
      </c>
      <c r="X887" s="88">
        <f>IF(M887&gt;=16,MAX(N887:R887),IF(M887&lt;16,MAX(N887:V887)))</f>
        <v>0</v>
      </c>
      <c r="Y887" s="86">
        <f t="shared" si="74"/>
        <v>18</v>
      </c>
      <c r="Z887" s="85"/>
      <c r="AA887" s="267" t="s">
        <v>1381</v>
      </c>
      <c r="AB887" s="175"/>
      <c r="AC887" s="176"/>
      <c r="AD887" s="176"/>
      <c r="AE887" s="101"/>
      <c r="AF887" s="101"/>
      <c r="AG887" s="101"/>
      <c r="AH887" s="101"/>
      <c r="AI887" s="101"/>
      <c r="AJ887" s="101"/>
      <c r="AK887" s="101"/>
      <c r="AL887" s="102"/>
      <c r="AM887" s="101"/>
      <c r="AN887" s="102"/>
      <c r="AO887" s="101"/>
      <c r="AP887" s="102"/>
      <c r="AQ887" s="101"/>
      <c r="AR887" s="102"/>
      <c r="AS887" s="101"/>
      <c r="AT887" s="102"/>
      <c r="AU887" s="101"/>
    </row>
    <row r="888" spans="1:47" ht="58">
      <c r="A888" s="487"/>
      <c r="B888" s="445"/>
      <c r="C888" s="489"/>
      <c r="D888" s="262" t="s">
        <v>1388</v>
      </c>
      <c r="E888" s="352" t="s">
        <v>362</v>
      </c>
      <c r="F888" s="263" t="s">
        <v>624</v>
      </c>
      <c r="G888" s="290" t="s">
        <v>823</v>
      </c>
      <c r="H888" s="341" t="s">
        <v>824</v>
      </c>
      <c r="I888" s="335" t="str">
        <f>IF(OR(E888="SE",E888="SA"),VLOOKUP(H888,'Tabla de Peligros y Riesgo'!$C$2:$E$226,2,FALSE),VLOOKUP(H888,'LISTA DE ASPECTOS - IMPACTOS'!$D$3:$F$72,2,FALSE))</f>
        <v>Aplastamiento</v>
      </c>
      <c r="J888" s="336" t="str">
        <f>IF(OR(E888="SE",E888="SA"),VLOOKUP(H888,'Tabla de Peligros y Riesgo'!$C$2:$E$226,3,FALSE),VLOOKUP(H888,'LISTA DE ASPECTOS - IMPACTOS'!$D$3:$F$72,3,FALSE))</f>
        <v>Contusión/Fractura/Muerte</v>
      </c>
      <c r="K888" s="342" t="s">
        <v>680</v>
      </c>
      <c r="L888" s="177">
        <v>2</v>
      </c>
      <c r="M888" s="268">
        <f t="shared" si="72"/>
        <v>8</v>
      </c>
      <c r="N888" s="85"/>
      <c r="O888" s="85"/>
      <c r="P888" s="84"/>
      <c r="Q888" s="287" t="s">
        <v>825</v>
      </c>
      <c r="R888" s="177" t="s">
        <v>685</v>
      </c>
      <c r="S888" s="177" t="s">
        <v>826</v>
      </c>
      <c r="T888" s="178"/>
      <c r="U888" s="401" t="s">
        <v>1402</v>
      </c>
      <c r="V888" s="87"/>
      <c r="W888" s="86">
        <f t="shared" si="73"/>
        <v>8</v>
      </c>
      <c r="X888" s="88"/>
      <c r="Y888" s="86">
        <f t="shared" si="74"/>
        <v>12</v>
      </c>
      <c r="Z888" s="85"/>
      <c r="AA888" s="267" t="s">
        <v>1381</v>
      </c>
      <c r="AB888" s="175"/>
      <c r="AC888" s="176"/>
      <c r="AD888" s="176"/>
      <c r="AE888" s="101"/>
      <c r="AF888" s="101"/>
      <c r="AG888" s="101"/>
      <c r="AH888" s="101"/>
      <c r="AI888" s="101"/>
      <c r="AJ888" s="101"/>
      <c r="AK888" s="101"/>
      <c r="AL888" s="102"/>
      <c r="AM888" s="101"/>
      <c r="AN888" s="102"/>
      <c r="AO888" s="101"/>
      <c r="AP888" s="102"/>
      <c r="AQ888" s="101"/>
      <c r="AR888" s="102"/>
      <c r="AS888" s="101"/>
      <c r="AT888" s="102"/>
      <c r="AU888" s="101"/>
    </row>
    <row r="889" spans="1:47" ht="117.5">
      <c r="A889" s="487"/>
      <c r="B889" s="445"/>
      <c r="C889" s="489"/>
      <c r="D889" s="262" t="s">
        <v>1388</v>
      </c>
      <c r="E889" s="352" t="s">
        <v>362</v>
      </c>
      <c r="F889" s="263" t="s">
        <v>624</v>
      </c>
      <c r="G889" s="290" t="s">
        <v>704</v>
      </c>
      <c r="H889" s="341" t="s">
        <v>707</v>
      </c>
      <c r="I889" s="335" t="str">
        <f>IF(OR(E889="SE",E889="SA"),VLOOKUP(H889,'Tabla de Peligros y Riesgo'!$C$2:$E$226,2,FALSE),VLOOKUP(H889,'LISTA DE ASPECTOS - IMPACTOS'!$D$3:$F$72,2,FALSE))</f>
        <v>Atrapamiento</v>
      </c>
      <c r="J889" s="336" t="s">
        <v>705</v>
      </c>
      <c r="K889" s="342" t="s">
        <v>680</v>
      </c>
      <c r="L889" s="177">
        <v>3</v>
      </c>
      <c r="M889" s="268">
        <f t="shared" si="72"/>
        <v>13</v>
      </c>
      <c r="N889" s="85"/>
      <c r="O889" s="85"/>
      <c r="P889" s="84"/>
      <c r="Q889" s="287"/>
      <c r="R889" s="177"/>
      <c r="S889" s="177" t="s">
        <v>842</v>
      </c>
      <c r="T889" s="178"/>
      <c r="U889" s="401" t="s">
        <v>1402</v>
      </c>
      <c r="V889" s="87"/>
      <c r="W889" s="86">
        <f t="shared" si="73"/>
        <v>13</v>
      </c>
      <c r="X889" s="88"/>
      <c r="Y889" s="86">
        <f t="shared" si="74"/>
        <v>17</v>
      </c>
      <c r="Z889" s="85"/>
      <c r="AA889" s="267" t="s">
        <v>1381</v>
      </c>
      <c r="AB889" s="175"/>
      <c r="AC889" s="176"/>
      <c r="AD889" s="176"/>
      <c r="AE889" s="101"/>
      <c r="AF889" s="101"/>
      <c r="AG889" s="101"/>
      <c r="AH889" s="101"/>
      <c r="AI889" s="101"/>
      <c r="AJ889" s="101"/>
      <c r="AK889" s="101"/>
      <c r="AL889" s="102"/>
      <c r="AM889" s="101"/>
      <c r="AN889" s="102"/>
      <c r="AO889" s="101"/>
      <c r="AP889" s="102"/>
      <c r="AQ889" s="101"/>
      <c r="AR889" s="102"/>
      <c r="AS889" s="101"/>
      <c r="AT889" s="102"/>
      <c r="AU889" s="101"/>
    </row>
    <row r="890" spans="1:47" ht="70.5">
      <c r="A890" s="487"/>
      <c r="B890" s="445"/>
      <c r="C890" s="489"/>
      <c r="D890" s="262" t="s">
        <v>1388</v>
      </c>
      <c r="E890" s="352" t="s">
        <v>362</v>
      </c>
      <c r="F890" s="263" t="s">
        <v>624</v>
      </c>
      <c r="G890" s="290" t="s">
        <v>701</v>
      </c>
      <c r="H890" s="341" t="s">
        <v>542</v>
      </c>
      <c r="I890" s="335" t="str">
        <f>IF(OR(E890="SE",E890="SA"),VLOOKUP(H890,'Tabla de Peligros y Riesgo'!$C$2:$E$226,2,FALSE),VLOOKUP(H890,'LISTA DE ASPECTOS - IMPACTOS'!$D$3:$F$72,2,FALSE))</f>
        <v>Caída al mismo nivel</v>
      </c>
      <c r="J890" s="336" t="s">
        <v>702</v>
      </c>
      <c r="K890" s="342" t="s">
        <v>680</v>
      </c>
      <c r="L890" s="177">
        <v>4</v>
      </c>
      <c r="M890" s="268">
        <f t="shared" si="72"/>
        <v>18</v>
      </c>
      <c r="N890" s="85"/>
      <c r="O890" s="85"/>
      <c r="P890" s="84"/>
      <c r="Q890" s="287"/>
      <c r="R890" s="177"/>
      <c r="S890" s="177" t="s">
        <v>841</v>
      </c>
      <c r="T890" s="178"/>
      <c r="U890" s="401" t="s">
        <v>1402</v>
      </c>
      <c r="V890" s="87"/>
      <c r="W890" s="86">
        <f t="shared" si="73"/>
        <v>18</v>
      </c>
      <c r="X890" s="88"/>
      <c r="Y890" s="86">
        <f t="shared" si="74"/>
        <v>21</v>
      </c>
      <c r="Z890" s="85"/>
      <c r="AA890" s="267" t="s">
        <v>1381</v>
      </c>
      <c r="AB890" s="175"/>
      <c r="AC890" s="176"/>
      <c r="AD890" s="176"/>
      <c r="AE890" s="101"/>
      <c r="AF890" s="101"/>
      <c r="AG890" s="101"/>
      <c r="AH890" s="101"/>
      <c r="AI890" s="101"/>
      <c r="AJ890" s="101"/>
      <c r="AK890" s="101"/>
      <c r="AL890" s="102"/>
      <c r="AM890" s="101"/>
      <c r="AN890" s="102"/>
      <c r="AO890" s="101"/>
      <c r="AP890" s="102"/>
      <c r="AQ890" s="101"/>
      <c r="AR890" s="102"/>
      <c r="AS890" s="101"/>
      <c r="AT890" s="102"/>
      <c r="AU890" s="101"/>
    </row>
    <row r="891" spans="1:47" ht="70.5">
      <c r="A891" s="487"/>
      <c r="B891" s="445"/>
      <c r="C891" s="488" t="s">
        <v>220</v>
      </c>
      <c r="D891" s="262" t="s">
        <v>1388</v>
      </c>
      <c r="E891" s="352" t="s">
        <v>361</v>
      </c>
      <c r="F891" s="263" t="s">
        <v>624</v>
      </c>
      <c r="G891" s="290" t="s">
        <v>441</v>
      </c>
      <c r="H891" s="341" t="s">
        <v>519</v>
      </c>
      <c r="I891" s="335" t="str">
        <f>IF(OR(E891="SE",E891="SA"),VLOOKUP(H891,'Tabla de Peligros y Riesgo'!$C$2:$E$226,2,FALSE),VLOOKUP(H891,'LISTA DE ASPECTOS - IMPACTOS'!$D$3:$F$72,2,FALSE))</f>
        <v>Riesgos Disergonómico</v>
      </c>
      <c r="J891" s="336" t="str">
        <f>IF(OR(E891="SE",E891="SA"),VLOOKUP(H891,'Tabla de Peligros y Riesgo'!$C$2:$E$226,3,FALSE),VLOOKUP(H891,'LISTA DE ASPECTOS - IMPACTOS'!$D$3:$F$72,3,FALSE))</f>
        <v>Lumbalgia/Dorsalgia/ Hiperlordosis/ Tendinitis de Hombro</v>
      </c>
      <c r="K891" s="342" t="s">
        <v>715</v>
      </c>
      <c r="L891" s="177">
        <v>4</v>
      </c>
      <c r="M891" s="268">
        <f t="shared" si="72"/>
        <v>14</v>
      </c>
      <c r="N891" s="85"/>
      <c r="O891" s="85"/>
      <c r="P891" s="84"/>
      <c r="Q891" s="287"/>
      <c r="R891" s="177"/>
      <c r="S891" s="177" t="s">
        <v>716</v>
      </c>
      <c r="T891" s="178"/>
      <c r="U891" s="401" t="s">
        <v>1402</v>
      </c>
      <c r="V891" s="87"/>
      <c r="W891" s="86">
        <f t="shared" si="73"/>
        <v>14</v>
      </c>
      <c r="X891" s="88"/>
      <c r="Y891" s="86">
        <f t="shared" si="74"/>
        <v>18</v>
      </c>
      <c r="Z891" s="85"/>
      <c r="AA891" s="267" t="s">
        <v>1381</v>
      </c>
      <c r="AB891" s="175"/>
      <c r="AC891" s="176"/>
      <c r="AD891" s="176"/>
      <c r="AE891" s="101"/>
      <c r="AF891" s="101"/>
      <c r="AG891" s="101"/>
      <c r="AH891" s="101"/>
      <c r="AI891" s="101"/>
      <c r="AJ891" s="101"/>
      <c r="AK891" s="101"/>
      <c r="AL891" s="102"/>
      <c r="AM891" s="101"/>
      <c r="AN891" s="102"/>
      <c r="AO891" s="101"/>
      <c r="AP891" s="102"/>
      <c r="AQ891" s="101"/>
      <c r="AR891" s="102"/>
      <c r="AS891" s="101"/>
      <c r="AT891" s="102"/>
      <c r="AU891" s="101"/>
    </row>
    <row r="892" spans="1:47" ht="70.5">
      <c r="A892" s="487"/>
      <c r="B892" s="445"/>
      <c r="C892" s="489"/>
      <c r="D892" s="262" t="s">
        <v>1388</v>
      </c>
      <c r="E892" s="352" t="s">
        <v>362</v>
      </c>
      <c r="F892" s="263" t="s">
        <v>624</v>
      </c>
      <c r="G892" s="290" t="s">
        <v>701</v>
      </c>
      <c r="H892" s="341" t="s">
        <v>542</v>
      </c>
      <c r="I892" s="335" t="str">
        <f>IF(OR(E892="SE",E892="SA"),VLOOKUP(H892,'Tabla de Peligros y Riesgo'!$C$2:$E$226,2,FALSE),VLOOKUP(H892,'LISTA DE ASPECTOS - IMPACTOS'!$D$3:$F$72,2,FALSE))</f>
        <v>Caída al mismo nivel</v>
      </c>
      <c r="J892" s="336" t="s">
        <v>702</v>
      </c>
      <c r="K892" s="342" t="s">
        <v>680</v>
      </c>
      <c r="L892" s="177">
        <v>4</v>
      </c>
      <c r="M892" s="268">
        <f t="shared" si="72"/>
        <v>18</v>
      </c>
      <c r="N892" s="85"/>
      <c r="O892" s="85"/>
      <c r="P892" s="84"/>
      <c r="Q892" s="287"/>
      <c r="R892" s="177"/>
      <c r="S892" s="177" t="s">
        <v>841</v>
      </c>
      <c r="T892" s="178"/>
      <c r="U892" s="401" t="s">
        <v>1402</v>
      </c>
      <c r="V892" s="87"/>
      <c r="W892" s="86">
        <f t="shared" si="73"/>
        <v>18</v>
      </c>
      <c r="X892" s="88"/>
      <c r="Y892" s="86">
        <f t="shared" si="74"/>
        <v>21</v>
      </c>
      <c r="Z892" s="85"/>
      <c r="AA892" s="267" t="s">
        <v>1381</v>
      </c>
      <c r="AB892" s="175"/>
      <c r="AC892" s="176"/>
      <c r="AD892" s="176"/>
      <c r="AE892" s="101"/>
      <c r="AF892" s="101"/>
      <c r="AG892" s="101"/>
      <c r="AH892" s="101"/>
      <c r="AI892" s="101"/>
      <c r="AJ892" s="101"/>
      <c r="AK892" s="101"/>
      <c r="AL892" s="102"/>
      <c r="AM892" s="101"/>
      <c r="AN892" s="102"/>
      <c r="AO892" s="101"/>
      <c r="AP892" s="102"/>
      <c r="AQ892" s="101"/>
      <c r="AR892" s="102"/>
      <c r="AS892" s="101"/>
      <c r="AT892" s="102"/>
      <c r="AU892" s="101"/>
    </row>
    <row r="893" spans="1:47" ht="188">
      <c r="A893" s="487"/>
      <c r="B893" s="445"/>
      <c r="C893" s="489"/>
      <c r="D893" s="262" t="s">
        <v>1388</v>
      </c>
      <c r="E893" s="352" t="s">
        <v>363</v>
      </c>
      <c r="F893" s="263" t="s">
        <v>624</v>
      </c>
      <c r="G893" s="290" t="s">
        <v>739</v>
      </c>
      <c r="H893" s="341" t="s">
        <v>775</v>
      </c>
      <c r="I893" s="335" t="str">
        <f>IF(OR(E893="SE",E893="SA"),VLOOKUP(H893,'Tabla de Peligros y Riesgo'!$C$2:$E$226,2,FALSE),VLOOKUP(H893,'LISTA DE ASPECTOS - IMPACTOS'!$D$3:$F$72,2,FALSE))</f>
        <v>Alteración de la calidad de suelo/agua</v>
      </c>
      <c r="J893" s="336" t="str">
        <f>IF(OR(E893="SE",E893="SA"),VLOOKUP(H893,'Tabla de Peligros y Riesgo'!$C$2:$E$226,3,FALSE),VLOOKUP(H893,'LISTA DE ASPECTOS - IMPACTOS'!$D$3:$F$72,3,FALSE))</f>
        <v>Potencial incumplimiento de Estándares de Calidad Ambiental (ECA) para aire.
Potencial afectación a la vida y salud humana.</v>
      </c>
      <c r="K893" s="342" t="s">
        <v>715</v>
      </c>
      <c r="L893" s="177">
        <v>4</v>
      </c>
      <c r="M893" s="268">
        <f t="shared" si="72"/>
        <v>14</v>
      </c>
      <c r="N893" s="85"/>
      <c r="O893" s="85"/>
      <c r="P893" s="84"/>
      <c r="Q893" s="287"/>
      <c r="R893" s="177"/>
      <c r="S893" s="177" t="s">
        <v>741</v>
      </c>
      <c r="T893" s="178"/>
      <c r="U893" s="178"/>
      <c r="V893" s="87"/>
      <c r="W893" s="86">
        <f t="shared" si="73"/>
        <v>14</v>
      </c>
      <c r="X893" s="88">
        <f>IF(M893&gt;=16,MAX(N893:R893),IF(M893&lt;16,MAX(N893:V893)))</f>
        <v>0</v>
      </c>
      <c r="Y893" s="86">
        <f t="shared" si="74"/>
        <v>18</v>
      </c>
      <c r="Z893" s="85"/>
      <c r="AA893" s="267" t="s">
        <v>1381</v>
      </c>
      <c r="AB893" s="175"/>
      <c r="AC893" s="176"/>
      <c r="AD893" s="176"/>
      <c r="AE893" s="101"/>
      <c r="AF893" s="101"/>
      <c r="AG893" s="101"/>
      <c r="AH893" s="101"/>
      <c r="AI893" s="101"/>
      <c r="AJ893" s="101"/>
      <c r="AK893" s="101"/>
      <c r="AL893" s="102"/>
      <c r="AM893" s="101"/>
      <c r="AN893" s="102"/>
      <c r="AO893" s="101"/>
      <c r="AP893" s="102"/>
      <c r="AQ893" s="101"/>
      <c r="AR893" s="102"/>
      <c r="AS893" s="101"/>
      <c r="AT893" s="102"/>
      <c r="AU893" s="101"/>
    </row>
    <row r="894" spans="1:47" ht="188">
      <c r="A894" s="487"/>
      <c r="B894" s="445"/>
      <c r="C894" s="489"/>
      <c r="D894" s="262" t="s">
        <v>1388</v>
      </c>
      <c r="E894" s="352" t="s">
        <v>363</v>
      </c>
      <c r="F894" s="263" t="s">
        <v>624</v>
      </c>
      <c r="G894" s="290" t="s">
        <v>739</v>
      </c>
      <c r="H894" s="341" t="s">
        <v>740</v>
      </c>
      <c r="I894" s="335" t="str">
        <f>IF(OR(E894="SE",E894="SA"),VLOOKUP(H894,'Tabla de Peligros y Riesgo'!$C$2:$E$226,2,FALSE),VLOOKUP(H894,'LISTA DE ASPECTOS - IMPACTOS'!$D$3:$F$72,2,FALSE))</f>
        <v>Alteración de la calidad de suelo/agua</v>
      </c>
      <c r="J894" s="336" t="str">
        <f>IF(OR(E894="SE",E894="SA"),VLOOKUP(H894,'Tabla de Peligros y Riesgo'!$C$2:$E$226,3,FALSE),VLOOKUP(H894,'LISTA DE ASPECTOS - IMPACTOS'!$D$3:$F$72,3,FALSE))</f>
        <v>Potencial incumplimiento de Estándares de Calidad Ambiental (ECA) para aire.
Potencial afectación a la vida y salud humana.</v>
      </c>
      <c r="K894" s="342" t="s">
        <v>715</v>
      </c>
      <c r="L894" s="177">
        <v>4</v>
      </c>
      <c r="M894" s="268">
        <f t="shared" si="72"/>
        <v>14</v>
      </c>
      <c r="N894" s="85"/>
      <c r="O894" s="85"/>
      <c r="P894" s="291"/>
      <c r="Q894" s="287"/>
      <c r="R894" s="177"/>
      <c r="S894" s="177" t="s">
        <v>741</v>
      </c>
      <c r="T894" s="178">
        <v>0.35</v>
      </c>
      <c r="U894" s="178"/>
      <c r="V894" s="87"/>
      <c r="W894" s="86">
        <f t="shared" si="73"/>
        <v>14</v>
      </c>
      <c r="X894" s="88"/>
      <c r="Y894" s="86">
        <f t="shared" si="74"/>
        <v>18</v>
      </c>
      <c r="Z894" s="85"/>
      <c r="AA894" s="267" t="s">
        <v>1381</v>
      </c>
      <c r="AB894" s="536"/>
      <c r="AC894" s="537"/>
      <c r="AD894" s="537"/>
      <c r="AE894" s="272"/>
      <c r="AF894" s="272"/>
      <c r="AG894" s="272"/>
      <c r="AH894" s="272"/>
      <c r="AI894" s="272"/>
      <c r="AJ894" s="272"/>
      <c r="AK894" s="272"/>
      <c r="AL894" s="273"/>
      <c r="AM894" s="272"/>
      <c r="AN894" s="273"/>
      <c r="AO894" s="272"/>
      <c r="AP894" s="273"/>
      <c r="AQ894" s="272"/>
      <c r="AR894" s="273"/>
      <c r="AS894" s="272"/>
      <c r="AT894" s="102"/>
      <c r="AU894" s="101"/>
    </row>
    <row r="895" spans="1:47" ht="329">
      <c r="A895" s="487"/>
      <c r="B895" s="445"/>
      <c r="C895" s="489"/>
      <c r="D895" s="262" t="s">
        <v>1388</v>
      </c>
      <c r="E895" s="352" t="s">
        <v>363</v>
      </c>
      <c r="F895" s="263" t="s">
        <v>624</v>
      </c>
      <c r="G895" s="290" t="s">
        <v>732</v>
      </c>
      <c r="H895" s="341" t="s">
        <v>729</v>
      </c>
      <c r="I895" s="335" t="str">
        <f>IF(OR(E895="SE",E895="SA"),VLOOKUP(H895,'Tabla de Peligros y Riesgo'!$C$2:$E$226,2,FALSE),VLOOKUP(H895,'LISTA DE ASPECTOS - IMPACTOS'!$D$3:$F$72,2,FALSE))</f>
        <v>Alteración de la calidad de suelo/agua</v>
      </c>
      <c r="J895" s="336" t="str">
        <f>IF(OR(E895="SE",E895="SA"),VLOOKUP(H895,'Tabla de Peligros y Riesgo'!$C$2:$E$226,3,FALSE),VLOOKUP(H895,'LISTA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95" s="342" t="s">
        <v>690</v>
      </c>
      <c r="L895" s="177">
        <v>4</v>
      </c>
      <c r="M895" s="268">
        <f t="shared" si="72"/>
        <v>10</v>
      </c>
      <c r="N895" s="85"/>
      <c r="O895" s="85"/>
      <c r="P895" s="84"/>
      <c r="Q895" s="177"/>
      <c r="R895" s="177"/>
      <c r="S895" s="177" t="s">
        <v>733</v>
      </c>
      <c r="T895" s="178"/>
      <c r="U895" s="178"/>
      <c r="V895" s="87"/>
      <c r="W895" s="86">
        <f t="shared" si="73"/>
        <v>10</v>
      </c>
      <c r="X895" s="88"/>
      <c r="Y895" s="86">
        <f t="shared" si="74"/>
        <v>18</v>
      </c>
      <c r="Z895" s="85"/>
      <c r="AA895" s="267" t="s">
        <v>1381</v>
      </c>
      <c r="AB895" s="175"/>
      <c r="AC895" s="176"/>
      <c r="AD895" s="176"/>
      <c r="AE895" s="272"/>
      <c r="AF895" s="272"/>
      <c r="AG895" s="272"/>
      <c r="AH895" s="272"/>
      <c r="AI895" s="272"/>
      <c r="AJ895" s="272"/>
      <c r="AK895" s="272"/>
      <c r="AL895" s="273"/>
      <c r="AM895" s="272"/>
      <c r="AN895" s="273"/>
      <c r="AO895" s="272"/>
      <c r="AP895" s="273"/>
      <c r="AQ895" s="272"/>
      <c r="AR895" s="273"/>
      <c r="AS895" s="272"/>
      <c r="AT895" s="102"/>
      <c r="AU895" s="101"/>
    </row>
    <row r="896" spans="1:47" ht="329">
      <c r="A896" s="487"/>
      <c r="B896" s="445"/>
      <c r="C896" s="489"/>
      <c r="D896" s="262" t="s">
        <v>1388</v>
      </c>
      <c r="E896" s="352" t="s">
        <v>363</v>
      </c>
      <c r="F896" s="263" t="s">
        <v>624</v>
      </c>
      <c r="G896" s="290" t="s">
        <v>728</v>
      </c>
      <c r="H896" s="341" t="s">
        <v>729</v>
      </c>
      <c r="I896" s="335" t="str">
        <f>IF(OR(E896="SE",E896="SA"),VLOOKUP(H896,'Tabla de Peligros y Riesgo'!$C$2:$E$226,2,FALSE),VLOOKUP(H896,'LISTA DE ASPECTOS - IMPACTOS'!$D$3:$F$72,2,FALSE))</f>
        <v>Alteración de la calidad de suelo/agua</v>
      </c>
      <c r="J896" s="336" t="str">
        <f>IF(OR(E896="SE",E896="SA"),VLOOKUP(H896,'Tabla de Peligros y Riesgo'!$C$2:$E$226,3,FALSE),VLOOKUP(H896,'LISTA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896" s="342" t="s">
        <v>680</v>
      </c>
      <c r="L896" s="177">
        <v>3</v>
      </c>
      <c r="M896" s="268">
        <f t="shared" si="72"/>
        <v>13</v>
      </c>
      <c r="N896" s="177"/>
      <c r="O896" s="177"/>
      <c r="P896" s="84"/>
      <c r="Q896" s="177" t="s">
        <v>730</v>
      </c>
      <c r="R896" s="177" t="s">
        <v>685</v>
      </c>
      <c r="S896" s="177" t="s">
        <v>731</v>
      </c>
      <c r="T896" s="178">
        <v>0.35</v>
      </c>
      <c r="U896" s="178"/>
      <c r="V896" s="87"/>
      <c r="W896" s="86">
        <f t="shared" si="73"/>
        <v>13</v>
      </c>
      <c r="X896" s="88"/>
      <c r="Y896" s="86">
        <f t="shared" si="74"/>
        <v>17</v>
      </c>
      <c r="Z896" s="85"/>
      <c r="AA896" s="267" t="s">
        <v>1381</v>
      </c>
      <c r="AB896" s="175"/>
      <c r="AC896" s="176"/>
      <c r="AD896" s="176"/>
      <c r="AE896" s="101"/>
      <c r="AF896" s="101"/>
      <c r="AG896" s="101"/>
      <c r="AH896" s="101"/>
      <c r="AI896" s="101"/>
      <c r="AJ896" s="101"/>
      <c r="AK896" s="101"/>
      <c r="AL896" s="102"/>
      <c r="AM896" s="101"/>
      <c r="AN896" s="102"/>
      <c r="AO896" s="101"/>
      <c r="AP896" s="102"/>
      <c r="AQ896" s="101"/>
      <c r="AR896" s="102"/>
      <c r="AS896" s="101"/>
      <c r="AT896" s="102"/>
      <c r="AU896" s="101"/>
    </row>
    <row r="897" spans="1:47" ht="58">
      <c r="A897" s="487"/>
      <c r="B897" s="445"/>
      <c r="C897" s="489"/>
      <c r="D897" s="262" t="s">
        <v>1388</v>
      </c>
      <c r="E897" s="352" t="s">
        <v>362</v>
      </c>
      <c r="F897" s="263" t="s">
        <v>624</v>
      </c>
      <c r="G897" s="290" t="s">
        <v>823</v>
      </c>
      <c r="H897" s="341" t="s">
        <v>824</v>
      </c>
      <c r="I897" s="335" t="str">
        <f>IF(OR(E897="SE",E897="SA"),VLOOKUP(H897,'Tabla de Peligros y Riesgo'!$C$2:$E$226,2,FALSE),VLOOKUP(H897,'LISTA DE ASPECTOS - IMPACTOS'!$D$3:$F$72,2,FALSE))</f>
        <v>Aplastamiento</v>
      </c>
      <c r="J897" s="336" t="str">
        <f>IF(OR(E897="SE",E897="SA"),VLOOKUP(H897,'Tabla de Peligros y Riesgo'!$C$2:$E$226,3,FALSE),VLOOKUP(H897,'LISTA DE ASPECTOS - IMPACTOS'!$D$3:$F$72,3,FALSE))</f>
        <v>Contusión/Fractura/Muerte</v>
      </c>
      <c r="K897" s="342" t="s">
        <v>680</v>
      </c>
      <c r="L897" s="177">
        <v>2</v>
      </c>
      <c r="M897" s="268">
        <f t="shared" si="72"/>
        <v>8</v>
      </c>
      <c r="N897" s="85"/>
      <c r="O897" s="85"/>
      <c r="P897" s="84"/>
      <c r="Q897" s="287" t="s">
        <v>825</v>
      </c>
      <c r="R897" s="177" t="s">
        <v>685</v>
      </c>
      <c r="S897" s="177" t="s">
        <v>826</v>
      </c>
      <c r="T897" s="178"/>
      <c r="U897" s="401" t="s">
        <v>1402</v>
      </c>
      <c r="V897" s="87"/>
      <c r="W897" s="86">
        <f t="shared" si="73"/>
        <v>8</v>
      </c>
      <c r="X897" s="88"/>
      <c r="Y897" s="86">
        <f t="shared" si="74"/>
        <v>12</v>
      </c>
      <c r="Z897" s="85"/>
      <c r="AA897" s="267" t="s">
        <v>1381</v>
      </c>
      <c r="AB897" s="175"/>
      <c r="AC897" s="176"/>
      <c r="AD897" s="176"/>
      <c r="AE897" s="101"/>
      <c r="AF897" s="101"/>
      <c r="AG897" s="101"/>
      <c r="AH897" s="101"/>
      <c r="AI897" s="101"/>
      <c r="AJ897" s="101"/>
      <c r="AK897" s="101"/>
      <c r="AL897" s="102"/>
      <c r="AM897" s="101"/>
      <c r="AN897" s="102"/>
      <c r="AO897" s="101"/>
      <c r="AP897" s="102"/>
      <c r="AQ897" s="101"/>
      <c r="AR897" s="102"/>
      <c r="AS897" s="101"/>
      <c r="AT897" s="102"/>
      <c r="AU897" s="101"/>
    </row>
    <row r="898" spans="1:47" ht="116">
      <c r="A898" s="487"/>
      <c r="B898" s="445"/>
      <c r="C898" s="489"/>
      <c r="D898" s="262" t="s">
        <v>1388</v>
      </c>
      <c r="E898" s="352" t="s">
        <v>362</v>
      </c>
      <c r="F898" s="263" t="s">
        <v>624</v>
      </c>
      <c r="G898" s="290" t="s">
        <v>735</v>
      </c>
      <c r="H898" s="341" t="s">
        <v>736</v>
      </c>
      <c r="I898" s="335" t="str">
        <f>IF(OR(E898="SE",E898="SA"),VLOOKUP(H898,'Tabla de Peligros y Riesgo'!$C$2:$E$226,2,FALSE),VLOOKUP(H898,'LISTA DE ASPECTOS - IMPACTOS'!$D$3:$F$72,2,FALSE))</f>
        <v>Cortes</v>
      </c>
      <c r="J898" s="336" t="str">
        <f>IF(OR(E898="SE",E898="SA"),VLOOKUP(H898,'Tabla de Peligros y Riesgo'!$C$2:$E$226,3,FALSE),VLOOKUP(H898,'LISTA DE ASPECTOS - IMPACTOS'!$D$3:$F$72,3,FALSE))</f>
        <v>Herida punzocortante</v>
      </c>
      <c r="K898" s="342" t="s">
        <v>715</v>
      </c>
      <c r="L898" s="177">
        <v>3</v>
      </c>
      <c r="M898" s="268">
        <f t="shared" si="72"/>
        <v>9</v>
      </c>
      <c r="N898" s="85"/>
      <c r="O898" s="85"/>
      <c r="P898" s="84"/>
      <c r="Q898" s="287" t="s">
        <v>737</v>
      </c>
      <c r="R898" s="177" t="s">
        <v>678</v>
      </c>
      <c r="S898" s="177" t="s">
        <v>738</v>
      </c>
      <c r="T898" s="178"/>
      <c r="U898" s="401" t="s">
        <v>1402</v>
      </c>
      <c r="V898" s="87"/>
      <c r="W898" s="86">
        <f t="shared" si="73"/>
        <v>9</v>
      </c>
      <c r="X898" s="88"/>
      <c r="Y898" s="86">
        <f t="shared" si="74"/>
        <v>20</v>
      </c>
      <c r="Z898" s="85"/>
      <c r="AA898" s="267" t="s">
        <v>1381</v>
      </c>
      <c r="AB898" s="175"/>
      <c r="AC898" s="176"/>
      <c r="AD898" s="176"/>
      <c r="AE898" s="101"/>
      <c r="AF898" s="101"/>
      <c r="AG898" s="101"/>
      <c r="AH898" s="101"/>
      <c r="AI898" s="101"/>
      <c r="AJ898" s="101"/>
      <c r="AK898" s="101"/>
      <c r="AL898" s="102"/>
      <c r="AM898" s="101"/>
      <c r="AN898" s="102"/>
      <c r="AO898" s="101"/>
      <c r="AP898" s="102"/>
      <c r="AQ898" s="101"/>
      <c r="AR898" s="102"/>
      <c r="AS898" s="101"/>
      <c r="AT898" s="102"/>
      <c r="AU898" s="101"/>
    </row>
    <row r="899" spans="1:47" ht="117.5">
      <c r="A899" s="487"/>
      <c r="B899" s="445"/>
      <c r="C899" s="493"/>
      <c r="D899" s="262" t="s">
        <v>1388</v>
      </c>
      <c r="E899" s="352" t="s">
        <v>362</v>
      </c>
      <c r="F899" s="263" t="s">
        <v>624</v>
      </c>
      <c r="G899" s="290" t="s">
        <v>704</v>
      </c>
      <c r="H899" s="341" t="s">
        <v>707</v>
      </c>
      <c r="I899" s="335" t="str">
        <f>IF(OR(E899="SE",E899="SA"),VLOOKUP(H899,'Tabla de Peligros y Riesgo'!$C$2:$E$226,2,FALSE),VLOOKUP(H899,'LISTA DE ASPECTOS - IMPACTOS'!$D$3:$F$72,2,FALSE))</f>
        <v>Atrapamiento</v>
      </c>
      <c r="J899" s="336" t="s">
        <v>705</v>
      </c>
      <c r="K899" s="342" t="s">
        <v>680</v>
      </c>
      <c r="L899" s="177">
        <v>3</v>
      </c>
      <c r="M899" s="268">
        <f t="shared" si="72"/>
        <v>13</v>
      </c>
      <c r="N899" s="177"/>
      <c r="O899" s="177"/>
      <c r="P899" s="84"/>
      <c r="Q899" s="287"/>
      <c r="R899" s="177"/>
      <c r="S899" s="177" t="s">
        <v>714</v>
      </c>
      <c r="T899" s="178"/>
      <c r="U899" s="401" t="s">
        <v>1402</v>
      </c>
      <c r="V899" s="87"/>
      <c r="W899" s="86">
        <f t="shared" si="73"/>
        <v>13</v>
      </c>
      <c r="X899" s="88"/>
      <c r="Y899" s="86">
        <f t="shared" si="74"/>
        <v>17</v>
      </c>
      <c r="Z899" s="85"/>
      <c r="AA899" s="267" t="s">
        <v>1381</v>
      </c>
      <c r="AB899" s="175"/>
      <c r="AC899" s="176"/>
      <c r="AD899" s="176"/>
      <c r="AE899" s="101"/>
      <c r="AF899" s="101"/>
      <c r="AG899" s="101"/>
      <c r="AH899" s="101"/>
      <c r="AI899" s="101"/>
      <c r="AJ899" s="101"/>
      <c r="AK899" s="101"/>
      <c r="AL899" s="102"/>
      <c r="AM899" s="101"/>
      <c r="AN899" s="102"/>
      <c r="AO899" s="101"/>
      <c r="AP899" s="102"/>
      <c r="AQ899" s="101"/>
      <c r="AR899" s="102"/>
      <c r="AS899" s="101"/>
      <c r="AT899" s="102"/>
      <c r="AU899" s="101"/>
    </row>
    <row r="900" spans="1:47" ht="117.5">
      <c r="A900" s="487"/>
      <c r="B900" s="445"/>
      <c r="C900" s="277" t="s">
        <v>25</v>
      </c>
      <c r="D900" s="262" t="s">
        <v>1388</v>
      </c>
      <c r="E900" s="352" t="s">
        <v>362</v>
      </c>
      <c r="F900" s="263" t="s">
        <v>624</v>
      </c>
      <c r="G900" s="290" t="s">
        <v>704</v>
      </c>
      <c r="H900" s="341" t="s">
        <v>707</v>
      </c>
      <c r="I900" s="335" t="str">
        <f>IF(OR(E900="SE",E900="SA"),VLOOKUP(H900,'Tabla de Peligros y Riesgo'!$C$2:$E$226,2,FALSE),VLOOKUP(H900,'LISTA DE ASPECTOS - IMPACTOS'!$D$3:$F$72,2,FALSE))</f>
        <v>Atrapamiento</v>
      </c>
      <c r="J900" s="336" t="s">
        <v>705</v>
      </c>
      <c r="K900" s="342" t="s">
        <v>680</v>
      </c>
      <c r="L900" s="177">
        <v>3</v>
      </c>
      <c r="M900" s="268">
        <f t="shared" si="72"/>
        <v>13</v>
      </c>
      <c r="N900" s="85"/>
      <c r="O900" s="85"/>
      <c r="P900" s="84"/>
      <c r="Q900" s="287"/>
      <c r="R900" s="177"/>
      <c r="S900" s="177" t="s">
        <v>842</v>
      </c>
      <c r="T900" s="178"/>
      <c r="U900" s="401" t="s">
        <v>1402</v>
      </c>
      <c r="V900" s="87"/>
      <c r="W900" s="86">
        <f t="shared" si="73"/>
        <v>13</v>
      </c>
      <c r="X900" s="88">
        <f>IF(M900&gt;=16,MAX(N900:R900),IF(M900&lt;16,MAX(N900:V900)))</f>
        <v>0</v>
      </c>
      <c r="Y900" s="86">
        <f t="shared" si="74"/>
        <v>17</v>
      </c>
      <c r="Z900" s="85"/>
      <c r="AA900" s="267" t="s">
        <v>1381</v>
      </c>
      <c r="AB900" s="175"/>
      <c r="AC900" s="176"/>
      <c r="AD900" s="176"/>
      <c r="AE900" s="101"/>
      <c r="AF900" s="101"/>
      <c r="AG900" s="101"/>
      <c r="AH900" s="101"/>
      <c r="AI900" s="101"/>
      <c r="AJ900" s="101"/>
      <c r="AK900" s="101"/>
      <c r="AL900" s="102"/>
      <c r="AM900" s="101"/>
      <c r="AN900" s="102"/>
      <c r="AO900" s="101"/>
      <c r="AP900" s="102"/>
      <c r="AQ900" s="101"/>
      <c r="AR900" s="102"/>
      <c r="AS900" s="101"/>
      <c r="AT900" s="102"/>
      <c r="AU900" s="101"/>
    </row>
    <row r="901" spans="1:47" ht="141">
      <c r="A901" s="487"/>
      <c r="B901" s="445"/>
      <c r="C901" s="488" t="s">
        <v>113</v>
      </c>
      <c r="D901" s="262" t="s">
        <v>1388</v>
      </c>
      <c r="E901" s="352" t="s">
        <v>361</v>
      </c>
      <c r="F901" s="263" t="s">
        <v>624</v>
      </c>
      <c r="G901" s="290" t="s">
        <v>711</v>
      </c>
      <c r="H901" s="341" t="s">
        <v>513</v>
      </c>
      <c r="I901" s="335" t="str">
        <f>IF(OR(E901="SE",E901="SA"),VLOOKUP(H901,'Tabla de Peligros y Riesgo'!$C$2:$E$226,2,FALSE),VLOOKUP(H901,'LISTA DE ASPECTOS - IMPACTOS'!$D$3:$F$72,2,FALSE))</f>
        <v xml:space="preserve">Exposición a vibraciones </v>
      </c>
      <c r="J901" s="336" t="str">
        <f>IF(OR(E901="SE",E901="SA"),VLOOKUP(H901,'Tabla de Peligros y Riesgo'!$C$2:$E$226,3,FALSE),VLOOKUP(H901,'LISTA DE ASPECTOS - IMPACTOS'!$D$3:$F$72,3,FALSE))</f>
        <v>Trastornos (vasculares, hueso, articulaciones y neurológicos)</v>
      </c>
      <c r="K901" s="342" t="s">
        <v>680</v>
      </c>
      <c r="L901" s="177">
        <v>3</v>
      </c>
      <c r="M901" s="268">
        <f t="shared" si="72"/>
        <v>13</v>
      </c>
      <c r="N901" s="85"/>
      <c r="O901" s="85"/>
      <c r="P901" s="84"/>
      <c r="Q901" s="287"/>
      <c r="R901" s="177"/>
      <c r="S901" s="177" t="s">
        <v>712</v>
      </c>
      <c r="T901" s="178"/>
      <c r="U901" s="401" t="s">
        <v>1402</v>
      </c>
      <c r="V901" s="87"/>
      <c r="W901" s="86">
        <f t="shared" si="73"/>
        <v>13</v>
      </c>
      <c r="X901" s="88"/>
      <c r="Y901" s="86">
        <f t="shared" si="74"/>
        <v>17</v>
      </c>
      <c r="Z901" s="85"/>
      <c r="AA901" s="267" t="s">
        <v>1381</v>
      </c>
      <c r="AB901" s="175"/>
      <c r="AC901" s="176"/>
      <c r="AD901" s="176"/>
      <c r="AE901" s="101"/>
      <c r="AF901" s="101"/>
      <c r="AG901" s="101"/>
      <c r="AH901" s="101"/>
      <c r="AI901" s="101"/>
      <c r="AJ901" s="101"/>
      <c r="AK901" s="101"/>
      <c r="AL901" s="102"/>
      <c r="AM901" s="101"/>
      <c r="AN901" s="102"/>
      <c r="AO901" s="101"/>
      <c r="AP901" s="102"/>
      <c r="AQ901" s="101"/>
      <c r="AR901" s="102"/>
      <c r="AS901" s="101"/>
      <c r="AT901" s="102"/>
      <c r="AU901" s="101"/>
    </row>
    <row r="902" spans="1:47" ht="141">
      <c r="A902" s="487"/>
      <c r="B902" s="445"/>
      <c r="C902" s="489"/>
      <c r="D902" s="262" t="s">
        <v>1388</v>
      </c>
      <c r="E902" s="352" t="s">
        <v>361</v>
      </c>
      <c r="F902" s="263" t="s">
        <v>624</v>
      </c>
      <c r="G902" s="290" t="s">
        <v>717</v>
      </c>
      <c r="H902" s="341" t="s">
        <v>718</v>
      </c>
      <c r="I902" s="335" t="str">
        <f>IF(OR(E902="SE",E902="SA"),VLOOKUP(H902,'Tabla de Peligros y Riesgo'!$C$2:$E$226,2,FALSE),VLOOKUP(H902,'LISTA DE ASPECTOS - IMPACTOS'!$D$3:$F$72,2,FALSE))</f>
        <v>Perdida de la audición</v>
      </c>
      <c r="J902" s="336" t="str">
        <f>IF(OR(E902="SE",E902="SA"),VLOOKUP(H902,'Tabla de Peligros y Riesgo'!$C$2:$E$226,3,FALSE),VLOOKUP(H902,'LISTA DE ASPECTOS - IMPACTOS'!$D$3:$F$72,3,FALSE))</f>
        <v>Hipoacusia</v>
      </c>
      <c r="K902" s="342" t="s">
        <v>680</v>
      </c>
      <c r="L902" s="177">
        <v>3</v>
      </c>
      <c r="M902" s="268">
        <f t="shared" si="72"/>
        <v>13</v>
      </c>
      <c r="N902" s="85"/>
      <c r="O902" s="85"/>
      <c r="P902" s="84"/>
      <c r="Q902" s="287" t="s">
        <v>719</v>
      </c>
      <c r="R902" s="177" t="s">
        <v>678</v>
      </c>
      <c r="S902" s="177" t="s">
        <v>720</v>
      </c>
      <c r="T902" s="178"/>
      <c r="U902" s="178" t="s">
        <v>822</v>
      </c>
      <c r="V902" s="87"/>
      <c r="W902" s="86">
        <f t="shared" si="73"/>
        <v>13</v>
      </c>
      <c r="X902" s="88"/>
      <c r="Y902" s="86">
        <f t="shared" si="74"/>
        <v>20</v>
      </c>
      <c r="Z902" s="85"/>
      <c r="AA902" s="267" t="s">
        <v>1381</v>
      </c>
      <c r="AB902" s="175"/>
      <c r="AC902" s="176"/>
      <c r="AD902" s="176"/>
      <c r="AE902" s="101"/>
      <c r="AF902" s="101"/>
      <c r="AG902" s="101"/>
      <c r="AH902" s="101"/>
      <c r="AI902" s="101"/>
      <c r="AJ902" s="101"/>
      <c r="AK902" s="101"/>
      <c r="AL902" s="102"/>
      <c r="AM902" s="101"/>
      <c r="AN902" s="102"/>
      <c r="AO902" s="101"/>
      <c r="AP902" s="102"/>
      <c r="AQ902" s="101"/>
      <c r="AR902" s="102"/>
      <c r="AS902" s="101"/>
      <c r="AT902" s="102"/>
      <c r="AU902" s="101"/>
    </row>
    <row r="903" spans="1:47" ht="117.5">
      <c r="A903" s="487"/>
      <c r="B903" s="445"/>
      <c r="C903" s="489"/>
      <c r="D903" s="262" t="s">
        <v>1388</v>
      </c>
      <c r="E903" s="352" t="s">
        <v>362</v>
      </c>
      <c r="F903" s="263" t="s">
        <v>624</v>
      </c>
      <c r="G903" s="290" t="s">
        <v>704</v>
      </c>
      <c r="H903" s="341" t="s">
        <v>707</v>
      </c>
      <c r="I903" s="335" t="str">
        <f>IF(OR(E903="SE",E903="SA"),VLOOKUP(H903,'Tabla de Peligros y Riesgo'!$C$2:$E$226,2,FALSE),VLOOKUP(H903,'LISTA DE ASPECTOS - IMPACTOS'!$D$3:$F$72,2,FALSE))</f>
        <v>Atrapamiento</v>
      </c>
      <c r="J903" s="336" t="s">
        <v>705</v>
      </c>
      <c r="K903" s="342" t="s">
        <v>680</v>
      </c>
      <c r="L903" s="177">
        <v>3</v>
      </c>
      <c r="M903" s="268">
        <f t="shared" si="72"/>
        <v>13</v>
      </c>
      <c r="N903" s="85"/>
      <c r="O903" s="85"/>
      <c r="P903" s="84"/>
      <c r="Q903" s="287"/>
      <c r="R903" s="177"/>
      <c r="S903" s="177" t="s">
        <v>842</v>
      </c>
      <c r="T903" s="178"/>
      <c r="U903" s="401" t="s">
        <v>1402</v>
      </c>
      <c r="V903" s="87">
        <v>0.15</v>
      </c>
      <c r="W903" s="86">
        <f t="shared" si="73"/>
        <v>13</v>
      </c>
      <c r="X903" s="88">
        <f>IF(M903&gt;=16,MAX(N903:R903),IF(M903&lt;16,MAX(N903:V903)))</f>
        <v>0.15</v>
      </c>
      <c r="Y903" s="86">
        <f t="shared" si="74"/>
        <v>17</v>
      </c>
      <c r="Z903" s="85"/>
      <c r="AA903" s="267" t="s">
        <v>1381</v>
      </c>
      <c r="AB903" s="175"/>
      <c r="AC903" s="176"/>
      <c r="AD903" s="176"/>
      <c r="AE903" s="101"/>
      <c r="AF903" s="101"/>
      <c r="AG903" s="101"/>
      <c r="AH903" s="101"/>
      <c r="AI903" s="101"/>
      <c r="AJ903" s="101"/>
      <c r="AK903" s="101"/>
      <c r="AL903" s="102"/>
      <c r="AM903" s="101"/>
      <c r="AN903" s="102"/>
      <c r="AO903" s="101"/>
      <c r="AP903" s="102"/>
      <c r="AQ903" s="101"/>
      <c r="AR903" s="102"/>
      <c r="AS903" s="101"/>
      <c r="AT903" s="102"/>
      <c r="AU903" s="101"/>
    </row>
    <row r="904" spans="1:47" ht="329">
      <c r="A904" s="487"/>
      <c r="B904" s="445"/>
      <c r="C904" s="489"/>
      <c r="D904" s="262" t="s">
        <v>1388</v>
      </c>
      <c r="E904" s="352" t="s">
        <v>363</v>
      </c>
      <c r="F904" s="263" t="s">
        <v>624</v>
      </c>
      <c r="G904" s="290" t="s">
        <v>732</v>
      </c>
      <c r="H904" s="341" t="s">
        <v>729</v>
      </c>
      <c r="I904" s="335" t="str">
        <f>IF(OR(E904="SE",E904="SA"),VLOOKUP(H904,'Tabla de Peligros y Riesgo'!$C$2:$E$226,2,FALSE),VLOOKUP(H904,'LISTA DE ASPECTOS - IMPACTOS'!$D$3:$F$72,2,FALSE))</f>
        <v>Alteración de la calidad de suelo/agua</v>
      </c>
      <c r="J904" s="336" t="str">
        <f>IF(OR(E904="SE",E904="SA"),VLOOKUP(H904,'Tabla de Peligros y Riesgo'!$C$2:$E$226,3,FALSE),VLOOKUP(H904,'LISTA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04" s="342" t="s">
        <v>690</v>
      </c>
      <c r="L904" s="177">
        <v>4</v>
      </c>
      <c r="M904" s="268">
        <f t="shared" si="72"/>
        <v>10</v>
      </c>
      <c r="N904" s="85"/>
      <c r="O904" s="85"/>
      <c r="P904" s="84"/>
      <c r="Q904" s="177"/>
      <c r="R904" s="177"/>
      <c r="S904" s="177" t="s">
        <v>733</v>
      </c>
      <c r="T904" s="178"/>
      <c r="U904" s="178"/>
      <c r="V904" s="87"/>
      <c r="W904" s="86">
        <f t="shared" si="73"/>
        <v>10</v>
      </c>
      <c r="X904" s="88"/>
      <c r="Y904" s="86">
        <f t="shared" si="74"/>
        <v>18</v>
      </c>
      <c r="Z904" s="85"/>
      <c r="AA904" s="267" t="s">
        <v>1381</v>
      </c>
      <c r="AB904" s="175"/>
      <c r="AC904" s="176"/>
      <c r="AD904" s="176"/>
      <c r="AE904" s="272"/>
      <c r="AF904" s="272"/>
      <c r="AG904" s="272"/>
      <c r="AH904" s="272"/>
      <c r="AI904" s="272"/>
      <c r="AJ904" s="272"/>
      <c r="AK904" s="272"/>
      <c r="AL904" s="273"/>
      <c r="AM904" s="272"/>
      <c r="AN904" s="273"/>
      <c r="AO904" s="272"/>
      <c r="AP904" s="273"/>
      <c r="AQ904" s="272"/>
      <c r="AR904" s="273"/>
      <c r="AS904" s="272"/>
      <c r="AT904" s="102"/>
      <c r="AU904" s="101"/>
    </row>
    <row r="905" spans="1:47" ht="141">
      <c r="A905" s="487"/>
      <c r="B905" s="445"/>
      <c r="C905" s="489"/>
      <c r="D905" s="262" t="s">
        <v>1388</v>
      </c>
      <c r="E905" s="352" t="s">
        <v>363</v>
      </c>
      <c r="F905" s="263" t="s">
        <v>624</v>
      </c>
      <c r="G905" s="290" t="s">
        <v>809</v>
      </c>
      <c r="H905" s="341" t="s">
        <v>417</v>
      </c>
      <c r="I905" s="335" t="str">
        <f>IF(OR(E905="SE",E905="SA"),VLOOKUP(H905,'Tabla de Peligros y Riesgo'!$C$2:$E$226,2,FALSE),VLOOKUP(H905,'LISTA DE ASPECTOS - IMPACTOS'!$D$3:$F$72,2,FALSE))</f>
        <v>Contaminación sonora</v>
      </c>
      <c r="J905" s="336" t="str">
        <f>IF(OR(E905="SE",E905="SA"),VLOOKUP(H905,'Tabla de Peligros y Riesgo'!$C$2:$E$226,3,FALSE),VLOOKUP(H905,'LISTA DE ASPECTOS - IMPACTOS'!$D$3:$F$72,3,FALSE))</f>
        <v>Afectación a la fauna terrestre.
Potencial afectación a la calidad ambiental del recurso agua.</v>
      </c>
      <c r="K905" s="342" t="s">
        <v>715</v>
      </c>
      <c r="L905" s="177">
        <v>5</v>
      </c>
      <c r="M905" s="268">
        <f t="shared" si="72"/>
        <v>19</v>
      </c>
      <c r="N905" s="85"/>
      <c r="O905" s="85"/>
      <c r="P905" s="84"/>
      <c r="Q905" s="177"/>
      <c r="R905" s="177"/>
      <c r="S905" s="177" t="s">
        <v>810</v>
      </c>
      <c r="T905" s="178"/>
      <c r="U905" s="178"/>
      <c r="V905" s="87"/>
      <c r="W905" s="86">
        <f t="shared" si="73"/>
        <v>19</v>
      </c>
      <c r="X905" s="88"/>
      <c r="Y905" s="86">
        <f t="shared" si="74"/>
        <v>22</v>
      </c>
      <c r="Z905" s="85"/>
      <c r="AA905" s="267" t="s">
        <v>1381</v>
      </c>
      <c r="AB905" s="175"/>
      <c r="AC905" s="176"/>
      <c r="AD905" s="176"/>
      <c r="AE905" s="272"/>
      <c r="AF905" s="272"/>
      <c r="AG905" s="272"/>
      <c r="AH905" s="272"/>
      <c r="AI905" s="272"/>
      <c r="AJ905" s="272"/>
      <c r="AK905" s="272"/>
      <c r="AL905" s="273"/>
      <c r="AM905" s="272"/>
      <c r="AN905" s="273"/>
      <c r="AO905" s="272"/>
      <c r="AP905" s="273"/>
      <c r="AQ905" s="272"/>
      <c r="AR905" s="273"/>
      <c r="AS905" s="272"/>
      <c r="AT905" s="102"/>
      <c r="AU905" s="101"/>
    </row>
    <row r="906" spans="1:47" ht="329">
      <c r="A906" s="487"/>
      <c r="B906" s="445"/>
      <c r="C906" s="489"/>
      <c r="D906" s="262" t="s">
        <v>1388</v>
      </c>
      <c r="E906" s="352" t="s">
        <v>363</v>
      </c>
      <c r="F906" s="263" t="s">
        <v>624</v>
      </c>
      <c r="G906" s="290" t="s">
        <v>728</v>
      </c>
      <c r="H906" s="341" t="s">
        <v>729</v>
      </c>
      <c r="I906" s="335" t="str">
        <f>IF(OR(E906="SE",E906="SA"),VLOOKUP(H906,'Tabla de Peligros y Riesgo'!$C$2:$E$226,2,FALSE),VLOOKUP(H906,'LISTA DE ASPECTOS - IMPACTOS'!$D$3:$F$72,2,FALSE))</f>
        <v>Alteración de la calidad de suelo/agua</v>
      </c>
      <c r="J906" s="336" t="str">
        <f>IF(OR(E906="SE",E906="SA"),VLOOKUP(H906,'Tabla de Peligros y Riesgo'!$C$2:$E$226,3,FALSE),VLOOKUP(H906,'LISTA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06" s="342" t="s">
        <v>680</v>
      </c>
      <c r="L906" s="177">
        <v>3</v>
      </c>
      <c r="M906" s="268">
        <f t="shared" si="72"/>
        <v>13</v>
      </c>
      <c r="N906" s="177"/>
      <c r="O906" s="177"/>
      <c r="P906" s="84"/>
      <c r="Q906" s="177" t="s">
        <v>730</v>
      </c>
      <c r="R906" s="177" t="s">
        <v>685</v>
      </c>
      <c r="S906" s="177" t="s">
        <v>731</v>
      </c>
      <c r="T906" s="178"/>
      <c r="U906" s="178"/>
      <c r="V906" s="87"/>
      <c r="W906" s="86">
        <f t="shared" si="73"/>
        <v>13</v>
      </c>
      <c r="X906" s="88"/>
      <c r="Y906" s="86">
        <f t="shared" si="74"/>
        <v>17</v>
      </c>
      <c r="Z906" s="85"/>
      <c r="AA906" s="267" t="s">
        <v>1381</v>
      </c>
      <c r="AB906" s="175"/>
      <c r="AC906" s="176"/>
      <c r="AD906" s="176"/>
      <c r="AE906" s="272"/>
      <c r="AF906" s="272"/>
      <c r="AG906" s="272"/>
      <c r="AH906" s="272"/>
      <c r="AI906" s="272"/>
      <c r="AJ906" s="272"/>
      <c r="AK906" s="272"/>
      <c r="AL906" s="273"/>
      <c r="AM906" s="272"/>
      <c r="AN906" s="273"/>
      <c r="AO906" s="272"/>
      <c r="AP906" s="273"/>
      <c r="AQ906" s="272"/>
      <c r="AR906" s="273"/>
      <c r="AS906" s="272"/>
      <c r="AT906" s="102"/>
      <c r="AU906" s="101"/>
    </row>
    <row r="907" spans="1:47" ht="117.5">
      <c r="A907" s="487"/>
      <c r="B907" s="445"/>
      <c r="C907" s="493"/>
      <c r="D907" s="262" t="s">
        <v>1388</v>
      </c>
      <c r="E907" s="352" t="s">
        <v>363</v>
      </c>
      <c r="F907" s="263" t="s">
        <v>624</v>
      </c>
      <c r="G907" s="290" t="s">
        <v>725</v>
      </c>
      <c r="H907" s="341" t="s">
        <v>726</v>
      </c>
      <c r="I907" s="335" t="str">
        <f>IF(OR(E907="SE",E907="SA"),VLOOKUP(H907,'Tabla de Peligros y Riesgo'!$C$2:$E$226,2,FALSE),VLOOKUP(H907,'LISTA DE ASPECTOS - IMPACTOS'!$D$3:$F$72,2,FALSE))</f>
        <v>Alteración de la calidad de aire</v>
      </c>
      <c r="J907" s="336" t="str">
        <f>IF(OR(E907="SE",E907="SA"),VLOOKUP(H907,'Tabla de Peligros y Riesgo'!$C$2:$E$226,3,FALSE),VLOOKUP(H907,'LISTA DE ASPECTOS - IMPACTOS'!$D$3:$F$72,3,FALSE))</f>
        <v>Potencial afectación a la calidad ambiental del aire</v>
      </c>
      <c r="K907" s="342" t="s">
        <v>715</v>
      </c>
      <c r="L907" s="177">
        <v>4</v>
      </c>
      <c r="M907" s="268">
        <f t="shared" si="72"/>
        <v>14</v>
      </c>
      <c r="N907" s="85"/>
      <c r="O907" s="85"/>
      <c r="P907" s="84"/>
      <c r="Q907" s="287"/>
      <c r="R907" s="177"/>
      <c r="S907" s="177" t="s">
        <v>727</v>
      </c>
      <c r="T907" s="178"/>
      <c r="U907" s="178"/>
      <c r="V907" s="87"/>
      <c r="W907" s="86">
        <f t="shared" si="73"/>
        <v>14</v>
      </c>
      <c r="X907" s="88"/>
      <c r="Y907" s="86">
        <f t="shared" si="74"/>
        <v>18</v>
      </c>
      <c r="Z907" s="85"/>
      <c r="AA907" s="267" t="s">
        <v>1381</v>
      </c>
      <c r="AB907" s="175"/>
      <c r="AC907" s="176"/>
      <c r="AD907" s="176"/>
      <c r="AE907" s="272"/>
      <c r="AF907" s="272"/>
      <c r="AG907" s="272"/>
      <c r="AH907" s="272"/>
      <c r="AI907" s="272"/>
      <c r="AJ907" s="272"/>
      <c r="AK907" s="272"/>
      <c r="AL907" s="273"/>
      <c r="AM907" s="272"/>
      <c r="AN907" s="273"/>
      <c r="AO907" s="272"/>
      <c r="AP907" s="273"/>
      <c r="AQ907" s="272"/>
      <c r="AR907" s="273"/>
      <c r="AS907" s="272"/>
      <c r="AT907" s="102"/>
      <c r="AU907" s="101"/>
    </row>
    <row r="908" spans="1:47" ht="70.5">
      <c r="A908" s="487"/>
      <c r="B908" s="445"/>
      <c r="C908" s="488" t="s">
        <v>28</v>
      </c>
      <c r="D908" s="262" t="s">
        <v>1388</v>
      </c>
      <c r="E908" s="352" t="s">
        <v>362</v>
      </c>
      <c r="F908" s="263" t="s">
        <v>624</v>
      </c>
      <c r="G908" s="290" t="s">
        <v>701</v>
      </c>
      <c r="H908" s="341" t="s">
        <v>476</v>
      </c>
      <c r="I908" s="335" t="str">
        <f>IF(OR(E908="SE",E908="SA"),VLOOKUP(H908,'Tabla de Peligros y Riesgo'!$C$2:$E$226,2,FALSE),VLOOKUP(H908,'LISTA DE ASPECTOS - IMPACTOS'!$D$3:$F$72,2,FALSE))</f>
        <v>Caída al mismo nivel</v>
      </c>
      <c r="J908" s="336" t="s">
        <v>702</v>
      </c>
      <c r="K908" s="342" t="s">
        <v>680</v>
      </c>
      <c r="L908" s="177">
        <v>4</v>
      </c>
      <c r="M908" s="268">
        <f t="shared" si="72"/>
        <v>18</v>
      </c>
      <c r="N908" s="85"/>
      <c r="O908" s="85"/>
      <c r="P908" s="84"/>
      <c r="Q908" s="287"/>
      <c r="R908" s="177"/>
      <c r="S908" s="177" t="s">
        <v>841</v>
      </c>
      <c r="T908" s="178"/>
      <c r="U908" s="401" t="s">
        <v>1402</v>
      </c>
      <c r="V908" s="87"/>
      <c r="W908" s="86">
        <f t="shared" si="73"/>
        <v>18</v>
      </c>
      <c r="X908" s="88"/>
      <c r="Y908" s="86">
        <f t="shared" si="74"/>
        <v>21</v>
      </c>
      <c r="Z908" s="85"/>
      <c r="AA908" s="267" t="s">
        <v>1381</v>
      </c>
      <c r="AB908" s="175"/>
      <c r="AC908" s="176"/>
      <c r="AD908" s="176"/>
      <c r="AE908" s="101"/>
      <c r="AF908" s="101"/>
      <c r="AG908" s="101"/>
      <c r="AH908" s="101"/>
      <c r="AI908" s="101"/>
      <c r="AJ908" s="101"/>
      <c r="AK908" s="101"/>
      <c r="AL908" s="102"/>
      <c r="AM908" s="101"/>
      <c r="AN908" s="102"/>
      <c r="AO908" s="101"/>
      <c r="AP908" s="102"/>
      <c r="AQ908" s="101"/>
      <c r="AR908" s="102"/>
      <c r="AS908" s="101"/>
      <c r="AT908" s="102"/>
      <c r="AU908" s="101"/>
    </row>
    <row r="909" spans="1:47" ht="101.5">
      <c r="A909" s="487"/>
      <c r="B909" s="445"/>
      <c r="C909" s="489"/>
      <c r="D909" s="262" t="s">
        <v>1388</v>
      </c>
      <c r="E909" s="352" t="s">
        <v>362</v>
      </c>
      <c r="F909" s="263" t="s">
        <v>624</v>
      </c>
      <c r="G909" s="290" t="s">
        <v>704</v>
      </c>
      <c r="H909" s="341" t="s">
        <v>507</v>
      </c>
      <c r="I909" s="335" t="str">
        <f>IF(OR(E909="SE",E909="SA"),VLOOKUP(H909,'Tabla de Peligros y Riesgo'!$C$2:$E$226,2,FALSE),VLOOKUP(H909,'LISTA DE ASPECTOS - IMPACTOS'!$D$3:$F$72,2,FALSE))</f>
        <v xml:space="preserve">Golpes </v>
      </c>
      <c r="J909" s="336" t="s">
        <v>705</v>
      </c>
      <c r="K909" s="342" t="s">
        <v>680</v>
      </c>
      <c r="L909" s="177">
        <v>3</v>
      </c>
      <c r="M909" s="268">
        <f t="shared" si="72"/>
        <v>13</v>
      </c>
      <c r="N909" s="177"/>
      <c r="O909" s="177"/>
      <c r="P909" s="84"/>
      <c r="Q909" s="287"/>
      <c r="R909" s="177"/>
      <c r="S909" s="177" t="s">
        <v>714</v>
      </c>
      <c r="T909" s="178"/>
      <c r="U909" s="401" t="s">
        <v>1402</v>
      </c>
      <c r="V909" s="87"/>
      <c r="W909" s="86">
        <f t="shared" si="73"/>
        <v>13</v>
      </c>
      <c r="X909" s="88"/>
      <c r="Y909" s="86">
        <f t="shared" si="74"/>
        <v>17</v>
      </c>
      <c r="Z909" s="85"/>
      <c r="AA909" s="267" t="s">
        <v>1381</v>
      </c>
      <c r="AB909" s="175"/>
      <c r="AC909" s="176"/>
      <c r="AD909" s="176"/>
      <c r="AE909" s="101"/>
      <c r="AF909" s="101"/>
      <c r="AG909" s="101"/>
      <c r="AH909" s="101"/>
      <c r="AI909" s="101"/>
      <c r="AJ909" s="101"/>
      <c r="AK909" s="101"/>
      <c r="AL909" s="102"/>
      <c r="AM909" s="101"/>
      <c r="AN909" s="102"/>
      <c r="AO909" s="101"/>
      <c r="AP909" s="102"/>
      <c r="AQ909" s="101"/>
      <c r="AR909" s="102"/>
      <c r="AS909" s="101"/>
      <c r="AT909" s="102"/>
      <c r="AU909" s="101"/>
    </row>
    <row r="910" spans="1:47" ht="188">
      <c r="A910" s="487"/>
      <c r="B910" s="447"/>
      <c r="C910" s="493"/>
      <c r="D910" s="262" t="s">
        <v>1388</v>
      </c>
      <c r="E910" s="352" t="s">
        <v>363</v>
      </c>
      <c r="F910" s="263" t="s">
        <v>624</v>
      </c>
      <c r="G910" s="290" t="s">
        <v>739</v>
      </c>
      <c r="H910" s="341" t="s">
        <v>740</v>
      </c>
      <c r="I910" s="335" t="str">
        <f>IF(OR(E910="SE",E910="SA"),VLOOKUP(H910,'Tabla de Peligros y Riesgo'!$C$2:$E$226,2,FALSE),VLOOKUP(H910,'LISTA DE ASPECTOS - IMPACTOS'!$D$3:$F$72,2,FALSE))</f>
        <v>Alteración de la calidad de suelo/agua</v>
      </c>
      <c r="J910" s="336" t="str">
        <f>IF(OR(E910="SE",E910="SA"),VLOOKUP(H910,'Tabla de Peligros y Riesgo'!$C$2:$E$226,3,FALSE),VLOOKUP(H910,'LISTA DE ASPECTOS - IMPACTOS'!$D$3:$F$72,3,FALSE))</f>
        <v>Potencial incumplimiento de Estándares de Calidad Ambiental (ECA) para aire.
Potencial afectación a la vida y salud humana.</v>
      </c>
      <c r="K910" s="342" t="s">
        <v>715</v>
      </c>
      <c r="L910" s="177">
        <v>4</v>
      </c>
      <c r="M910" s="268">
        <f t="shared" si="72"/>
        <v>14</v>
      </c>
      <c r="N910" s="85"/>
      <c r="O910" s="85"/>
      <c r="P910" s="291"/>
      <c r="Q910" s="287"/>
      <c r="R910" s="177"/>
      <c r="S910" s="177" t="s">
        <v>741</v>
      </c>
      <c r="T910" s="178">
        <v>0.35</v>
      </c>
      <c r="U910" s="178"/>
      <c r="V910" s="87"/>
      <c r="W910" s="86">
        <f t="shared" si="73"/>
        <v>14</v>
      </c>
      <c r="X910" s="88"/>
      <c r="Y910" s="86">
        <f t="shared" si="74"/>
        <v>18</v>
      </c>
      <c r="Z910" s="85"/>
      <c r="AA910" s="267" t="s">
        <v>1381</v>
      </c>
      <c r="AB910" s="536"/>
      <c r="AC910" s="537"/>
      <c r="AD910" s="537"/>
      <c r="AE910" s="272"/>
      <c r="AF910" s="272"/>
      <c r="AG910" s="272"/>
      <c r="AH910" s="272"/>
      <c r="AI910" s="272"/>
      <c r="AJ910" s="272"/>
      <c r="AK910" s="272"/>
      <c r="AL910" s="273"/>
      <c r="AM910" s="272"/>
      <c r="AN910" s="273"/>
      <c r="AO910" s="272"/>
      <c r="AP910" s="273"/>
      <c r="AQ910" s="272"/>
      <c r="AR910" s="273"/>
      <c r="AS910" s="272"/>
      <c r="AT910" s="102"/>
      <c r="AU910" s="101"/>
    </row>
    <row r="911" spans="1:47" ht="101.5">
      <c r="A911" s="487"/>
      <c r="B911" s="444" t="s">
        <v>221</v>
      </c>
      <c r="C911" s="488" t="s">
        <v>18</v>
      </c>
      <c r="D911" s="262" t="s">
        <v>1388</v>
      </c>
      <c r="E911" s="352" t="s">
        <v>362</v>
      </c>
      <c r="F911" s="263" t="s">
        <v>624</v>
      </c>
      <c r="G911" s="290" t="s">
        <v>679</v>
      </c>
      <c r="H911" s="335" t="s">
        <v>470</v>
      </c>
      <c r="I911" s="335" t="str">
        <f>IF(OR(E911="SE",E911="SA"),VLOOKUP(H911,'Tabla de Peligros y Riesgo'!$C$2:$E$226,2,FALSE),VLOOKUP(H911,'LISTA DE ASPECTOS - IMPACTOS'!$D$3:$F$72,2,FALSE))</f>
        <v>Riesgo Psicosocial</v>
      </c>
      <c r="J911" s="336" t="str">
        <f>IF(OR(E911="SE",E911="SA"),VLOOKUP(H911,'Tabla de Peligros y Riesgo'!$C$2:$E$226,3,FALSE),VLOOKUP(H911,'LISTA DE ASPECTOS - IMPACTOS'!$D$3:$F$72,3,FALSE))</f>
        <v>Estrés / Depresión</v>
      </c>
      <c r="K911" s="337" t="s">
        <v>680</v>
      </c>
      <c r="L911" s="277">
        <v>4</v>
      </c>
      <c r="M911" s="268">
        <f t="shared" si="72"/>
        <v>18</v>
      </c>
      <c r="N911" s="85"/>
      <c r="O911" s="85"/>
      <c r="P911" s="292"/>
      <c r="Q911" s="359"/>
      <c r="R911" s="177"/>
      <c r="S911" s="177" t="s">
        <v>820</v>
      </c>
      <c r="T911" s="178"/>
      <c r="U911" s="401" t="s">
        <v>1402</v>
      </c>
      <c r="V911" s="278"/>
      <c r="W911" s="86">
        <f t="shared" si="73"/>
        <v>18</v>
      </c>
      <c r="X911" s="88"/>
      <c r="Y911" s="86">
        <f t="shared" si="74"/>
        <v>21</v>
      </c>
      <c r="Z911" s="85"/>
      <c r="AA911" s="267" t="s">
        <v>1381</v>
      </c>
      <c r="AB911" s="176"/>
      <c r="AC911" s="176"/>
      <c r="AD911" s="176"/>
      <c r="AE911" s="101"/>
      <c r="AF911" s="101"/>
      <c r="AG911" s="101"/>
      <c r="AH911" s="101"/>
      <c r="AI911" s="101"/>
      <c r="AJ911" s="101"/>
      <c r="AK911" s="101"/>
      <c r="AL911" s="102"/>
      <c r="AM911" s="101"/>
      <c r="AN911" s="102"/>
      <c r="AO911" s="101"/>
      <c r="AP911" s="102"/>
      <c r="AQ911" s="101"/>
      <c r="AR911" s="102"/>
      <c r="AS911" s="101"/>
      <c r="AT911" s="102"/>
      <c r="AU911" s="101"/>
    </row>
    <row r="912" spans="1:47" ht="72.5">
      <c r="A912" s="487"/>
      <c r="B912" s="445"/>
      <c r="C912" s="489"/>
      <c r="D912" s="262" t="s">
        <v>1388</v>
      </c>
      <c r="E912" s="352" t="s">
        <v>363</v>
      </c>
      <c r="F912" s="263" t="s">
        <v>624</v>
      </c>
      <c r="G912" s="290" t="s">
        <v>686</v>
      </c>
      <c r="H912" s="335" t="s">
        <v>687</v>
      </c>
      <c r="I912" s="350" t="s">
        <v>688</v>
      </c>
      <c r="J912" s="351" t="s">
        <v>689</v>
      </c>
      <c r="K912" s="337" t="s">
        <v>690</v>
      </c>
      <c r="L912" s="277">
        <v>5</v>
      </c>
      <c r="M912" s="268">
        <f t="shared" si="72"/>
        <v>15</v>
      </c>
      <c r="N912" s="269"/>
      <c r="O912" s="274"/>
      <c r="P912" s="275"/>
      <c r="Q912" s="359"/>
      <c r="R912" s="177"/>
      <c r="S912" s="177" t="s">
        <v>691</v>
      </c>
      <c r="T912" s="178"/>
      <c r="U912" s="178"/>
      <c r="V912" s="278"/>
      <c r="W912" s="86">
        <f t="shared" si="73"/>
        <v>15</v>
      </c>
      <c r="X912" s="88"/>
      <c r="Y912" s="86">
        <f t="shared" si="74"/>
        <v>19</v>
      </c>
      <c r="Z912" s="85"/>
      <c r="AA912" s="267" t="s">
        <v>1381</v>
      </c>
      <c r="AB912" s="176"/>
      <c r="AC912" s="176"/>
      <c r="AD912" s="176"/>
      <c r="AE912" s="101"/>
      <c r="AF912" s="101"/>
      <c r="AG912" s="101"/>
      <c r="AH912" s="101"/>
      <c r="AI912" s="101"/>
      <c r="AJ912" s="101"/>
      <c r="AK912" s="101"/>
      <c r="AL912" s="102"/>
      <c r="AM912" s="101"/>
      <c r="AN912" s="102"/>
      <c r="AO912" s="101"/>
      <c r="AP912" s="102"/>
      <c r="AQ912" s="101"/>
      <c r="AR912" s="102"/>
      <c r="AS912" s="101"/>
      <c r="AT912" s="102"/>
      <c r="AU912" s="101"/>
    </row>
    <row r="913" spans="1:52" ht="72.5">
      <c r="A913" s="487"/>
      <c r="B913" s="445"/>
      <c r="C913" s="493"/>
      <c r="D913" s="262" t="s">
        <v>1388</v>
      </c>
      <c r="E913" s="352" t="s">
        <v>362</v>
      </c>
      <c r="F913" s="263" t="s">
        <v>624</v>
      </c>
      <c r="G913" s="290" t="s">
        <v>692</v>
      </c>
      <c r="H913" s="335" t="s">
        <v>521</v>
      </c>
      <c r="I913" s="335" t="str">
        <f>IF(OR(E913="SE",E913="SA"),VLOOKUP(H913,'Tabla de Peligros y Riesgo'!$C$2:$E$226,2,FALSE),VLOOKUP(H913,'LISTA DE ASPECTOS - IMPACTOS'!$D$3:$F$72,2,FALSE))</f>
        <v>Riesgo Psicosocial</v>
      </c>
      <c r="J913" s="336" t="str">
        <f>IF(OR(E913="SE",E913="SA"),VLOOKUP(H913,'Tabla de Peligros y Riesgo'!$C$2:$E$226,3,FALSE),VLOOKUP(H913,'LISTA DE ASPECTOS - IMPACTOS'!$D$3:$F$72,3,FALSE))</f>
        <v>Estrés / Depresión</v>
      </c>
      <c r="K913" s="337" t="s">
        <v>680</v>
      </c>
      <c r="L913" s="277">
        <v>4</v>
      </c>
      <c r="M913" s="268">
        <f t="shared" si="72"/>
        <v>18</v>
      </c>
      <c r="N913" s="269"/>
      <c r="O913" s="274"/>
      <c r="P913" s="275"/>
      <c r="Q913" s="276"/>
      <c r="R913" s="177"/>
      <c r="S913" s="177" t="s">
        <v>742</v>
      </c>
      <c r="T913" s="178"/>
      <c r="U913" s="401" t="s">
        <v>1402</v>
      </c>
      <c r="V913" s="278"/>
      <c r="W913" s="86">
        <f t="shared" si="73"/>
        <v>18</v>
      </c>
      <c r="X913" s="195"/>
      <c r="Y913" s="86">
        <f t="shared" si="74"/>
        <v>21</v>
      </c>
      <c r="Z913" s="279"/>
      <c r="AA913" s="267" t="s">
        <v>1381</v>
      </c>
      <c r="AB913" s="176"/>
      <c r="AC913" s="176"/>
      <c r="AD913" s="176"/>
      <c r="AE913" s="101"/>
      <c r="AF913" s="101"/>
      <c r="AG913" s="101"/>
      <c r="AH913" s="101"/>
      <c r="AI913" s="101"/>
      <c r="AJ913" s="101"/>
      <c r="AK913" s="101"/>
      <c r="AL913" s="102"/>
      <c r="AM913" s="101"/>
      <c r="AN913" s="102"/>
      <c r="AO913" s="101"/>
      <c r="AP913" s="102"/>
      <c r="AQ913" s="101"/>
      <c r="AR913" s="102"/>
      <c r="AS913" s="101"/>
      <c r="AT913" s="102"/>
      <c r="AU913" s="101"/>
    </row>
    <row r="914" spans="1:52" s="100" customFormat="1" ht="211.5">
      <c r="A914" s="487"/>
      <c r="B914" s="445"/>
      <c r="C914" s="339" t="s">
        <v>142</v>
      </c>
      <c r="D914" s="262" t="s">
        <v>1388</v>
      </c>
      <c r="E914" s="352" t="s">
        <v>361</v>
      </c>
      <c r="F914" s="263" t="s">
        <v>624</v>
      </c>
      <c r="G914" s="290" t="s">
        <v>694</v>
      </c>
      <c r="H914" s="335" t="s">
        <v>695</v>
      </c>
      <c r="I914" s="335" t="str">
        <f>IF(OR(E914="SE",E914="SA"),VLOOKUP(H914,'Tabla de Peligros y Riesgo'!$C$2:$E$226,2,FALSE),VLOOKUP(H914,'LISTA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914" s="336" t="s">
        <v>696</v>
      </c>
      <c r="K914" s="342" t="s">
        <v>680</v>
      </c>
      <c r="L914" s="177">
        <v>4</v>
      </c>
      <c r="M914" s="268">
        <f t="shared" si="72"/>
        <v>18</v>
      </c>
      <c r="N914" s="280"/>
      <c r="O914" s="280"/>
      <c r="P914" s="282"/>
      <c r="Q914" s="283" t="s">
        <v>697</v>
      </c>
      <c r="R914" s="177" t="s">
        <v>678</v>
      </c>
      <c r="S914" s="177" t="s">
        <v>698</v>
      </c>
      <c r="T914" s="178"/>
      <c r="U914" s="178" t="s">
        <v>1401</v>
      </c>
      <c r="V914" s="304"/>
      <c r="W914" s="86">
        <f t="shared" si="73"/>
        <v>18</v>
      </c>
      <c r="X914" s="88">
        <f>IF(M914&gt;=16,MAX(N914:R914),IF(M914&lt;16,MAX(N914:T914)))</f>
        <v>0</v>
      </c>
      <c r="Y914" s="86">
        <f t="shared" si="74"/>
        <v>23</v>
      </c>
      <c r="Z914" s="85"/>
      <c r="AA914" s="267" t="s">
        <v>1381</v>
      </c>
      <c r="AD914" s="99"/>
      <c r="AE914" s="101"/>
      <c r="AF914" s="101"/>
      <c r="AG914" s="101"/>
      <c r="AH914" s="101"/>
      <c r="AI914" s="101"/>
      <c r="AJ914" s="101"/>
      <c r="AK914" s="101"/>
      <c r="AL914" s="102"/>
      <c r="AM914" s="101"/>
      <c r="AN914" s="102"/>
      <c r="AO914" s="101"/>
      <c r="AP914" s="102"/>
      <c r="AQ914" s="101"/>
      <c r="AR914" s="102"/>
      <c r="AS914" s="101"/>
      <c r="AT914" s="102"/>
      <c r="AU914" s="101"/>
      <c r="AV914" s="90"/>
      <c r="AW914" s="90"/>
      <c r="AX914" s="90"/>
      <c r="AY914" s="90"/>
      <c r="AZ914" s="90"/>
    </row>
    <row r="915" spans="1:52" ht="70.5">
      <c r="A915" s="487"/>
      <c r="B915" s="445"/>
      <c r="C915" s="488" t="s">
        <v>22</v>
      </c>
      <c r="D915" s="262" t="s">
        <v>1388</v>
      </c>
      <c r="E915" s="352" t="s">
        <v>361</v>
      </c>
      <c r="F915" s="263" t="s">
        <v>624</v>
      </c>
      <c r="G915" s="290" t="s">
        <v>721</v>
      </c>
      <c r="H915" s="341" t="s">
        <v>749</v>
      </c>
      <c r="I915" s="335" t="str">
        <f>IF(OR(E915="SE",E915="SA"),VLOOKUP(H915,'Tabla de Peligros y Riesgo'!$C$2:$E$226,2,FALSE),VLOOKUP(H915,'LISTA DE ASPECTOS - IMPACTOS'!$D$3:$F$72,2,FALSE))</f>
        <v>Inhalación de gases Toxicos</v>
      </c>
      <c r="J915" s="336" t="str">
        <f>IF(OR(E915="SE",E915="SA"),VLOOKUP(H915,'Tabla de Peligros y Riesgo'!$C$2:$E$226,3,FALSE),VLOOKUP(H915,'LISTA DE ASPECTOS - IMPACTOS'!$D$3:$F$72,3,FALSE))</f>
        <v>Intoxicación</v>
      </c>
      <c r="K915" s="342" t="s">
        <v>715</v>
      </c>
      <c r="L915" s="177">
        <v>3</v>
      </c>
      <c r="M915" s="268">
        <f t="shared" si="72"/>
        <v>9</v>
      </c>
      <c r="N915" s="85"/>
      <c r="O915" s="85"/>
      <c r="P915" s="84"/>
      <c r="Q915" s="287" t="s">
        <v>750</v>
      </c>
      <c r="R915" s="177" t="s">
        <v>685</v>
      </c>
      <c r="S915" s="177" t="s">
        <v>751</v>
      </c>
      <c r="T915" s="178"/>
      <c r="U915" s="401" t="s">
        <v>1402</v>
      </c>
      <c r="V915" s="87"/>
      <c r="W915" s="86">
        <f t="shared" si="73"/>
        <v>9</v>
      </c>
      <c r="X915" s="88"/>
      <c r="Y915" s="86">
        <f t="shared" si="74"/>
        <v>17</v>
      </c>
      <c r="Z915" s="85"/>
      <c r="AA915" s="267" t="s">
        <v>1381</v>
      </c>
      <c r="AB915" s="175"/>
      <c r="AC915" s="176"/>
      <c r="AD915" s="176"/>
      <c r="AE915" s="101"/>
      <c r="AF915" s="101"/>
      <c r="AG915" s="101"/>
      <c r="AH915" s="101"/>
      <c r="AI915" s="101"/>
      <c r="AJ915" s="101"/>
      <c r="AK915" s="101"/>
      <c r="AL915" s="102"/>
      <c r="AM915" s="101"/>
      <c r="AN915" s="102"/>
      <c r="AO915" s="101"/>
      <c r="AP915" s="102"/>
      <c r="AQ915" s="101"/>
      <c r="AR915" s="102"/>
      <c r="AS915" s="101"/>
      <c r="AT915" s="102"/>
      <c r="AU915" s="101"/>
    </row>
    <row r="916" spans="1:52" ht="56">
      <c r="A916" s="487"/>
      <c r="B916" s="445"/>
      <c r="C916" s="489"/>
      <c r="D916" s="262" t="s">
        <v>1388</v>
      </c>
      <c r="E916" s="352" t="s">
        <v>362</v>
      </c>
      <c r="F916" s="263" t="s">
        <v>624</v>
      </c>
      <c r="G916" s="290" t="s">
        <v>752</v>
      </c>
      <c r="H916" s="341" t="s">
        <v>452</v>
      </c>
      <c r="I916" s="335" t="str">
        <f>IF(OR(E916="SE",E916="SA"),VLOOKUP(H916,'Tabla de Peligros y Riesgo'!$C$2:$E$226,2,FALSE),VLOOKUP(H916,'LISTA DE ASPECTOS - IMPACTOS'!$D$3:$F$72,2,FALSE))</f>
        <v>Caída de roca</v>
      </c>
      <c r="J916" s="336" t="str">
        <f>IF(OR(E916="SE",E916="SA"),VLOOKUP(H916,'Tabla de Peligros y Riesgo'!$C$2:$E$226,3,FALSE),VLOOKUP(H916,'LISTA DE ASPECTOS - IMPACTOS'!$D$3:$F$72,3,FALSE))</f>
        <v>Contusión/Fractura/Muerte</v>
      </c>
      <c r="K916" s="342" t="s">
        <v>715</v>
      </c>
      <c r="L916" s="177">
        <v>2</v>
      </c>
      <c r="M916" s="268">
        <f t="shared" si="72"/>
        <v>5</v>
      </c>
      <c r="N916" s="85"/>
      <c r="O916" s="85"/>
      <c r="P916" s="292"/>
      <c r="Q916" s="287" t="s">
        <v>753</v>
      </c>
      <c r="R916" s="177" t="s">
        <v>685</v>
      </c>
      <c r="S916" s="177" t="s">
        <v>754</v>
      </c>
      <c r="T916" s="178"/>
      <c r="U916" s="401" t="s">
        <v>1402</v>
      </c>
      <c r="V916" s="278"/>
      <c r="W916" s="86">
        <f t="shared" si="73"/>
        <v>5</v>
      </c>
      <c r="X916" s="88"/>
      <c r="Y916" s="86">
        <f t="shared" si="74"/>
        <v>12</v>
      </c>
      <c r="Z916" s="85"/>
      <c r="AA916" s="267" t="s">
        <v>1381</v>
      </c>
      <c r="AB916" s="176"/>
      <c r="AC916" s="176"/>
      <c r="AD916" s="176"/>
      <c r="AE916" s="101"/>
      <c r="AF916" s="101"/>
      <c r="AG916" s="101"/>
      <c r="AH916" s="101"/>
      <c r="AI916" s="101"/>
      <c r="AJ916" s="101"/>
      <c r="AK916" s="101"/>
      <c r="AL916" s="102"/>
      <c r="AM916" s="101"/>
      <c r="AN916" s="102"/>
      <c r="AO916" s="101"/>
      <c r="AP916" s="102"/>
      <c r="AQ916" s="101"/>
      <c r="AR916" s="102"/>
      <c r="AS916" s="101"/>
      <c r="AT916" s="102"/>
      <c r="AU916" s="101"/>
    </row>
    <row r="917" spans="1:52" s="100" customFormat="1" ht="56">
      <c r="A917" s="487"/>
      <c r="B917" s="445"/>
      <c r="C917" s="489"/>
      <c r="D917" s="262" t="s">
        <v>1388</v>
      </c>
      <c r="E917" s="352" t="s">
        <v>362</v>
      </c>
      <c r="F917" s="263" t="s">
        <v>624</v>
      </c>
      <c r="G917" s="290" t="s">
        <v>701</v>
      </c>
      <c r="H917" s="341" t="s">
        <v>524</v>
      </c>
      <c r="I917" s="335" t="str">
        <f>IF(OR(E917="SE",E917="SA"),VLOOKUP(H917,'Tabla de Peligros y Riesgo'!$C$2:$E$226,2,FALSE),VLOOKUP(H917,'LISTA DE ASPECTOS - IMPACTOS'!$D$3:$F$72,2,FALSE))</f>
        <v>Caída al mismo nivel</v>
      </c>
      <c r="J917" s="336" t="s">
        <v>702</v>
      </c>
      <c r="K917" s="342" t="s">
        <v>680</v>
      </c>
      <c r="L917" s="177">
        <v>4</v>
      </c>
      <c r="M917" s="268">
        <f t="shared" si="72"/>
        <v>18</v>
      </c>
      <c r="N917" s="280"/>
      <c r="O917" s="280"/>
      <c r="P917" s="282"/>
      <c r="Q917" s="287"/>
      <c r="R917" s="177"/>
      <c r="S917" s="177" t="s">
        <v>843</v>
      </c>
      <c r="T917" s="178"/>
      <c r="U917" s="401" t="s">
        <v>1402</v>
      </c>
      <c r="V917" s="304"/>
      <c r="W917" s="86">
        <f t="shared" si="73"/>
        <v>18</v>
      </c>
      <c r="X917" s="88"/>
      <c r="Y917" s="86">
        <f t="shared" si="74"/>
        <v>21</v>
      </c>
      <c r="Z917" s="85"/>
      <c r="AA917" s="267" t="s">
        <v>1381</v>
      </c>
      <c r="AD917" s="99"/>
      <c r="AE917" s="101"/>
      <c r="AF917" s="101"/>
      <c r="AG917" s="101"/>
      <c r="AH917" s="101"/>
      <c r="AI917" s="101"/>
      <c r="AJ917" s="101"/>
      <c r="AK917" s="101"/>
      <c r="AL917" s="102"/>
      <c r="AM917" s="101"/>
      <c r="AN917" s="102"/>
      <c r="AO917" s="101"/>
      <c r="AP917" s="102"/>
      <c r="AQ917" s="101"/>
      <c r="AR917" s="102"/>
      <c r="AS917" s="101"/>
      <c r="AT917" s="102"/>
      <c r="AU917" s="101"/>
      <c r="AV917" s="90"/>
      <c r="AW917" s="90"/>
      <c r="AX917" s="90"/>
      <c r="AY917" s="90"/>
      <c r="AZ917" s="90"/>
    </row>
    <row r="918" spans="1:52" ht="70.5">
      <c r="A918" s="487"/>
      <c r="B918" s="445"/>
      <c r="C918" s="488" t="s">
        <v>143</v>
      </c>
      <c r="D918" s="262" t="s">
        <v>1388</v>
      </c>
      <c r="E918" s="352" t="s">
        <v>362</v>
      </c>
      <c r="F918" s="263" t="s">
        <v>624</v>
      </c>
      <c r="G918" s="290" t="s">
        <v>701</v>
      </c>
      <c r="H918" s="341" t="s">
        <v>542</v>
      </c>
      <c r="I918" s="335" t="str">
        <f>IF(OR(E918="SE",E918="SA"),VLOOKUP(H918,'Tabla de Peligros y Riesgo'!$C$2:$E$226,2,FALSE),VLOOKUP(H918,'LISTA DE ASPECTOS - IMPACTOS'!$D$3:$F$72,2,FALSE))</f>
        <v>Caída al mismo nivel</v>
      </c>
      <c r="J918" s="336" t="s">
        <v>702</v>
      </c>
      <c r="K918" s="342" t="s">
        <v>680</v>
      </c>
      <c r="L918" s="177">
        <v>4</v>
      </c>
      <c r="M918" s="268">
        <f t="shared" si="72"/>
        <v>18</v>
      </c>
      <c r="N918" s="85"/>
      <c r="O918" s="85"/>
      <c r="P918" s="84"/>
      <c r="Q918" s="287"/>
      <c r="R918" s="177"/>
      <c r="S918" s="177" t="s">
        <v>843</v>
      </c>
      <c r="T918" s="178"/>
      <c r="U918" s="401" t="s">
        <v>1402</v>
      </c>
      <c r="V918" s="87"/>
      <c r="W918" s="86">
        <f t="shared" si="73"/>
        <v>18</v>
      </c>
      <c r="X918" s="88"/>
      <c r="Y918" s="86">
        <f t="shared" si="74"/>
        <v>21</v>
      </c>
      <c r="Z918" s="85"/>
      <c r="AA918" s="267" t="s">
        <v>1381</v>
      </c>
      <c r="AB918" s="175"/>
      <c r="AC918" s="176"/>
      <c r="AD918" s="176"/>
      <c r="AE918" s="101"/>
      <c r="AF918" s="101"/>
      <c r="AG918" s="101"/>
      <c r="AH918" s="101"/>
      <c r="AI918" s="101"/>
      <c r="AJ918" s="101"/>
      <c r="AK918" s="101"/>
      <c r="AL918" s="102"/>
      <c r="AM918" s="101"/>
      <c r="AN918" s="102"/>
      <c r="AO918" s="101"/>
      <c r="AP918" s="102"/>
      <c r="AQ918" s="101"/>
      <c r="AR918" s="102"/>
      <c r="AS918" s="101"/>
      <c r="AT918" s="102"/>
      <c r="AU918" s="101"/>
    </row>
    <row r="919" spans="1:52" ht="117.5">
      <c r="A919" s="487"/>
      <c r="B919" s="445"/>
      <c r="C919" s="493"/>
      <c r="D919" s="262" t="s">
        <v>1388</v>
      </c>
      <c r="E919" s="352" t="s">
        <v>362</v>
      </c>
      <c r="F919" s="263" t="s">
        <v>624</v>
      </c>
      <c r="G919" s="290" t="s">
        <v>704</v>
      </c>
      <c r="H919" s="341" t="s">
        <v>707</v>
      </c>
      <c r="I919" s="335" t="str">
        <f>IF(OR(E919="SE",E919="SA"),VLOOKUP(H919,'Tabla de Peligros y Riesgo'!$C$2:$E$226,2,FALSE),VLOOKUP(H919,'LISTA DE ASPECTOS - IMPACTOS'!$D$3:$F$72,2,FALSE))</f>
        <v>Atrapamiento</v>
      </c>
      <c r="J919" s="336" t="s">
        <v>705</v>
      </c>
      <c r="K919" s="342" t="s">
        <v>680</v>
      </c>
      <c r="L919" s="177">
        <v>3</v>
      </c>
      <c r="M919" s="268">
        <f t="shared" si="72"/>
        <v>13</v>
      </c>
      <c r="N919" s="85"/>
      <c r="O919" s="85"/>
      <c r="P919" s="84"/>
      <c r="Q919" s="287"/>
      <c r="R919" s="177"/>
      <c r="S919" s="177" t="s">
        <v>844</v>
      </c>
      <c r="T919" s="178"/>
      <c r="U919" s="401" t="s">
        <v>1402</v>
      </c>
      <c r="V919" s="87"/>
      <c r="W919" s="86">
        <f t="shared" si="73"/>
        <v>13</v>
      </c>
      <c r="X919" s="88"/>
      <c r="Y919" s="86">
        <f t="shared" si="74"/>
        <v>17</v>
      </c>
      <c r="Z919" s="85"/>
      <c r="AA919" s="267" t="s">
        <v>1381</v>
      </c>
      <c r="AB919" s="175"/>
      <c r="AC919" s="176"/>
      <c r="AD919" s="176"/>
      <c r="AE919" s="101"/>
      <c r="AF919" s="101"/>
      <c r="AG919" s="101"/>
      <c r="AH919" s="101"/>
      <c r="AI919" s="101"/>
      <c r="AJ919" s="101"/>
      <c r="AK919" s="101"/>
      <c r="AL919" s="102"/>
      <c r="AM919" s="101"/>
      <c r="AN919" s="102"/>
      <c r="AO919" s="101"/>
      <c r="AP919" s="102"/>
      <c r="AQ919" s="101"/>
      <c r="AR919" s="102"/>
      <c r="AS919" s="101"/>
      <c r="AT919" s="102"/>
      <c r="AU919" s="101"/>
    </row>
    <row r="920" spans="1:52" ht="101.5">
      <c r="A920" s="487"/>
      <c r="B920" s="445"/>
      <c r="C920" s="339" t="s">
        <v>144</v>
      </c>
      <c r="D920" s="262" t="s">
        <v>1388</v>
      </c>
      <c r="E920" s="352" t="s">
        <v>362</v>
      </c>
      <c r="F920" s="263" t="s">
        <v>624</v>
      </c>
      <c r="G920" s="290" t="s">
        <v>704</v>
      </c>
      <c r="H920" s="341" t="s">
        <v>507</v>
      </c>
      <c r="I920" s="335" t="str">
        <f>IF(OR(E920="SE",E920="SA"),VLOOKUP(H920,'Tabla de Peligros y Riesgo'!$C$2:$E$226,2,FALSE),VLOOKUP(H920,'LISTA DE ASPECTOS - IMPACTOS'!$D$3:$F$72,2,FALSE))</f>
        <v xml:space="preserve">Golpes </v>
      </c>
      <c r="J920" s="336" t="s">
        <v>705</v>
      </c>
      <c r="K920" s="342" t="s">
        <v>680</v>
      </c>
      <c r="L920" s="177">
        <v>3</v>
      </c>
      <c r="M920" s="268">
        <f t="shared" si="72"/>
        <v>13</v>
      </c>
      <c r="N920" s="177"/>
      <c r="O920" s="177"/>
      <c r="P920" s="84"/>
      <c r="Q920" s="287"/>
      <c r="R920" s="177"/>
      <c r="S920" s="177" t="s">
        <v>714</v>
      </c>
      <c r="T920" s="178"/>
      <c r="U920" s="401" t="s">
        <v>1402</v>
      </c>
      <c r="V920" s="87"/>
      <c r="W920" s="86">
        <f t="shared" si="73"/>
        <v>13</v>
      </c>
      <c r="X920" s="88"/>
      <c r="Y920" s="86">
        <f t="shared" si="74"/>
        <v>17</v>
      </c>
      <c r="Z920" s="85"/>
      <c r="AA920" s="267" t="s">
        <v>1381</v>
      </c>
      <c r="AB920" s="175"/>
      <c r="AC920" s="176"/>
      <c r="AD920" s="176"/>
      <c r="AE920" s="101"/>
      <c r="AF920" s="101"/>
      <c r="AG920" s="101"/>
      <c r="AH920" s="101"/>
      <c r="AI920" s="101"/>
      <c r="AJ920" s="101"/>
      <c r="AK920" s="101"/>
      <c r="AL920" s="102"/>
      <c r="AM920" s="101"/>
      <c r="AN920" s="102"/>
      <c r="AO920" s="101"/>
      <c r="AP920" s="102"/>
      <c r="AQ920" s="101"/>
      <c r="AR920" s="102"/>
      <c r="AS920" s="101"/>
      <c r="AT920" s="102"/>
      <c r="AU920" s="101"/>
    </row>
    <row r="921" spans="1:52" ht="70.5">
      <c r="A921" s="487"/>
      <c r="B921" s="445"/>
      <c r="C921" s="488" t="s">
        <v>222</v>
      </c>
      <c r="D921" s="262" t="s">
        <v>1388</v>
      </c>
      <c r="E921" s="352" t="s">
        <v>361</v>
      </c>
      <c r="F921" s="263" t="s">
        <v>624</v>
      </c>
      <c r="G921" s="290" t="s">
        <v>441</v>
      </c>
      <c r="H921" s="341" t="s">
        <v>519</v>
      </c>
      <c r="I921" s="335" t="str">
        <f>IF(OR(E921="SE",E921="SA"),VLOOKUP(H921,'Tabla de Peligros y Riesgo'!$C$2:$E$226,2,FALSE),VLOOKUP(H921,'LISTA DE ASPECTOS - IMPACTOS'!$D$3:$F$72,2,FALSE))</f>
        <v>Riesgos Disergonómico</v>
      </c>
      <c r="J921" s="336" t="str">
        <f>IF(OR(E921="SE",E921="SA"),VLOOKUP(H921,'Tabla de Peligros y Riesgo'!$C$2:$E$226,3,FALSE),VLOOKUP(H921,'LISTA DE ASPECTOS - IMPACTOS'!$D$3:$F$72,3,FALSE))</f>
        <v>Lumbalgia/Dorsalgia/ Hiperlordosis/ Tendinitis de Hombro</v>
      </c>
      <c r="K921" s="342" t="s">
        <v>715</v>
      </c>
      <c r="L921" s="177">
        <v>4</v>
      </c>
      <c r="M921" s="268">
        <f t="shared" si="72"/>
        <v>14</v>
      </c>
      <c r="N921" s="85"/>
      <c r="O921" s="85"/>
      <c r="P921" s="84"/>
      <c r="Q921" s="287"/>
      <c r="R921" s="177"/>
      <c r="S921" s="177" t="s">
        <v>716</v>
      </c>
      <c r="T921" s="178"/>
      <c r="U921" s="401" t="s">
        <v>1402</v>
      </c>
      <c r="V921" s="87"/>
      <c r="W921" s="86">
        <f t="shared" si="73"/>
        <v>14</v>
      </c>
      <c r="X921" s="88"/>
      <c r="Y921" s="86">
        <f t="shared" si="74"/>
        <v>18</v>
      </c>
      <c r="Z921" s="85"/>
      <c r="AA921" s="267" t="s">
        <v>1381</v>
      </c>
      <c r="AB921" s="175"/>
      <c r="AC921" s="176"/>
      <c r="AD921" s="176"/>
      <c r="AE921" s="101"/>
      <c r="AF921" s="101"/>
      <c r="AG921" s="101"/>
      <c r="AH921" s="101"/>
      <c r="AI921" s="101"/>
      <c r="AJ921" s="101"/>
      <c r="AK921" s="101"/>
      <c r="AL921" s="102"/>
      <c r="AM921" s="101"/>
      <c r="AN921" s="102"/>
      <c r="AO921" s="101"/>
      <c r="AP921" s="102"/>
      <c r="AQ921" s="101"/>
      <c r="AR921" s="102"/>
      <c r="AS921" s="101"/>
      <c r="AT921" s="102"/>
      <c r="AU921" s="101"/>
    </row>
    <row r="922" spans="1:52" ht="58">
      <c r="A922" s="487"/>
      <c r="B922" s="445"/>
      <c r="C922" s="489"/>
      <c r="D922" s="262" t="s">
        <v>1388</v>
      </c>
      <c r="E922" s="352" t="s">
        <v>362</v>
      </c>
      <c r="F922" s="263" t="s">
        <v>624</v>
      </c>
      <c r="G922" s="290" t="s">
        <v>823</v>
      </c>
      <c r="H922" s="341" t="s">
        <v>824</v>
      </c>
      <c r="I922" s="335" t="str">
        <f>IF(OR(E922="SE",E922="SA"),VLOOKUP(H922,'Tabla de Peligros y Riesgo'!$C$2:$E$226,2,FALSE),VLOOKUP(H922,'LISTA DE ASPECTOS - IMPACTOS'!$D$3:$F$72,2,FALSE))</f>
        <v>Aplastamiento</v>
      </c>
      <c r="J922" s="336" t="str">
        <f>IF(OR(E922="SE",E922="SA"),VLOOKUP(H922,'Tabla de Peligros y Riesgo'!$C$2:$E$226,3,FALSE),VLOOKUP(H922,'LISTA DE ASPECTOS - IMPACTOS'!$D$3:$F$72,3,FALSE))</f>
        <v>Contusión/Fractura/Muerte</v>
      </c>
      <c r="K922" s="342" t="s">
        <v>680</v>
      </c>
      <c r="L922" s="177">
        <v>2</v>
      </c>
      <c r="M922" s="268">
        <f t="shared" si="72"/>
        <v>8</v>
      </c>
      <c r="N922" s="85"/>
      <c r="O922" s="85"/>
      <c r="P922" s="84"/>
      <c r="Q922" s="287" t="s">
        <v>825</v>
      </c>
      <c r="R922" s="177" t="s">
        <v>685</v>
      </c>
      <c r="S922" s="177" t="s">
        <v>826</v>
      </c>
      <c r="T922" s="178"/>
      <c r="U922" s="401" t="s">
        <v>1402</v>
      </c>
      <c r="V922" s="87"/>
      <c r="W922" s="86">
        <f t="shared" si="73"/>
        <v>8</v>
      </c>
      <c r="X922" s="88"/>
      <c r="Y922" s="86">
        <f t="shared" si="74"/>
        <v>12</v>
      </c>
      <c r="Z922" s="85"/>
      <c r="AA922" s="267" t="s">
        <v>1381</v>
      </c>
      <c r="AB922" s="175"/>
      <c r="AC922" s="176"/>
      <c r="AD922" s="176"/>
      <c r="AE922" s="101"/>
      <c r="AF922" s="101"/>
      <c r="AG922" s="101"/>
      <c r="AH922" s="101"/>
      <c r="AI922" s="101"/>
      <c r="AJ922" s="101"/>
      <c r="AK922" s="101"/>
      <c r="AL922" s="102"/>
      <c r="AM922" s="101"/>
      <c r="AN922" s="102"/>
      <c r="AO922" s="101"/>
      <c r="AP922" s="102"/>
      <c r="AQ922" s="101"/>
      <c r="AR922" s="102"/>
      <c r="AS922" s="101"/>
      <c r="AT922" s="102"/>
      <c r="AU922" s="101"/>
    </row>
    <row r="923" spans="1:52" ht="70.5">
      <c r="A923" s="487"/>
      <c r="B923" s="445"/>
      <c r="C923" s="489"/>
      <c r="D923" s="262" t="s">
        <v>1388</v>
      </c>
      <c r="E923" s="352" t="s">
        <v>362</v>
      </c>
      <c r="F923" s="263" t="s">
        <v>624</v>
      </c>
      <c r="G923" s="290" t="s">
        <v>701</v>
      </c>
      <c r="H923" s="341" t="s">
        <v>542</v>
      </c>
      <c r="I923" s="335" t="str">
        <f>IF(OR(E923="SE",E923="SA"),VLOOKUP(H923,'Tabla de Peligros y Riesgo'!$C$2:$E$226,2,FALSE),VLOOKUP(H923,'LISTA DE ASPECTOS - IMPACTOS'!$D$3:$F$72,2,FALSE))</f>
        <v>Caída al mismo nivel</v>
      </c>
      <c r="J923" s="336" t="s">
        <v>702</v>
      </c>
      <c r="K923" s="342" t="s">
        <v>680</v>
      </c>
      <c r="L923" s="177">
        <v>4</v>
      </c>
      <c r="M923" s="268">
        <f t="shared" si="72"/>
        <v>18</v>
      </c>
      <c r="N923" s="85"/>
      <c r="O923" s="85"/>
      <c r="P923" s="84"/>
      <c r="Q923" s="287"/>
      <c r="R923" s="177"/>
      <c r="S923" s="177" t="s">
        <v>843</v>
      </c>
      <c r="T923" s="178"/>
      <c r="U923" s="401" t="s">
        <v>1402</v>
      </c>
      <c r="V923" s="87">
        <v>0.15</v>
      </c>
      <c r="W923" s="86">
        <f t="shared" si="73"/>
        <v>18</v>
      </c>
      <c r="X923" s="88">
        <f>IF(M923&gt;=16,MAX(N923:R923),IF(M923&lt;16,MAX(N923:V923)))</f>
        <v>0</v>
      </c>
      <c r="Y923" s="86">
        <f t="shared" si="74"/>
        <v>21</v>
      </c>
      <c r="Z923" s="85"/>
      <c r="AA923" s="267" t="s">
        <v>1381</v>
      </c>
      <c r="AB923" s="175"/>
      <c r="AC923" s="176"/>
      <c r="AD923" s="176"/>
      <c r="AE923" s="101"/>
      <c r="AF923" s="101"/>
      <c r="AG923" s="101"/>
      <c r="AH923" s="101"/>
      <c r="AI923" s="101"/>
      <c r="AJ923" s="101"/>
      <c r="AK923" s="101"/>
      <c r="AL923" s="102"/>
      <c r="AM923" s="101"/>
      <c r="AN923" s="102"/>
      <c r="AO923" s="101"/>
      <c r="AP923" s="102"/>
      <c r="AQ923" s="101"/>
      <c r="AR923" s="102"/>
      <c r="AS923" s="101"/>
      <c r="AT923" s="102"/>
      <c r="AU923" s="101"/>
    </row>
    <row r="924" spans="1:52" ht="116">
      <c r="A924" s="487"/>
      <c r="B924" s="445"/>
      <c r="C924" s="489"/>
      <c r="D924" s="262" t="s">
        <v>1388</v>
      </c>
      <c r="E924" s="352" t="s">
        <v>362</v>
      </c>
      <c r="F924" s="263" t="s">
        <v>624</v>
      </c>
      <c r="G924" s="290" t="s">
        <v>735</v>
      </c>
      <c r="H924" s="341" t="s">
        <v>736</v>
      </c>
      <c r="I924" s="335" t="str">
        <f>IF(OR(E924="SE",E924="SA"),VLOOKUP(H924,'Tabla de Peligros y Riesgo'!$C$2:$E$226,2,FALSE),VLOOKUP(H924,'LISTA DE ASPECTOS - IMPACTOS'!$D$3:$F$72,2,FALSE))</f>
        <v>Cortes</v>
      </c>
      <c r="J924" s="336" t="str">
        <f>IF(OR(E924="SE",E924="SA"),VLOOKUP(H924,'Tabla de Peligros y Riesgo'!$C$2:$E$226,3,FALSE),VLOOKUP(H924,'LISTA DE ASPECTOS - IMPACTOS'!$D$3:$F$72,3,FALSE))</f>
        <v>Herida punzocortante</v>
      </c>
      <c r="K924" s="342" t="s">
        <v>715</v>
      </c>
      <c r="L924" s="177">
        <v>3</v>
      </c>
      <c r="M924" s="268">
        <f t="shared" si="72"/>
        <v>9</v>
      </c>
      <c r="N924" s="85"/>
      <c r="O924" s="85"/>
      <c r="P924" s="84"/>
      <c r="Q924" s="287" t="s">
        <v>737</v>
      </c>
      <c r="R924" s="177" t="s">
        <v>678</v>
      </c>
      <c r="S924" s="177" t="s">
        <v>738</v>
      </c>
      <c r="T924" s="178"/>
      <c r="U924" s="401" t="s">
        <v>1402</v>
      </c>
      <c r="V924" s="87"/>
      <c r="W924" s="86">
        <f t="shared" si="73"/>
        <v>9</v>
      </c>
      <c r="X924" s="88"/>
      <c r="Y924" s="86">
        <f t="shared" si="74"/>
        <v>20</v>
      </c>
      <c r="Z924" s="85"/>
      <c r="AA924" s="267" t="s">
        <v>1381</v>
      </c>
      <c r="AB924" s="175"/>
      <c r="AC924" s="176"/>
      <c r="AD924" s="176"/>
      <c r="AE924" s="101"/>
      <c r="AF924" s="101"/>
      <c r="AG924" s="101"/>
      <c r="AH924" s="101"/>
      <c r="AI924" s="101"/>
      <c r="AJ924" s="101"/>
      <c r="AK924" s="101"/>
      <c r="AL924" s="102"/>
      <c r="AM924" s="101"/>
      <c r="AN924" s="102"/>
      <c r="AO924" s="101"/>
      <c r="AP924" s="102"/>
      <c r="AQ924" s="101"/>
      <c r="AR924" s="102"/>
      <c r="AS924" s="101"/>
      <c r="AT924" s="102"/>
      <c r="AU924" s="101"/>
    </row>
    <row r="925" spans="1:52" ht="117.5">
      <c r="A925" s="487"/>
      <c r="B925" s="445"/>
      <c r="C925" s="489"/>
      <c r="D925" s="262" t="s">
        <v>1388</v>
      </c>
      <c r="E925" s="352" t="s">
        <v>362</v>
      </c>
      <c r="F925" s="263" t="s">
        <v>624</v>
      </c>
      <c r="G925" s="290" t="s">
        <v>704</v>
      </c>
      <c r="H925" s="341" t="s">
        <v>707</v>
      </c>
      <c r="I925" s="335" t="str">
        <f>IF(OR(E925="SE",E925="SA"),VLOOKUP(H925,'Tabla de Peligros y Riesgo'!$C$2:$E$226,2,FALSE),VLOOKUP(H925,'LISTA DE ASPECTOS - IMPACTOS'!$D$3:$F$72,2,FALSE))</f>
        <v>Atrapamiento</v>
      </c>
      <c r="J925" s="336" t="s">
        <v>705</v>
      </c>
      <c r="K925" s="342" t="s">
        <v>680</v>
      </c>
      <c r="L925" s="177">
        <v>3</v>
      </c>
      <c r="M925" s="268">
        <f t="shared" si="72"/>
        <v>13</v>
      </c>
      <c r="N925" s="177"/>
      <c r="O925" s="177"/>
      <c r="P925" s="84"/>
      <c r="Q925" s="287"/>
      <c r="R925" s="177"/>
      <c r="S925" s="177" t="s">
        <v>714</v>
      </c>
      <c r="T925" s="178"/>
      <c r="U925" s="401" t="s">
        <v>1402</v>
      </c>
      <c r="V925" s="87"/>
      <c r="W925" s="86">
        <f t="shared" si="73"/>
        <v>13</v>
      </c>
      <c r="X925" s="88"/>
      <c r="Y925" s="86">
        <f t="shared" si="74"/>
        <v>17</v>
      </c>
      <c r="Z925" s="85"/>
      <c r="AA925" s="267" t="s">
        <v>1381</v>
      </c>
      <c r="AB925" s="175"/>
      <c r="AC925" s="176"/>
      <c r="AD925" s="176"/>
      <c r="AE925" s="101"/>
      <c r="AF925" s="101"/>
      <c r="AG925" s="101"/>
      <c r="AH925" s="101"/>
      <c r="AI925" s="101"/>
      <c r="AJ925" s="101"/>
      <c r="AK925" s="101"/>
      <c r="AL925" s="102"/>
      <c r="AM925" s="101"/>
      <c r="AN925" s="102"/>
      <c r="AO925" s="101"/>
      <c r="AP925" s="102"/>
      <c r="AQ925" s="101"/>
      <c r="AR925" s="102"/>
      <c r="AS925" s="101"/>
      <c r="AT925" s="102"/>
      <c r="AU925" s="101"/>
    </row>
    <row r="926" spans="1:52" ht="188">
      <c r="A926" s="487"/>
      <c r="B926" s="445"/>
      <c r="C926" s="493"/>
      <c r="D926" s="262" t="s">
        <v>1388</v>
      </c>
      <c r="E926" s="352" t="s">
        <v>363</v>
      </c>
      <c r="F926" s="263" t="s">
        <v>624</v>
      </c>
      <c r="G926" s="290" t="s">
        <v>739</v>
      </c>
      <c r="H926" s="341" t="s">
        <v>740</v>
      </c>
      <c r="I926" s="335" t="str">
        <f>IF(OR(E926="SE",E926="SA"),VLOOKUP(H926,'Tabla de Peligros y Riesgo'!$C$2:$E$226,2,FALSE),VLOOKUP(H926,'LISTA DE ASPECTOS - IMPACTOS'!$D$3:$F$72,2,FALSE))</f>
        <v>Alteración de la calidad de suelo/agua</v>
      </c>
      <c r="J926" s="336" t="str">
        <f>IF(OR(E926="SE",E926="SA"),VLOOKUP(H926,'Tabla de Peligros y Riesgo'!$C$2:$E$226,3,FALSE),VLOOKUP(H926,'LISTA DE ASPECTOS - IMPACTOS'!$D$3:$F$72,3,FALSE))</f>
        <v>Potencial incumplimiento de Estándares de Calidad Ambiental (ECA) para aire.
Potencial afectación a la vida y salud humana.</v>
      </c>
      <c r="K926" s="342" t="s">
        <v>715</v>
      </c>
      <c r="L926" s="177">
        <v>4</v>
      </c>
      <c r="M926" s="268">
        <f t="shared" si="72"/>
        <v>14</v>
      </c>
      <c r="N926" s="85"/>
      <c r="O926" s="85"/>
      <c r="P926" s="291"/>
      <c r="Q926" s="287"/>
      <c r="R926" s="177"/>
      <c r="S926" s="177" t="s">
        <v>741</v>
      </c>
      <c r="T926" s="178">
        <v>0.35</v>
      </c>
      <c r="U926" s="178"/>
      <c r="V926" s="87"/>
      <c r="W926" s="86">
        <f t="shared" si="73"/>
        <v>14</v>
      </c>
      <c r="X926" s="88"/>
      <c r="Y926" s="86">
        <f t="shared" si="74"/>
        <v>18</v>
      </c>
      <c r="Z926" s="85"/>
      <c r="AA926" s="267" t="s">
        <v>1381</v>
      </c>
      <c r="AB926" s="536"/>
      <c r="AC926" s="537"/>
      <c r="AD926" s="537"/>
      <c r="AE926" s="272"/>
      <c r="AF926" s="272"/>
      <c r="AG926" s="272"/>
      <c r="AH926" s="272"/>
      <c r="AI926" s="272"/>
      <c r="AJ926" s="272"/>
      <c r="AK926" s="272"/>
      <c r="AL926" s="273"/>
      <c r="AM926" s="272"/>
      <c r="AN926" s="273"/>
      <c r="AO926" s="272"/>
      <c r="AP926" s="273"/>
      <c r="AQ926" s="272"/>
      <c r="AR926" s="273"/>
      <c r="AS926" s="272"/>
      <c r="AT926" s="102"/>
      <c r="AU926" s="101"/>
    </row>
    <row r="927" spans="1:52" ht="70.5">
      <c r="A927" s="487"/>
      <c r="B927" s="445"/>
      <c r="C927" s="488" t="s">
        <v>223</v>
      </c>
      <c r="D927" s="262" t="s">
        <v>1388</v>
      </c>
      <c r="E927" s="352" t="s">
        <v>361</v>
      </c>
      <c r="F927" s="263" t="s">
        <v>624</v>
      </c>
      <c r="G927" s="290" t="s">
        <v>441</v>
      </c>
      <c r="H927" s="341" t="s">
        <v>519</v>
      </c>
      <c r="I927" s="335" t="str">
        <f>IF(OR(E927="SE",E927="SA"),VLOOKUP(H927,'Tabla de Peligros y Riesgo'!$C$2:$E$226,2,FALSE),VLOOKUP(H927,'LISTA DE ASPECTOS - IMPACTOS'!$D$3:$F$72,2,FALSE))</f>
        <v>Riesgos Disergonómico</v>
      </c>
      <c r="J927" s="336" t="str">
        <f>IF(OR(E927="SE",E927="SA"),VLOOKUP(H927,'Tabla de Peligros y Riesgo'!$C$2:$E$226,3,FALSE),VLOOKUP(H927,'LISTA DE ASPECTOS - IMPACTOS'!$D$3:$F$72,3,FALSE))</f>
        <v>Lumbalgia/Dorsalgia/ Hiperlordosis/ Tendinitis de Hombro</v>
      </c>
      <c r="K927" s="342" t="s">
        <v>715</v>
      </c>
      <c r="L927" s="177">
        <v>4</v>
      </c>
      <c r="M927" s="268">
        <f t="shared" si="72"/>
        <v>14</v>
      </c>
      <c r="N927" s="85"/>
      <c r="O927" s="85"/>
      <c r="P927" s="84"/>
      <c r="Q927" s="287"/>
      <c r="R927" s="177"/>
      <c r="S927" s="177" t="s">
        <v>716</v>
      </c>
      <c r="T927" s="178"/>
      <c r="U927" s="401" t="s">
        <v>1402</v>
      </c>
      <c r="V927" s="87"/>
      <c r="W927" s="86">
        <f t="shared" si="73"/>
        <v>14</v>
      </c>
      <c r="X927" s="88">
        <f>IF(M927&gt;=16,MAX(N927:R927),IF(M927&lt;16,MAX(N927:V927)))</f>
        <v>0</v>
      </c>
      <c r="Y927" s="86">
        <f t="shared" si="74"/>
        <v>18</v>
      </c>
      <c r="Z927" s="85"/>
      <c r="AA927" s="267" t="s">
        <v>1381</v>
      </c>
      <c r="AB927" s="175"/>
      <c r="AC927" s="176"/>
      <c r="AD927" s="176"/>
      <c r="AE927" s="101"/>
      <c r="AF927" s="101"/>
      <c r="AG927" s="101"/>
      <c r="AH927" s="101"/>
      <c r="AI927" s="101"/>
      <c r="AJ927" s="101"/>
      <c r="AK927" s="101"/>
      <c r="AL927" s="102"/>
      <c r="AM927" s="101"/>
      <c r="AN927" s="102"/>
      <c r="AO927" s="101"/>
      <c r="AP927" s="102"/>
      <c r="AQ927" s="101"/>
      <c r="AR927" s="102"/>
      <c r="AS927" s="101"/>
      <c r="AT927" s="102"/>
      <c r="AU927" s="101"/>
    </row>
    <row r="928" spans="1:52" ht="58">
      <c r="A928" s="487"/>
      <c r="B928" s="445"/>
      <c r="C928" s="489"/>
      <c r="D928" s="262" t="s">
        <v>1388</v>
      </c>
      <c r="E928" s="352" t="s">
        <v>362</v>
      </c>
      <c r="F928" s="263" t="s">
        <v>624</v>
      </c>
      <c r="G928" s="290" t="s">
        <v>823</v>
      </c>
      <c r="H928" s="341" t="s">
        <v>824</v>
      </c>
      <c r="I928" s="335" t="str">
        <f>IF(OR(E928="SE",E928="SA"),VLOOKUP(H928,'Tabla de Peligros y Riesgo'!$C$2:$E$226,2,FALSE),VLOOKUP(H928,'LISTA DE ASPECTOS - IMPACTOS'!$D$3:$F$72,2,FALSE))</f>
        <v>Aplastamiento</v>
      </c>
      <c r="J928" s="336" t="str">
        <f>IF(OR(E928="SE",E928="SA"),VLOOKUP(H928,'Tabla de Peligros y Riesgo'!$C$2:$E$226,3,FALSE),VLOOKUP(H928,'LISTA DE ASPECTOS - IMPACTOS'!$D$3:$F$72,3,FALSE))</f>
        <v>Contusión/Fractura/Muerte</v>
      </c>
      <c r="K928" s="342" t="s">
        <v>680</v>
      </c>
      <c r="L928" s="177">
        <v>2</v>
      </c>
      <c r="M928" s="268">
        <f t="shared" si="72"/>
        <v>8</v>
      </c>
      <c r="N928" s="85"/>
      <c r="O928" s="85"/>
      <c r="P928" s="84"/>
      <c r="Q928" s="287" t="s">
        <v>825</v>
      </c>
      <c r="R928" s="177" t="s">
        <v>685</v>
      </c>
      <c r="S928" s="177" t="s">
        <v>826</v>
      </c>
      <c r="T928" s="178"/>
      <c r="U928" s="401" t="s">
        <v>1402</v>
      </c>
      <c r="V928" s="87"/>
      <c r="W928" s="86">
        <f t="shared" si="73"/>
        <v>8</v>
      </c>
      <c r="X928" s="88"/>
      <c r="Y928" s="86">
        <f t="shared" si="74"/>
        <v>12</v>
      </c>
      <c r="Z928" s="85"/>
      <c r="AA928" s="267" t="s">
        <v>1381</v>
      </c>
      <c r="AB928" s="175"/>
      <c r="AC928" s="176"/>
      <c r="AD928" s="176"/>
      <c r="AE928" s="101"/>
      <c r="AF928" s="101"/>
      <c r="AG928" s="101"/>
      <c r="AH928" s="101"/>
      <c r="AI928" s="101"/>
      <c r="AJ928" s="101"/>
      <c r="AK928" s="101"/>
      <c r="AL928" s="102"/>
      <c r="AM928" s="101"/>
      <c r="AN928" s="102"/>
      <c r="AO928" s="101"/>
      <c r="AP928" s="102"/>
      <c r="AQ928" s="101"/>
      <c r="AR928" s="102"/>
      <c r="AS928" s="101"/>
      <c r="AT928" s="102"/>
      <c r="AU928" s="101"/>
    </row>
    <row r="929" spans="1:47" ht="117.5">
      <c r="A929" s="487"/>
      <c r="B929" s="445"/>
      <c r="C929" s="489"/>
      <c r="D929" s="262" t="s">
        <v>1388</v>
      </c>
      <c r="E929" s="352" t="s">
        <v>362</v>
      </c>
      <c r="F929" s="263" t="s">
        <v>624</v>
      </c>
      <c r="G929" s="290" t="s">
        <v>704</v>
      </c>
      <c r="H929" s="341" t="s">
        <v>707</v>
      </c>
      <c r="I929" s="335" t="str">
        <f>IF(OR(E929="SE",E929="SA"),VLOOKUP(H929,'Tabla de Peligros y Riesgo'!$C$2:$E$226,2,FALSE),VLOOKUP(H929,'LISTA DE ASPECTOS - IMPACTOS'!$D$3:$F$72,2,FALSE))</f>
        <v>Atrapamiento</v>
      </c>
      <c r="J929" s="336" t="s">
        <v>705</v>
      </c>
      <c r="K929" s="342" t="s">
        <v>680</v>
      </c>
      <c r="L929" s="177">
        <v>3</v>
      </c>
      <c r="M929" s="268">
        <f t="shared" si="72"/>
        <v>13</v>
      </c>
      <c r="N929" s="85"/>
      <c r="O929" s="85"/>
      <c r="P929" s="84"/>
      <c r="Q929" s="287"/>
      <c r="R929" s="177"/>
      <c r="S929" s="177" t="s">
        <v>844</v>
      </c>
      <c r="T929" s="178"/>
      <c r="U929" s="401" t="s">
        <v>1402</v>
      </c>
      <c r="V929" s="87"/>
      <c r="W929" s="86">
        <f t="shared" si="73"/>
        <v>13</v>
      </c>
      <c r="X929" s="88"/>
      <c r="Y929" s="86">
        <f t="shared" si="74"/>
        <v>17</v>
      </c>
      <c r="Z929" s="85"/>
      <c r="AA929" s="267" t="s">
        <v>1381</v>
      </c>
      <c r="AB929" s="175"/>
      <c r="AC929" s="176"/>
      <c r="AD929" s="176"/>
      <c r="AE929" s="101"/>
      <c r="AF929" s="101"/>
      <c r="AG929" s="101"/>
      <c r="AH929" s="101"/>
      <c r="AI929" s="101"/>
      <c r="AJ929" s="101"/>
      <c r="AK929" s="101"/>
      <c r="AL929" s="102"/>
      <c r="AM929" s="101"/>
      <c r="AN929" s="102"/>
      <c r="AO929" s="101"/>
      <c r="AP929" s="102"/>
      <c r="AQ929" s="101"/>
      <c r="AR929" s="102"/>
      <c r="AS929" s="101"/>
      <c r="AT929" s="102"/>
      <c r="AU929" s="101"/>
    </row>
    <row r="930" spans="1:47" ht="70.5">
      <c r="A930" s="487"/>
      <c r="B930" s="445"/>
      <c r="C930" s="489"/>
      <c r="D930" s="262" t="s">
        <v>1388</v>
      </c>
      <c r="E930" s="352" t="s">
        <v>362</v>
      </c>
      <c r="F930" s="263" t="s">
        <v>624</v>
      </c>
      <c r="G930" s="290" t="s">
        <v>701</v>
      </c>
      <c r="H930" s="341" t="s">
        <v>542</v>
      </c>
      <c r="I930" s="335" t="str">
        <f>IF(OR(E930="SE",E930="SA"),VLOOKUP(H930,'Tabla de Peligros y Riesgo'!$C$2:$E$226,2,FALSE),VLOOKUP(H930,'LISTA DE ASPECTOS - IMPACTOS'!$D$3:$F$72,2,FALSE))</f>
        <v>Caída al mismo nivel</v>
      </c>
      <c r="J930" s="336" t="s">
        <v>702</v>
      </c>
      <c r="K930" s="342" t="s">
        <v>680</v>
      </c>
      <c r="L930" s="177">
        <v>4</v>
      </c>
      <c r="M930" s="268">
        <f t="shared" si="72"/>
        <v>18</v>
      </c>
      <c r="N930" s="85"/>
      <c r="O930" s="85"/>
      <c r="P930" s="84"/>
      <c r="Q930" s="287"/>
      <c r="R930" s="177"/>
      <c r="S930" s="177" t="s">
        <v>843</v>
      </c>
      <c r="T930" s="178"/>
      <c r="U930" s="401" t="s">
        <v>1402</v>
      </c>
      <c r="V930" s="87"/>
      <c r="W930" s="86">
        <f t="shared" si="73"/>
        <v>18</v>
      </c>
      <c r="X930" s="88"/>
      <c r="Y930" s="86">
        <f t="shared" si="74"/>
        <v>21</v>
      </c>
      <c r="Z930" s="85"/>
      <c r="AA930" s="267" t="s">
        <v>1381</v>
      </c>
      <c r="AB930" s="175"/>
      <c r="AC930" s="176"/>
      <c r="AD930" s="176"/>
      <c r="AE930" s="101"/>
      <c r="AF930" s="101"/>
      <c r="AG930" s="101"/>
      <c r="AH930" s="101"/>
      <c r="AI930" s="101"/>
      <c r="AJ930" s="101"/>
      <c r="AK930" s="101"/>
      <c r="AL930" s="102"/>
      <c r="AM930" s="101"/>
      <c r="AN930" s="102"/>
      <c r="AO930" s="101"/>
      <c r="AP930" s="102"/>
      <c r="AQ930" s="101"/>
      <c r="AR930" s="102"/>
      <c r="AS930" s="101"/>
      <c r="AT930" s="102"/>
      <c r="AU930" s="101"/>
    </row>
    <row r="931" spans="1:47" ht="70.5">
      <c r="A931" s="487"/>
      <c r="B931" s="445"/>
      <c r="C931" s="488" t="s">
        <v>224</v>
      </c>
      <c r="D931" s="262" t="s">
        <v>1388</v>
      </c>
      <c r="E931" s="352" t="s">
        <v>361</v>
      </c>
      <c r="F931" s="263" t="s">
        <v>624</v>
      </c>
      <c r="G931" s="290" t="s">
        <v>441</v>
      </c>
      <c r="H931" s="341" t="s">
        <v>519</v>
      </c>
      <c r="I931" s="335" t="str">
        <f>IF(OR(E931="SE",E931="SA"),VLOOKUP(H931,'Tabla de Peligros y Riesgo'!$C$2:$E$226,2,FALSE),VLOOKUP(H931,'LISTA DE ASPECTOS - IMPACTOS'!$D$3:$F$72,2,FALSE))</f>
        <v>Riesgos Disergonómico</v>
      </c>
      <c r="J931" s="336" t="str">
        <f>IF(OR(E931="SE",E931="SA"),VLOOKUP(H931,'Tabla de Peligros y Riesgo'!$C$2:$E$226,3,FALSE),VLOOKUP(H931,'LISTA DE ASPECTOS - IMPACTOS'!$D$3:$F$72,3,FALSE))</f>
        <v>Lumbalgia/Dorsalgia/ Hiperlordosis/ Tendinitis de Hombro</v>
      </c>
      <c r="K931" s="342" t="s">
        <v>715</v>
      </c>
      <c r="L931" s="177">
        <v>4</v>
      </c>
      <c r="M931" s="268">
        <f t="shared" si="72"/>
        <v>14</v>
      </c>
      <c r="N931" s="85"/>
      <c r="O931" s="85"/>
      <c r="P931" s="84"/>
      <c r="Q931" s="287"/>
      <c r="R931" s="177"/>
      <c r="S931" s="177" t="s">
        <v>716</v>
      </c>
      <c r="T931" s="178"/>
      <c r="U931" s="401" t="s">
        <v>1402</v>
      </c>
      <c r="V931" s="87"/>
      <c r="W931" s="86">
        <f t="shared" si="73"/>
        <v>14</v>
      </c>
      <c r="X931" s="88"/>
      <c r="Y931" s="86">
        <f t="shared" si="74"/>
        <v>18</v>
      </c>
      <c r="Z931" s="85"/>
      <c r="AA931" s="267" t="s">
        <v>1381</v>
      </c>
      <c r="AB931" s="175"/>
      <c r="AC931" s="176"/>
      <c r="AD931" s="176"/>
      <c r="AE931" s="101"/>
      <c r="AF931" s="101"/>
      <c r="AG931" s="101"/>
      <c r="AH931" s="101"/>
      <c r="AI931" s="101"/>
      <c r="AJ931" s="101"/>
      <c r="AK931" s="101"/>
      <c r="AL931" s="102"/>
      <c r="AM931" s="101"/>
      <c r="AN931" s="102"/>
      <c r="AO931" s="101"/>
      <c r="AP931" s="102"/>
      <c r="AQ931" s="101"/>
      <c r="AR931" s="102"/>
      <c r="AS931" s="101"/>
      <c r="AT931" s="102"/>
      <c r="AU931" s="101"/>
    </row>
    <row r="932" spans="1:47" ht="70.5">
      <c r="A932" s="487"/>
      <c r="B932" s="445"/>
      <c r="C932" s="489"/>
      <c r="D932" s="262" t="s">
        <v>1388</v>
      </c>
      <c r="E932" s="352" t="s">
        <v>362</v>
      </c>
      <c r="F932" s="263" t="s">
        <v>624</v>
      </c>
      <c r="G932" s="290" t="s">
        <v>701</v>
      </c>
      <c r="H932" s="341" t="s">
        <v>542</v>
      </c>
      <c r="I932" s="335" t="str">
        <f>IF(OR(E932="SE",E932="SA"),VLOOKUP(H932,'Tabla de Peligros y Riesgo'!$C$2:$E$226,2,FALSE),VLOOKUP(H932,'LISTA DE ASPECTOS - IMPACTOS'!$D$3:$F$72,2,FALSE))</f>
        <v>Caída al mismo nivel</v>
      </c>
      <c r="J932" s="336" t="s">
        <v>702</v>
      </c>
      <c r="K932" s="342" t="s">
        <v>680</v>
      </c>
      <c r="L932" s="177">
        <v>4</v>
      </c>
      <c r="M932" s="268">
        <f t="shared" si="72"/>
        <v>18</v>
      </c>
      <c r="N932" s="85"/>
      <c r="O932" s="85"/>
      <c r="P932" s="84"/>
      <c r="Q932" s="287"/>
      <c r="R932" s="177"/>
      <c r="S932" s="177" t="s">
        <v>843</v>
      </c>
      <c r="T932" s="178"/>
      <c r="U932" s="401" t="s">
        <v>1402</v>
      </c>
      <c r="V932" s="87"/>
      <c r="W932" s="86">
        <f t="shared" si="73"/>
        <v>18</v>
      </c>
      <c r="X932" s="88"/>
      <c r="Y932" s="86">
        <f t="shared" si="74"/>
        <v>21</v>
      </c>
      <c r="Z932" s="85"/>
      <c r="AA932" s="267" t="s">
        <v>1381</v>
      </c>
      <c r="AB932" s="175"/>
      <c r="AC932" s="176"/>
      <c r="AD932" s="176"/>
      <c r="AE932" s="101"/>
      <c r="AF932" s="101"/>
      <c r="AG932" s="101"/>
      <c r="AH932" s="101"/>
      <c r="AI932" s="101"/>
      <c r="AJ932" s="101"/>
      <c r="AK932" s="101"/>
      <c r="AL932" s="102"/>
      <c r="AM932" s="101"/>
      <c r="AN932" s="102"/>
      <c r="AO932" s="101"/>
      <c r="AP932" s="102"/>
      <c r="AQ932" s="101"/>
      <c r="AR932" s="102"/>
      <c r="AS932" s="101"/>
      <c r="AT932" s="102"/>
      <c r="AU932" s="101"/>
    </row>
    <row r="933" spans="1:47" ht="58">
      <c r="A933" s="487"/>
      <c r="B933" s="445"/>
      <c r="C933" s="489"/>
      <c r="D933" s="262" t="s">
        <v>1388</v>
      </c>
      <c r="E933" s="352" t="s">
        <v>362</v>
      </c>
      <c r="F933" s="263" t="s">
        <v>624</v>
      </c>
      <c r="G933" s="290" t="s">
        <v>823</v>
      </c>
      <c r="H933" s="341" t="s">
        <v>824</v>
      </c>
      <c r="I933" s="335" t="str">
        <f>IF(OR(E933="SE",E933="SA"),VLOOKUP(H933,'Tabla de Peligros y Riesgo'!$C$2:$E$226,2,FALSE),VLOOKUP(H933,'LISTA DE ASPECTOS - IMPACTOS'!$D$3:$F$72,2,FALSE))</f>
        <v>Aplastamiento</v>
      </c>
      <c r="J933" s="336" t="str">
        <f>IF(OR(E933="SE",E933="SA"),VLOOKUP(H933,'Tabla de Peligros y Riesgo'!$C$2:$E$226,3,FALSE),VLOOKUP(H933,'LISTA DE ASPECTOS - IMPACTOS'!$D$3:$F$72,3,FALSE))</f>
        <v>Contusión/Fractura/Muerte</v>
      </c>
      <c r="K933" s="342" t="s">
        <v>680</v>
      </c>
      <c r="L933" s="177">
        <v>2</v>
      </c>
      <c r="M933" s="268">
        <f t="shared" si="72"/>
        <v>8</v>
      </c>
      <c r="N933" s="85"/>
      <c r="O933" s="85"/>
      <c r="P933" s="84"/>
      <c r="Q933" s="287" t="s">
        <v>825</v>
      </c>
      <c r="R933" s="177" t="s">
        <v>685</v>
      </c>
      <c r="S933" s="177" t="s">
        <v>826</v>
      </c>
      <c r="T933" s="178"/>
      <c r="U933" s="401" t="s">
        <v>1402</v>
      </c>
      <c r="V933" s="87"/>
      <c r="W933" s="86">
        <f t="shared" si="73"/>
        <v>8</v>
      </c>
      <c r="X933" s="88"/>
      <c r="Y933" s="86">
        <f t="shared" si="74"/>
        <v>12</v>
      </c>
      <c r="Z933" s="85"/>
      <c r="AA933" s="267" t="s">
        <v>1381</v>
      </c>
      <c r="AB933" s="175"/>
      <c r="AC933" s="176"/>
      <c r="AD933" s="176"/>
      <c r="AE933" s="101"/>
      <c r="AF933" s="101"/>
      <c r="AG933" s="101"/>
      <c r="AH933" s="101"/>
      <c r="AI933" s="101"/>
      <c r="AJ933" s="101"/>
      <c r="AK933" s="101"/>
      <c r="AL933" s="102"/>
      <c r="AM933" s="101"/>
      <c r="AN933" s="102"/>
      <c r="AO933" s="101"/>
      <c r="AP933" s="102"/>
      <c r="AQ933" s="101"/>
      <c r="AR933" s="102"/>
      <c r="AS933" s="101"/>
      <c r="AT933" s="102"/>
      <c r="AU933" s="101"/>
    </row>
    <row r="934" spans="1:47" ht="188">
      <c r="A934" s="487"/>
      <c r="B934" s="445"/>
      <c r="C934" s="489"/>
      <c r="D934" s="262" t="s">
        <v>1388</v>
      </c>
      <c r="E934" s="352" t="s">
        <v>363</v>
      </c>
      <c r="F934" s="263" t="s">
        <v>624</v>
      </c>
      <c r="G934" s="290" t="s">
        <v>739</v>
      </c>
      <c r="H934" s="341" t="s">
        <v>740</v>
      </c>
      <c r="I934" s="335" t="str">
        <f>IF(OR(E934="SE",E934="SA"),VLOOKUP(H934,'Tabla de Peligros y Riesgo'!$C$2:$E$226,2,FALSE),VLOOKUP(H934,'LISTA DE ASPECTOS - IMPACTOS'!$D$3:$F$72,2,FALSE))</f>
        <v>Alteración de la calidad de suelo/agua</v>
      </c>
      <c r="J934" s="336" t="str">
        <f>IF(OR(E934="SE",E934="SA"),VLOOKUP(H934,'Tabla de Peligros y Riesgo'!$C$2:$E$226,3,FALSE),VLOOKUP(H934,'LISTA DE ASPECTOS - IMPACTOS'!$D$3:$F$72,3,FALSE))</f>
        <v>Potencial incumplimiento de Estándares de Calidad Ambiental (ECA) para aire.
Potencial afectación a la vida y salud humana.</v>
      </c>
      <c r="K934" s="342" t="s">
        <v>715</v>
      </c>
      <c r="L934" s="177">
        <v>4</v>
      </c>
      <c r="M934" s="268">
        <f t="shared" si="72"/>
        <v>14</v>
      </c>
      <c r="N934" s="85"/>
      <c r="O934" s="85"/>
      <c r="P934" s="291"/>
      <c r="Q934" s="287"/>
      <c r="R934" s="177"/>
      <c r="S934" s="177" t="s">
        <v>741</v>
      </c>
      <c r="T934" s="178">
        <v>0.35</v>
      </c>
      <c r="U934" s="178"/>
      <c r="V934" s="87"/>
      <c r="W934" s="86">
        <f t="shared" si="73"/>
        <v>14</v>
      </c>
      <c r="X934" s="88"/>
      <c r="Y934" s="86">
        <f t="shared" si="74"/>
        <v>18</v>
      </c>
      <c r="Z934" s="85"/>
      <c r="AA934" s="267" t="s">
        <v>1381</v>
      </c>
      <c r="AB934" s="536"/>
      <c r="AC934" s="537"/>
      <c r="AD934" s="537"/>
      <c r="AE934" s="272"/>
      <c r="AF934" s="272"/>
      <c r="AG934" s="272"/>
      <c r="AH934" s="272"/>
      <c r="AI934" s="272"/>
      <c r="AJ934" s="272"/>
      <c r="AK934" s="272"/>
      <c r="AL934" s="273"/>
      <c r="AM934" s="272"/>
      <c r="AN934" s="273"/>
      <c r="AO934" s="272"/>
      <c r="AP934" s="273"/>
      <c r="AQ934" s="272"/>
      <c r="AR934" s="273"/>
      <c r="AS934" s="272"/>
      <c r="AT934" s="102"/>
      <c r="AU934" s="101"/>
    </row>
    <row r="935" spans="1:47" ht="116">
      <c r="A935" s="487"/>
      <c r="B935" s="445"/>
      <c r="C935" s="489"/>
      <c r="D935" s="262" t="s">
        <v>1388</v>
      </c>
      <c r="E935" s="352" t="s">
        <v>362</v>
      </c>
      <c r="F935" s="263" t="s">
        <v>624</v>
      </c>
      <c r="G935" s="290" t="s">
        <v>735</v>
      </c>
      <c r="H935" s="341" t="s">
        <v>736</v>
      </c>
      <c r="I935" s="335" t="str">
        <f>IF(OR(E935="SE",E935="SA"),VLOOKUP(H935,'Tabla de Peligros y Riesgo'!$C$2:$E$226,2,FALSE),VLOOKUP(H935,'LISTA DE ASPECTOS - IMPACTOS'!$D$3:$F$72,2,FALSE))</f>
        <v>Cortes</v>
      </c>
      <c r="J935" s="336" t="str">
        <f>IF(OR(E935="SE",E935="SA"),VLOOKUP(H935,'Tabla de Peligros y Riesgo'!$C$2:$E$226,3,FALSE),VLOOKUP(H935,'LISTA DE ASPECTOS - IMPACTOS'!$D$3:$F$72,3,FALSE))</f>
        <v>Herida punzocortante</v>
      </c>
      <c r="K935" s="342" t="s">
        <v>715</v>
      </c>
      <c r="L935" s="177">
        <v>3</v>
      </c>
      <c r="M935" s="268">
        <f t="shared" si="72"/>
        <v>9</v>
      </c>
      <c r="N935" s="85"/>
      <c r="O935" s="85"/>
      <c r="P935" s="84"/>
      <c r="Q935" s="287" t="s">
        <v>737</v>
      </c>
      <c r="R935" s="177" t="s">
        <v>678</v>
      </c>
      <c r="S935" s="177" t="s">
        <v>738</v>
      </c>
      <c r="T935" s="178"/>
      <c r="U935" s="178" t="s">
        <v>1402</v>
      </c>
      <c r="V935" s="87"/>
      <c r="W935" s="86">
        <f t="shared" si="73"/>
        <v>9</v>
      </c>
      <c r="X935" s="88"/>
      <c r="Y935" s="86">
        <f t="shared" si="74"/>
        <v>20</v>
      </c>
      <c r="Z935" s="85"/>
      <c r="AA935" s="267" t="s">
        <v>1381</v>
      </c>
      <c r="AB935" s="175"/>
      <c r="AC935" s="176"/>
      <c r="AD935" s="176"/>
      <c r="AE935" s="101"/>
      <c r="AF935" s="101"/>
      <c r="AG935" s="101"/>
      <c r="AH935" s="101"/>
      <c r="AI935" s="101"/>
      <c r="AJ935" s="101"/>
      <c r="AK935" s="101"/>
      <c r="AL935" s="102"/>
      <c r="AM935" s="101"/>
      <c r="AN935" s="102"/>
      <c r="AO935" s="101"/>
      <c r="AP935" s="102"/>
      <c r="AQ935" s="101"/>
      <c r="AR935" s="102"/>
      <c r="AS935" s="101"/>
      <c r="AT935" s="102"/>
      <c r="AU935" s="101"/>
    </row>
    <row r="936" spans="1:47" ht="117.5">
      <c r="A936" s="487"/>
      <c r="B936" s="445"/>
      <c r="C936" s="493"/>
      <c r="D936" s="262" t="s">
        <v>1388</v>
      </c>
      <c r="E936" s="352" t="s">
        <v>362</v>
      </c>
      <c r="F936" s="263" t="s">
        <v>624</v>
      </c>
      <c r="G936" s="290" t="s">
        <v>704</v>
      </c>
      <c r="H936" s="341" t="s">
        <v>707</v>
      </c>
      <c r="I936" s="335" t="str">
        <f>IF(OR(E936="SE",E936="SA"),VLOOKUP(H936,'Tabla de Peligros y Riesgo'!$C$2:$E$226,2,FALSE),VLOOKUP(H936,'LISTA DE ASPECTOS - IMPACTOS'!$D$3:$F$72,2,FALSE))</f>
        <v>Atrapamiento</v>
      </c>
      <c r="J936" s="336" t="s">
        <v>705</v>
      </c>
      <c r="K936" s="342" t="s">
        <v>680</v>
      </c>
      <c r="L936" s="177">
        <v>3</v>
      </c>
      <c r="M936" s="268">
        <f t="shared" si="72"/>
        <v>13</v>
      </c>
      <c r="N936" s="177"/>
      <c r="O936" s="177"/>
      <c r="P936" s="84"/>
      <c r="Q936" s="287"/>
      <c r="R936" s="177"/>
      <c r="S936" s="177" t="s">
        <v>714</v>
      </c>
      <c r="T936" s="178"/>
      <c r="U936" s="178" t="s">
        <v>1402</v>
      </c>
      <c r="V936" s="87"/>
      <c r="W936" s="86">
        <f t="shared" si="73"/>
        <v>13</v>
      </c>
      <c r="X936" s="88"/>
      <c r="Y936" s="86">
        <f t="shared" si="74"/>
        <v>17</v>
      </c>
      <c r="Z936" s="85"/>
      <c r="AA936" s="267" t="s">
        <v>1381</v>
      </c>
      <c r="AB936" s="175"/>
      <c r="AC936" s="176"/>
      <c r="AD936" s="176"/>
      <c r="AE936" s="101"/>
      <c r="AF936" s="101"/>
      <c r="AG936" s="101"/>
      <c r="AH936" s="101"/>
      <c r="AI936" s="101"/>
      <c r="AJ936" s="101"/>
      <c r="AK936" s="101"/>
      <c r="AL936" s="102"/>
      <c r="AM936" s="101"/>
      <c r="AN936" s="102"/>
      <c r="AO936" s="101"/>
      <c r="AP936" s="102"/>
      <c r="AQ936" s="101"/>
      <c r="AR936" s="102"/>
      <c r="AS936" s="101"/>
      <c r="AT936" s="102"/>
      <c r="AU936" s="101"/>
    </row>
    <row r="937" spans="1:47" ht="117.5">
      <c r="A937" s="487"/>
      <c r="B937" s="445"/>
      <c r="C937" s="277" t="s">
        <v>25</v>
      </c>
      <c r="D937" s="262" t="s">
        <v>1388</v>
      </c>
      <c r="E937" s="352" t="s">
        <v>362</v>
      </c>
      <c r="F937" s="263" t="s">
        <v>624</v>
      </c>
      <c r="G937" s="290" t="s">
        <v>704</v>
      </c>
      <c r="H937" s="341" t="s">
        <v>707</v>
      </c>
      <c r="I937" s="335" t="str">
        <f>IF(OR(E937="SE",E937="SA"),VLOOKUP(H937,'Tabla de Peligros y Riesgo'!$C$2:$E$226,2,FALSE),VLOOKUP(H937,'LISTA DE ASPECTOS - IMPACTOS'!$D$3:$F$72,2,FALSE))</f>
        <v>Atrapamiento</v>
      </c>
      <c r="J937" s="336" t="s">
        <v>705</v>
      </c>
      <c r="K937" s="342" t="s">
        <v>680</v>
      </c>
      <c r="L937" s="177">
        <v>3</v>
      </c>
      <c r="M937" s="268">
        <f t="shared" si="72"/>
        <v>13</v>
      </c>
      <c r="N937" s="85"/>
      <c r="O937" s="85"/>
      <c r="P937" s="84"/>
      <c r="Q937" s="287"/>
      <c r="R937" s="177"/>
      <c r="S937" s="177" t="s">
        <v>844</v>
      </c>
      <c r="T937" s="178"/>
      <c r="U937" s="178" t="s">
        <v>1402</v>
      </c>
      <c r="V937" s="87"/>
      <c r="W937" s="86">
        <f t="shared" si="73"/>
        <v>13</v>
      </c>
      <c r="X937" s="88">
        <f>IF(M937&gt;=16,MAX(N937:R937),IF(M937&lt;16,MAX(N937:V937)))</f>
        <v>0</v>
      </c>
      <c r="Y937" s="86">
        <f t="shared" si="74"/>
        <v>17</v>
      </c>
      <c r="Z937" s="85"/>
      <c r="AA937" s="267" t="s">
        <v>1381</v>
      </c>
      <c r="AB937" s="175"/>
      <c r="AC937" s="176"/>
      <c r="AD937" s="176"/>
      <c r="AE937" s="101"/>
      <c r="AF937" s="101"/>
      <c r="AG937" s="101"/>
      <c r="AH937" s="101"/>
      <c r="AI937" s="101"/>
      <c r="AJ937" s="101"/>
      <c r="AK937" s="101"/>
      <c r="AL937" s="102"/>
      <c r="AM937" s="101"/>
      <c r="AN937" s="102"/>
      <c r="AO937" s="101"/>
      <c r="AP937" s="102"/>
      <c r="AQ937" s="101"/>
      <c r="AR937" s="102"/>
      <c r="AS937" s="101"/>
      <c r="AT937" s="102"/>
      <c r="AU937" s="101"/>
    </row>
    <row r="938" spans="1:47" ht="141">
      <c r="A938" s="487"/>
      <c r="B938" s="445"/>
      <c r="C938" s="488" t="s">
        <v>113</v>
      </c>
      <c r="D938" s="262" t="s">
        <v>1388</v>
      </c>
      <c r="E938" s="352" t="s">
        <v>361</v>
      </c>
      <c r="F938" s="263" t="s">
        <v>624</v>
      </c>
      <c r="G938" s="290" t="s">
        <v>711</v>
      </c>
      <c r="H938" s="341" t="s">
        <v>513</v>
      </c>
      <c r="I938" s="335" t="str">
        <f>IF(OR(E938="SE",E938="SA"),VLOOKUP(H938,'Tabla de Peligros y Riesgo'!$C$2:$E$226,2,FALSE),VLOOKUP(H938,'LISTA DE ASPECTOS - IMPACTOS'!$D$3:$F$72,2,FALSE))</f>
        <v xml:space="preserve">Exposición a vibraciones </v>
      </c>
      <c r="J938" s="336" t="str">
        <f>IF(OR(E938="SE",E938="SA"),VLOOKUP(H938,'Tabla de Peligros y Riesgo'!$C$2:$E$226,3,FALSE),VLOOKUP(H938,'LISTA DE ASPECTOS - IMPACTOS'!$D$3:$F$72,3,FALSE))</f>
        <v>Trastornos (vasculares, hueso, articulaciones y neurológicos)</v>
      </c>
      <c r="K938" s="342" t="s">
        <v>680</v>
      </c>
      <c r="L938" s="177">
        <v>3</v>
      </c>
      <c r="M938" s="268">
        <f t="shared" si="72"/>
        <v>13</v>
      </c>
      <c r="N938" s="85"/>
      <c r="O938" s="85"/>
      <c r="P938" s="84"/>
      <c r="Q938" s="287"/>
      <c r="R938" s="177"/>
      <c r="S938" s="177" t="s">
        <v>712</v>
      </c>
      <c r="T938" s="178"/>
      <c r="U938" s="178" t="s">
        <v>1402</v>
      </c>
      <c r="V938" s="87"/>
      <c r="W938" s="86">
        <f t="shared" si="73"/>
        <v>13</v>
      </c>
      <c r="X938" s="88"/>
      <c r="Y938" s="86">
        <f t="shared" si="74"/>
        <v>17</v>
      </c>
      <c r="Z938" s="85"/>
      <c r="AA938" s="267" t="s">
        <v>1381</v>
      </c>
      <c r="AB938" s="175"/>
      <c r="AC938" s="176"/>
      <c r="AD938" s="176"/>
      <c r="AE938" s="101"/>
      <c r="AF938" s="101"/>
      <c r="AG938" s="101"/>
      <c r="AH938" s="101"/>
      <c r="AI938" s="101"/>
      <c r="AJ938" s="101"/>
      <c r="AK938" s="101"/>
      <c r="AL938" s="102"/>
      <c r="AM938" s="101"/>
      <c r="AN938" s="102"/>
      <c r="AO938" s="101"/>
      <c r="AP938" s="102"/>
      <c r="AQ938" s="101"/>
      <c r="AR938" s="102"/>
      <c r="AS938" s="101"/>
      <c r="AT938" s="102"/>
      <c r="AU938" s="101"/>
    </row>
    <row r="939" spans="1:47" ht="141">
      <c r="A939" s="487"/>
      <c r="B939" s="445"/>
      <c r="C939" s="489"/>
      <c r="D939" s="262" t="s">
        <v>1388</v>
      </c>
      <c r="E939" s="352" t="s">
        <v>361</v>
      </c>
      <c r="F939" s="263" t="s">
        <v>624</v>
      </c>
      <c r="G939" s="290" t="s">
        <v>717</v>
      </c>
      <c r="H939" s="341" t="s">
        <v>718</v>
      </c>
      <c r="I939" s="335" t="str">
        <f>IF(OR(E939="SE",E939="SA"),VLOOKUP(H939,'Tabla de Peligros y Riesgo'!$C$2:$E$226,2,FALSE),VLOOKUP(H939,'LISTA DE ASPECTOS - IMPACTOS'!$D$3:$F$72,2,FALSE))</f>
        <v>Perdida de la audición</v>
      </c>
      <c r="J939" s="336" t="str">
        <f>IF(OR(E939="SE",E939="SA"),VLOOKUP(H939,'Tabla de Peligros y Riesgo'!$C$2:$E$226,3,FALSE),VLOOKUP(H939,'LISTA DE ASPECTOS - IMPACTOS'!$D$3:$F$72,3,FALSE))</f>
        <v>Hipoacusia</v>
      </c>
      <c r="K939" s="342" t="s">
        <v>680</v>
      </c>
      <c r="L939" s="177">
        <v>3</v>
      </c>
      <c r="M939" s="268">
        <f t="shared" si="72"/>
        <v>13</v>
      </c>
      <c r="N939" s="85"/>
      <c r="O939" s="85"/>
      <c r="P939" s="84"/>
      <c r="Q939" s="287" t="s">
        <v>719</v>
      </c>
      <c r="R939" s="177" t="s">
        <v>678</v>
      </c>
      <c r="S939" s="177" t="s">
        <v>720</v>
      </c>
      <c r="T939" s="178"/>
      <c r="U939" s="178" t="s">
        <v>822</v>
      </c>
      <c r="V939" s="87"/>
      <c r="W939" s="86">
        <f t="shared" si="73"/>
        <v>13</v>
      </c>
      <c r="X939" s="88"/>
      <c r="Y939" s="86">
        <f t="shared" si="74"/>
        <v>20</v>
      </c>
      <c r="Z939" s="85"/>
      <c r="AA939" s="267" t="s">
        <v>1381</v>
      </c>
      <c r="AB939" s="175"/>
      <c r="AC939" s="176"/>
      <c r="AD939" s="176"/>
      <c r="AE939" s="101"/>
      <c r="AF939" s="101"/>
      <c r="AG939" s="101"/>
      <c r="AH939" s="101"/>
      <c r="AI939" s="101"/>
      <c r="AJ939" s="101"/>
      <c r="AK939" s="101"/>
      <c r="AL939" s="102"/>
      <c r="AM939" s="101"/>
      <c r="AN939" s="102"/>
      <c r="AO939" s="101"/>
      <c r="AP939" s="102"/>
      <c r="AQ939" s="101"/>
      <c r="AR939" s="102"/>
      <c r="AS939" s="101"/>
      <c r="AT939" s="102"/>
      <c r="AU939" s="101"/>
    </row>
    <row r="940" spans="1:47" ht="117.5">
      <c r="A940" s="487"/>
      <c r="B940" s="445"/>
      <c r="C940" s="489"/>
      <c r="D940" s="262" t="s">
        <v>1388</v>
      </c>
      <c r="E940" s="352" t="s">
        <v>362</v>
      </c>
      <c r="F940" s="263" t="s">
        <v>624</v>
      </c>
      <c r="G940" s="290" t="s">
        <v>704</v>
      </c>
      <c r="H940" s="341" t="s">
        <v>707</v>
      </c>
      <c r="I940" s="335" t="str">
        <f>IF(OR(E940="SE",E940="SA"),VLOOKUP(H940,'Tabla de Peligros y Riesgo'!$C$2:$E$226,2,FALSE),VLOOKUP(H940,'LISTA DE ASPECTOS - IMPACTOS'!$D$3:$F$72,2,FALSE))</f>
        <v>Atrapamiento</v>
      </c>
      <c r="J940" s="336" t="s">
        <v>705</v>
      </c>
      <c r="K940" s="342" t="s">
        <v>680</v>
      </c>
      <c r="L940" s="177">
        <v>3</v>
      </c>
      <c r="M940" s="268">
        <f t="shared" si="72"/>
        <v>13</v>
      </c>
      <c r="N940" s="85"/>
      <c r="O940" s="85"/>
      <c r="P940" s="84"/>
      <c r="Q940" s="287"/>
      <c r="R940" s="177"/>
      <c r="S940" s="177" t="s">
        <v>844</v>
      </c>
      <c r="T940" s="178"/>
      <c r="U940" s="178" t="s">
        <v>1402</v>
      </c>
      <c r="V940" s="87">
        <v>0.15</v>
      </c>
      <c r="W940" s="86">
        <f t="shared" si="73"/>
        <v>13</v>
      </c>
      <c r="X940" s="88">
        <f>IF(M940&gt;=16,MAX(N940:R940),IF(M940&lt;16,MAX(N940:V940)))</f>
        <v>0.15</v>
      </c>
      <c r="Y940" s="86">
        <f t="shared" si="74"/>
        <v>17</v>
      </c>
      <c r="Z940" s="85"/>
      <c r="AA940" s="267" t="s">
        <v>1381</v>
      </c>
      <c r="AB940" s="175"/>
      <c r="AC940" s="176"/>
      <c r="AD940" s="176"/>
      <c r="AE940" s="101"/>
      <c r="AF940" s="101"/>
      <c r="AG940" s="101"/>
      <c r="AH940" s="101"/>
      <c r="AI940" s="101"/>
      <c r="AJ940" s="101"/>
      <c r="AK940" s="101"/>
      <c r="AL940" s="102"/>
      <c r="AM940" s="101"/>
      <c r="AN940" s="102"/>
      <c r="AO940" s="101"/>
      <c r="AP940" s="102"/>
      <c r="AQ940" s="101"/>
      <c r="AR940" s="102"/>
      <c r="AS940" s="101"/>
      <c r="AT940" s="102"/>
      <c r="AU940" s="101"/>
    </row>
    <row r="941" spans="1:47" ht="329">
      <c r="A941" s="487"/>
      <c r="B941" s="445"/>
      <c r="C941" s="489"/>
      <c r="D941" s="262" t="s">
        <v>1388</v>
      </c>
      <c r="E941" s="352" t="s">
        <v>363</v>
      </c>
      <c r="F941" s="263" t="s">
        <v>624</v>
      </c>
      <c r="G941" s="290" t="s">
        <v>732</v>
      </c>
      <c r="H941" s="341" t="s">
        <v>729</v>
      </c>
      <c r="I941" s="335" t="str">
        <f>IF(OR(E941="SE",E941="SA"),VLOOKUP(H941,'Tabla de Peligros y Riesgo'!$C$2:$E$226,2,FALSE),VLOOKUP(H941,'LISTA DE ASPECTOS - IMPACTOS'!$D$3:$F$72,2,FALSE))</f>
        <v>Alteración de la calidad de suelo/agua</v>
      </c>
      <c r="J941" s="336" t="str">
        <f>IF(OR(E941="SE",E941="SA"),VLOOKUP(H941,'Tabla de Peligros y Riesgo'!$C$2:$E$226,3,FALSE),VLOOKUP(H941,'LISTA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41" s="342" t="s">
        <v>690</v>
      </c>
      <c r="L941" s="177">
        <v>4</v>
      </c>
      <c r="M941" s="268">
        <f t="shared" ref="M941:M1004" si="75">IF(CONCATENATE(L941,K941)="1A",1,IF(CONCATENATE(L941,K941)="1B",2,IF(CONCATENATE(L941,K941)="2A",3,IF(CONCATENATE(L941,K941)="1C",4,IF(CONCATENATE(L941,K941)="2B",5,IF(CONCATENATE(L941,K941)="3A",6,IF(CONCATENATE(L941,K941)="1D",7,IF(CONCATENATE(L941,K941)="2C",8,IF(CONCATENATE(L941,K941)="3B",9,IF(CONCATENATE(L941,K941)="4A",10,IF(CONCATENATE(L941,K941)="1E",11,IF(CONCATENATE(L941,K941)="2D",12,IF(CONCATENATE(L941,K941)="3C",13,IF(CONCATENATE(L941,K941)="4B",14,IF(CONCATENATE(L941,K941)="5A",15,IF(CONCATENATE(L941,K941)="2E",16,IF(CONCATENATE(L941,K941)="3D",17,IF(CONCATENATE(L941,K941)="4C",18,IF(CONCATENATE(L941,K941)="5B",19,IF(CONCATENATE(L941,K941)="3E",20,IF(CONCATENATE(L941,K941)="4D",21,IF(CONCATENATE(L941,K941)="5C",22,IF(CONCATENATE(L941,K941)="4E",23,IF(CONCATENATE(L941,K941)="5D",24,IF(CONCATENATE(L941,K941)="5E",25,"")))))))))))))))))))))))))</f>
        <v>10</v>
      </c>
      <c r="N941" s="85"/>
      <c r="O941" s="85"/>
      <c r="P941" s="84"/>
      <c r="Q941" s="177"/>
      <c r="R941" s="177"/>
      <c r="S941" s="177" t="s">
        <v>733</v>
      </c>
      <c r="T941" s="178"/>
      <c r="U941" s="178"/>
      <c r="V941" s="87"/>
      <c r="W941" s="86">
        <f t="shared" ref="W941:W1004" si="76">M941</f>
        <v>10</v>
      </c>
      <c r="X941" s="88"/>
      <c r="Y941" s="86">
        <f t="shared" ref="Y941:Y1004" si="77">_xlfn.IFS(AND(W941=1,N941&lt;&gt;0),25,AND(W941=1,O941&lt;&gt;0),21,AND(W941=1,R941="ALTO"),16,AND(W941=1,R941="BAJO"),11,AND(W941=1,S941&lt;&gt;0),2,AND(W941=2,N941&lt;&gt;0),25,AND(W941=2,O941&lt;&gt;0),21,AND(W941=2,R941="ALTO"),16,AND(W941=2,R941="BAJO"),11,AND(W941=2,S941&lt;&gt;0),4,AND(W941=3,N941&lt;&gt;0),25,AND(W941=3,O941&lt;&gt;0),21,AND(W941=3,R941="ALTO"),16,AND(W941=3,R941="BAJO"),12,AND(W941=3,S941&lt;&gt;0),5,AND(W941=4,N941&lt;&gt;0),25,AND(W941=4,O941&lt;&gt;0),13,AND(W941=4,R941="ALTO"),16,AND(W941=4,R941="BAJO"),14,AND(W941=4,S941&lt;&gt;0),7,AND(W941=5,N941&lt;&gt;0),25,AND(W941=5,O941&lt;&gt;0),21,AND(W941=5,R941="ALTO"),16,AND(W941=5,R941="BAJO"),12,AND(W941=5,S941&lt;&gt;0),8,AND(W941=6,N941&lt;&gt;0),25,AND(W941=6,O941&lt;&gt;0),21,AND(W941=6,R941="ALTO"),20,AND(W941=6,R941="BAJO"),17,AND(W941=6,S941&lt;&gt;0),6,AND(W941=7,N941&lt;&gt;0),25,AND(W941=7,O941&lt;&gt;0),23,AND(W941=7,R941="ALTO"),16,AND(W941=7,R941="BAJO"),11,AND(W941=7,S941&lt;&gt;0),7,AND(W941=8,N941&lt;&gt;0),25,AND(W941=8,O941&lt;&gt;0),21,AND(W941=8,R941="ALTO"),16,AND(W941=8,R941="BAJO"),12,AND(W941=8,S941&lt;&gt;0),8,AND(W941=9,N941&lt;&gt;0),25,AND(W941=9,O941&lt;&gt;0),21,AND(W941=9,R941="ALTO"),20,AND(W941=9,R941="BAJO"),17,AND(W941=9,S941&lt;&gt;0),13,AND(W941=10,N941&lt;&gt;0),25,AND(W941=10,O941&lt;&gt;0),22,AND(W941=10,R941="ALTO"),21,AND(W941=10,R941="BAJO"),18,AND(W941=10,S941&lt;&gt;0),18,AND(W941=11,N941&lt;&gt;0),25,AND(W941=11,O941&lt;&gt;0),23,AND(W941=11,R941="ALTO"),20,AND(W941=11,R941="BAJO"),16,AND(W941=11,S941&lt;&gt;0),11,AND(W941=12,N941&lt;&gt;0),25,AND(W941=12,O941&lt;&gt;0),23,AND(W941=12,R941="ALTO"),20,AND(W941=12,R941="BAJO"),16,AND(W941=12,S941&lt;&gt;0),12,AND(W941=13,N941&lt;&gt;0),25,AND(W941=13,O941&lt;&gt;0),21,AND(W941=13,R941="ALTO"),20,AND(W941=13,R941="BAJO"),17,AND(W941=13,S941&lt;&gt;0),17,AND(W941=14,N941&lt;&gt;0),25,AND(W941=14,O941&lt;&gt;0),24,AND(W941=14,R941="ALTO"),23,AND(W941=14,R941="BAJO"),21,AND(W941=14,S941&lt;&gt;0),18,AND(W941=15,N941&lt;&gt;0),25,AND(W941=15,O941&lt;&gt;0),24,AND(W941=15,R941="ALTO"),22,AND(W941=15,R941="BAJO"),19,AND(W941=15,S941&lt;&gt;0),19,AND(W941=16,N941&lt;&gt;0),25,AND(W941=16,O941&lt;&gt;0),23,AND(W941=16,R941="ALTO"),23,AND(W941=16,R941="BAJO"),23,AND(W941=16,S941&lt;&gt;0),20,AND(W941=17,N941&lt;&gt;0),25,AND(W941=17,O941&lt;&gt;0),24,AND(W941=17,R941="ALTO"),23,AND(W941=17,R941="BAJO"),21,AND(W941=17,S941&lt;&gt;0),20,AND(W941=18,N941&lt;&gt;0),25,AND(W941=18,O941&lt;&gt;0),24,AND(W941=18,R941="ALTO"),23,AND(W941=18,R941="BAJO"),22,AND(W941=18,S941&lt;&gt;0),21,AND(W941=19,N941&lt;&gt;0),25,AND(W941=19,O941&lt;&gt;0),25,AND(W941=19,R941="ALTO"),24,AND(W941=19,R941="BAJO"),22,AND(W941=19,S941&lt;&gt;0),22,AND(W941&lt;&gt;0,U941&lt;&gt;0),W941,TRUE,"FALSO")</f>
        <v>18</v>
      </c>
      <c r="Z941" s="85"/>
      <c r="AA941" s="267" t="s">
        <v>1381</v>
      </c>
      <c r="AB941" s="175"/>
      <c r="AC941" s="176"/>
      <c r="AD941" s="176"/>
      <c r="AE941" s="272"/>
      <c r="AF941" s="272"/>
      <c r="AG941" s="272"/>
      <c r="AH941" s="272"/>
      <c r="AI941" s="272"/>
      <c r="AJ941" s="272"/>
      <c r="AK941" s="272"/>
      <c r="AL941" s="273"/>
      <c r="AM941" s="272"/>
      <c r="AN941" s="273"/>
      <c r="AO941" s="272"/>
      <c r="AP941" s="273"/>
      <c r="AQ941" s="272"/>
      <c r="AR941" s="273"/>
      <c r="AS941" s="272"/>
      <c r="AT941" s="102"/>
      <c r="AU941" s="101"/>
    </row>
    <row r="942" spans="1:47" ht="141">
      <c r="A942" s="487"/>
      <c r="B942" s="445"/>
      <c r="C942" s="489"/>
      <c r="D942" s="262" t="s">
        <v>1388</v>
      </c>
      <c r="E942" s="352" t="s">
        <v>363</v>
      </c>
      <c r="F942" s="263" t="s">
        <v>624</v>
      </c>
      <c r="G942" s="290" t="s">
        <v>809</v>
      </c>
      <c r="H942" s="341" t="s">
        <v>417</v>
      </c>
      <c r="I942" s="335" t="str">
        <f>IF(OR(E942="SE",E942="SA"),VLOOKUP(H942,'Tabla de Peligros y Riesgo'!$C$2:$E$226,2,FALSE),VLOOKUP(H942,'LISTA DE ASPECTOS - IMPACTOS'!$D$3:$F$72,2,FALSE))</f>
        <v>Contaminación sonora</v>
      </c>
      <c r="J942" s="336" t="str">
        <f>IF(OR(E942="SE",E942="SA"),VLOOKUP(H942,'Tabla de Peligros y Riesgo'!$C$2:$E$226,3,FALSE),VLOOKUP(H942,'LISTA DE ASPECTOS - IMPACTOS'!$D$3:$F$72,3,FALSE))</f>
        <v>Afectación a la fauna terrestre.
Potencial afectación a la calidad ambiental del recurso agua.</v>
      </c>
      <c r="K942" s="342" t="s">
        <v>715</v>
      </c>
      <c r="L942" s="177">
        <v>5</v>
      </c>
      <c r="M942" s="268">
        <f t="shared" si="75"/>
        <v>19</v>
      </c>
      <c r="N942" s="85"/>
      <c r="O942" s="85"/>
      <c r="P942" s="84"/>
      <c r="Q942" s="177"/>
      <c r="R942" s="177"/>
      <c r="S942" s="177" t="s">
        <v>810</v>
      </c>
      <c r="T942" s="178"/>
      <c r="U942" s="178"/>
      <c r="V942" s="87"/>
      <c r="W942" s="86">
        <f t="shared" si="76"/>
        <v>19</v>
      </c>
      <c r="X942" s="88"/>
      <c r="Y942" s="86">
        <f t="shared" si="77"/>
        <v>22</v>
      </c>
      <c r="Z942" s="85"/>
      <c r="AA942" s="267" t="s">
        <v>1381</v>
      </c>
      <c r="AB942" s="175"/>
      <c r="AC942" s="176"/>
      <c r="AD942" s="176"/>
      <c r="AE942" s="272"/>
      <c r="AF942" s="272"/>
      <c r="AG942" s="272"/>
      <c r="AH942" s="272"/>
      <c r="AI942" s="272"/>
      <c r="AJ942" s="272"/>
      <c r="AK942" s="272"/>
      <c r="AL942" s="273"/>
      <c r="AM942" s="272"/>
      <c r="AN942" s="273"/>
      <c r="AO942" s="272"/>
      <c r="AP942" s="273"/>
      <c r="AQ942" s="272"/>
      <c r="AR942" s="273"/>
      <c r="AS942" s="272"/>
      <c r="AT942" s="102"/>
      <c r="AU942" s="101"/>
    </row>
    <row r="943" spans="1:47" ht="329">
      <c r="A943" s="487"/>
      <c r="B943" s="445"/>
      <c r="C943" s="489"/>
      <c r="D943" s="262" t="s">
        <v>1388</v>
      </c>
      <c r="E943" s="352" t="s">
        <v>363</v>
      </c>
      <c r="F943" s="263" t="s">
        <v>624</v>
      </c>
      <c r="G943" s="290" t="s">
        <v>728</v>
      </c>
      <c r="H943" s="341" t="s">
        <v>729</v>
      </c>
      <c r="I943" s="335" t="str">
        <f>IF(OR(E943="SE",E943="SA"),VLOOKUP(H943,'Tabla de Peligros y Riesgo'!$C$2:$E$226,2,FALSE),VLOOKUP(H943,'LISTA DE ASPECTOS - IMPACTOS'!$D$3:$F$72,2,FALSE))</f>
        <v>Alteración de la calidad de suelo/agua</v>
      </c>
      <c r="J943" s="336" t="str">
        <f>IF(OR(E943="SE",E943="SA"),VLOOKUP(H943,'Tabla de Peligros y Riesgo'!$C$2:$E$226,3,FALSE),VLOOKUP(H943,'LISTA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43" s="342" t="s">
        <v>680</v>
      </c>
      <c r="L943" s="177">
        <v>3</v>
      </c>
      <c r="M943" s="268">
        <f t="shared" si="75"/>
        <v>13</v>
      </c>
      <c r="N943" s="177"/>
      <c r="O943" s="177"/>
      <c r="P943" s="84"/>
      <c r="Q943" s="177" t="s">
        <v>730</v>
      </c>
      <c r="R943" s="177" t="s">
        <v>685</v>
      </c>
      <c r="S943" s="177" t="s">
        <v>731</v>
      </c>
      <c r="T943" s="178"/>
      <c r="U943" s="178"/>
      <c r="V943" s="87"/>
      <c r="W943" s="86">
        <f t="shared" si="76"/>
        <v>13</v>
      </c>
      <c r="X943" s="88"/>
      <c r="Y943" s="86">
        <f t="shared" si="77"/>
        <v>17</v>
      </c>
      <c r="Z943" s="85"/>
      <c r="AA943" s="267" t="s">
        <v>1381</v>
      </c>
      <c r="AB943" s="175"/>
      <c r="AC943" s="176"/>
      <c r="AD943" s="176"/>
      <c r="AE943" s="272"/>
      <c r="AF943" s="272"/>
      <c r="AG943" s="272"/>
      <c r="AH943" s="272"/>
      <c r="AI943" s="272"/>
      <c r="AJ943" s="272"/>
      <c r="AK943" s="272"/>
      <c r="AL943" s="273"/>
      <c r="AM943" s="272"/>
      <c r="AN943" s="273"/>
      <c r="AO943" s="272"/>
      <c r="AP943" s="273"/>
      <c r="AQ943" s="272"/>
      <c r="AR943" s="273"/>
      <c r="AS943" s="272"/>
      <c r="AT943" s="102"/>
      <c r="AU943" s="101"/>
    </row>
    <row r="944" spans="1:47" ht="117.5">
      <c r="A944" s="487"/>
      <c r="B944" s="445"/>
      <c r="C944" s="493"/>
      <c r="D944" s="262" t="s">
        <v>1388</v>
      </c>
      <c r="E944" s="352" t="s">
        <v>363</v>
      </c>
      <c r="F944" s="263" t="s">
        <v>624</v>
      </c>
      <c r="G944" s="290" t="s">
        <v>725</v>
      </c>
      <c r="H944" s="341" t="s">
        <v>726</v>
      </c>
      <c r="I944" s="335" t="str">
        <f>IF(OR(E944="SE",E944="SA"),VLOOKUP(H944,'Tabla de Peligros y Riesgo'!$C$2:$E$226,2,FALSE),VLOOKUP(H944,'LISTA DE ASPECTOS - IMPACTOS'!$D$3:$F$72,2,FALSE))</f>
        <v>Alteración de la calidad de aire</v>
      </c>
      <c r="J944" s="336" t="str">
        <f>IF(OR(E944="SE",E944="SA"),VLOOKUP(H944,'Tabla de Peligros y Riesgo'!$C$2:$E$226,3,FALSE),VLOOKUP(H944,'LISTA DE ASPECTOS - IMPACTOS'!$D$3:$F$72,3,FALSE))</f>
        <v>Potencial afectación a la calidad ambiental del aire</v>
      </c>
      <c r="K944" s="342" t="s">
        <v>715</v>
      </c>
      <c r="L944" s="177">
        <v>4</v>
      </c>
      <c r="M944" s="268">
        <f t="shared" si="75"/>
        <v>14</v>
      </c>
      <c r="N944" s="85"/>
      <c r="O944" s="85"/>
      <c r="P944" s="84"/>
      <c r="Q944" s="287"/>
      <c r="R944" s="177"/>
      <c r="S944" s="177" t="s">
        <v>727</v>
      </c>
      <c r="T944" s="178"/>
      <c r="U944" s="178"/>
      <c r="V944" s="87"/>
      <c r="W944" s="86">
        <f t="shared" si="76"/>
        <v>14</v>
      </c>
      <c r="X944" s="88"/>
      <c r="Y944" s="86">
        <f t="shared" si="77"/>
        <v>18</v>
      </c>
      <c r="Z944" s="85"/>
      <c r="AA944" s="267" t="s">
        <v>1381</v>
      </c>
      <c r="AB944" s="175"/>
      <c r="AC944" s="176"/>
      <c r="AD944" s="176"/>
      <c r="AE944" s="272"/>
      <c r="AF944" s="272"/>
      <c r="AG944" s="272"/>
      <c r="AH944" s="272"/>
      <c r="AI944" s="272"/>
      <c r="AJ944" s="272"/>
      <c r="AK944" s="272"/>
      <c r="AL944" s="273"/>
      <c r="AM944" s="272"/>
      <c r="AN944" s="273"/>
      <c r="AO944" s="272"/>
      <c r="AP944" s="273"/>
      <c r="AQ944" s="272"/>
      <c r="AR944" s="273"/>
      <c r="AS944" s="272"/>
      <c r="AT944" s="102"/>
      <c r="AU944" s="101"/>
    </row>
    <row r="945" spans="1:52" ht="87">
      <c r="A945" s="487"/>
      <c r="B945" s="445"/>
      <c r="C945" s="488" t="s">
        <v>28</v>
      </c>
      <c r="D945" s="262" t="s">
        <v>1388</v>
      </c>
      <c r="E945" s="352" t="s">
        <v>362</v>
      </c>
      <c r="F945" s="263" t="s">
        <v>624</v>
      </c>
      <c r="G945" s="290" t="s">
        <v>701</v>
      </c>
      <c r="H945" s="341" t="s">
        <v>476</v>
      </c>
      <c r="I945" s="335" t="str">
        <f>IF(OR(E945="SE",E945="SA"),VLOOKUP(H945,'Tabla de Peligros y Riesgo'!$C$2:$E$226,2,FALSE),VLOOKUP(H945,'LISTA DE ASPECTOS - IMPACTOS'!$D$3:$F$72,2,FALSE))</f>
        <v>Caída al mismo nivel</v>
      </c>
      <c r="J945" s="336" t="s">
        <v>702</v>
      </c>
      <c r="K945" s="342" t="s">
        <v>680</v>
      </c>
      <c r="L945" s="177">
        <v>4</v>
      </c>
      <c r="M945" s="268">
        <f t="shared" si="75"/>
        <v>18</v>
      </c>
      <c r="N945" s="85"/>
      <c r="O945" s="85"/>
      <c r="P945" s="84"/>
      <c r="Q945" s="287"/>
      <c r="R945" s="177"/>
      <c r="S945" s="177" t="s">
        <v>843</v>
      </c>
      <c r="T945" s="178"/>
      <c r="U945" s="178" t="s">
        <v>1402</v>
      </c>
      <c r="V945" s="87"/>
      <c r="W945" s="86">
        <f t="shared" si="76"/>
        <v>18</v>
      </c>
      <c r="X945" s="88"/>
      <c r="Y945" s="86">
        <f t="shared" si="77"/>
        <v>21</v>
      </c>
      <c r="Z945" s="85"/>
      <c r="AA945" s="267" t="s">
        <v>1381</v>
      </c>
      <c r="AB945" s="175"/>
      <c r="AC945" s="176"/>
      <c r="AD945" s="176"/>
      <c r="AE945" s="101"/>
      <c r="AF945" s="101"/>
      <c r="AG945" s="101"/>
      <c r="AH945" s="101"/>
      <c r="AI945" s="101"/>
      <c r="AJ945" s="101"/>
      <c r="AK945" s="101"/>
      <c r="AL945" s="102"/>
      <c r="AM945" s="101"/>
      <c r="AN945" s="102"/>
      <c r="AO945" s="101"/>
      <c r="AP945" s="102"/>
      <c r="AQ945" s="101"/>
      <c r="AR945" s="102"/>
      <c r="AS945" s="101"/>
      <c r="AT945" s="102"/>
      <c r="AU945" s="101"/>
    </row>
    <row r="946" spans="1:52" ht="101.5">
      <c r="A946" s="487"/>
      <c r="B946" s="445"/>
      <c r="C946" s="489"/>
      <c r="D946" s="262" t="s">
        <v>1388</v>
      </c>
      <c r="E946" s="352" t="s">
        <v>362</v>
      </c>
      <c r="F946" s="263" t="s">
        <v>624</v>
      </c>
      <c r="G946" s="290" t="s">
        <v>704</v>
      </c>
      <c r="H946" s="341" t="s">
        <v>507</v>
      </c>
      <c r="I946" s="335" t="str">
        <f>IF(OR(E946="SE",E946="SA"),VLOOKUP(H946,'Tabla de Peligros y Riesgo'!$C$2:$E$226,2,FALSE),VLOOKUP(H946,'LISTA DE ASPECTOS - IMPACTOS'!$D$3:$F$72,2,FALSE))</f>
        <v xml:space="preserve">Golpes </v>
      </c>
      <c r="J946" s="336" t="s">
        <v>705</v>
      </c>
      <c r="K946" s="342" t="s">
        <v>680</v>
      </c>
      <c r="L946" s="177">
        <v>3</v>
      </c>
      <c r="M946" s="268">
        <f t="shared" si="75"/>
        <v>13</v>
      </c>
      <c r="N946" s="177"/>
      <c r="O946" s="177"/>
      <c r="P946" s="84"/>
      <c r="Q946" s="287"/>
      <c r="R946" s="177"/>
      <c r="S946" s="177" t="s">
        <v>714</v>
      </c>
      <c r="T946" s="178"/>
      <c r="U946" s="178" t="s">
        <v>1402</v>
      </c>
      <c r="V946" s="87"/>
      <c r="W946" s="86">
        <f t="shared" si="76"/>
        <v>13</v>
      </c>
      <c r="X946" s="88"/>
      <c r="Y946" s="86">
        <f t="shared" si="77"/>
        <v>17</v>
      </c>
      <c r="Z946" s="85"/>
      <c r="AA946" s="267" t="s">
        <v>1381</v>
      </c>
      <c r="AB946" s="175"/>
      <c r="AC946" s="176"/>
      <c r="AD946" s="176"/>
      <c r="AE946" s="101"/>
      <c r="AF946" s="101"/>
      <c r="AG946" s="101"/>
      <c r="AH946" s="101"/>
      <c r="AI946" s="101"/>
      <c r="AJ946" s="101"/>
      <c r="AK946" s="101"/>
      <c r="AL946" s="102"/>
      <c r="AM946" s="101"/>
      <c r="AN946" s="102"/>
      <c r="AO946" s="101"/>
      <c r="AP946" s="102"/>
      <c r="AQ946" s="101"/>
      <c r="AR946" s="102"/>
      <c r="AS946" s="101"/>
      <c r="AT946" s="102"/>
      <c r="AU946" s="101"/>
    </row>
    <row r="947" spans="1:52" ht="188">
      <c r="A947" s="487"/>
      <c r="B947" s="447"/>
      <c r="C947" s="493"/>
      <c r="D947" s="262" t="s">
        <v>1388</v>
      </c>
      <c r="E947" s="352" t="s">
        <v>363</v>
      </c>
      <c r="F947" s="263" t="s">
        <v>624</v>
      </c>
      <c r="G947" s="290" t="s">
        <v>739</v>
      </c>
      <c r="H947" s="341" t="s">
        <v>740</v>
      </c>
      <c r="I947" s="335" t="str">
        <f>IF(OR(E947="SE",E947="SA"),VLOOKUP(H947,'Tabla de Peligros y Riesgo'!$C$2:$E$226,2,FALSE),VLOOKUP(H947,'LISTA DE ASPECTOS - IMPACTOS'!$D$3:$F$72,2,FALSE))</f>
        <v>Alteración de la calidad de suelo/agua</v>
      </c>
      <c r="J947" s="336" t="str">
        <f>IF(OR(E947="SE",E947="SA"),VLOOKUP(H947,'Tabla de Peligros y Riesgo'!$C$2:$E$226,3,FALSE),VLOOKUP(H947,'LISTA DE ASPECTOS - IMPACTOS'!$D$3:$F$72,3,FALSE))</f>
        <v>Potencial incumplimiento de Estándares de Calidad Ambiental (ECA) para aire.
Potencial afectación a la vida y salud humana.</v>
      </c>
      <c r="K947" s="342" t="s">
        <v>715</v>
      </c>
      <c r="L947" s="177">
        <v>4</v>
      </c>
      <c r="M947" s="268">
        <f t="shared" si="75"/>
        <v>14</v>
      </c>
      <c r="N947" s="85"/>
      <c r="O947" s="85"/>
      <c r="P947" s="291"/>
      <c r="Q947" s="287"/>
      <c r="R947" s="177"/>
      <c r="S947" s="177" t="s">
        <v>741</v>
      </c>
      <c r="T947" s="178">
        <v>0.35</v>
      </c>
      <c r="U947" s="178"/>
      <c r="V947" s="87"/>
      <c r="W947" s="86">
        <f t="shared" si="76"/>
        <v>14</v>
      </c>
      <c r="X947" s="88"/>
      <c r="Y947" s="86">
        <f t="shared" si="77"/>
        <v>18</v>
      </c>
      <c r="Z947" s="85"/>
      <c r="AA947" s="267" t="s">
        <v>1381</v>
      </c>
      <c r="AB947" s="536"/>
      <c r="AC947" s="537"/>
      <c r="AD947" s="537"/>
      <c r="AE947" s="272"/>
      <c r="AF947" s="272"/>
      <c r="AG947" s="272"/>
      <c r="AH947" s="272"/>
      <c r="AI947" s="272"/>
      <c r="AJ947" s="272"/>
      <c r="AK947" s="272"/>
      <c r="AL947" s="273"/>
      <c r="AM947" s="272"/>
      <c r="AN947" s="273"/>
      <c r="AO947" s="272"/>
      <c r="AP947" s="273"/>
      <c r="AQ947" s="272"/>
      <c r="AR947" s="273"/>
      <c r="AS947" s="272"/>
      <c r="AT947" s="102"/>
      <c r="AU947" s="101"/>
    </row>
    <row r="948" spans="1:52" ht="101.5">
      <c r="A948" s="487"/>
      <c r="B948" s="444" t="s">
        <v>225</v>
      </c>
      <c r="C948" s="488" t="s">
        <v>18</v>
      </c>
      <c r="D948" s="262" t="s">
        <v>1388</v>
      </c>
      <c r="E948" s="352" t="s">
        <v>362</v>
      </c>
      <c r="F948" s="263" t="s">
        <v>624</v>
      </c>
      <c r="G948" s="290" t="s">
        <v>679</v>
      </c>
      <c r="H948" s="335" t="s">
        <v>470</v>
      </c>
      <c r="I948" s="335" t="str">
        <f>IF(OR(E948="SE",E948="SA"),VLOOKUP(H948,'Tabla de Peligros y Riesgo'!$C$2:$E$226,2,FALSE),VLOOKUP(H948,'LISTA DE ASPECTOS - IMPACTOS'!$D$3:$F$72,2,FALSE))</f>
        <v>Riesgo Psicosocial</v>
      </c>
      <c r="J948" s="336" t="str">
        <f>IF(OR(E948="SE",E948="SA"),VLOOKUP(H948,'Tabla de Peligros y Riesgo'!$C$2:$E$226,3,FALSE),VLOOKUP(H948,'LISTA DE ASPECTOS - IMPACTOS'!$D$3:$F$72,3,FALSE))</f>
        <v>Estrés / Depresión</v>
      </c>
      <c r="K948" s="337" t="s">
        <v>680</v>
      </c>
      <c r="L948" s="277">
        <v>4</v>
      </c>
      <c r="M948" s="268">
        <f t="shared" si="75"/>
        <v>18</v>
      </c>
      <c r="N948" s="85"/>
      <c r="O948" s="85"/>
      <c r="P948" s="292"/>
      <c r="Q948" s="359"/>
      <c r="R948" s="177"/>
      <c r="S948" s="177" t="s">
        <v>820</v>
      </c>
      <c r="T948" s="178"/>
      <c r="U948" s="178" t="s">
        <v>1402</v>
      </c>
      <c r="V948" s="278"/>
      <c r="W948" s="86">
        <f t="shared" si="76"/>
        <v>18</v>
      </c>
      <c r="X948" s="88"/>
      <c r="Y948" s="86">
        <f t="shared" si="77"/>
        <v>21</v>
      </c>
      <c r="Z948" s="85"/>
      <c r="AA948" s="267" t="s">
        <v>1381</v>
      </c>
      <c r="AB948" s="176"/>
      <c r="AC948" s="176"/>
      <c r="AD948" s="176"/>
      <c r="AE948" s="101"/>
      <c r="AF948" s="101"/>
      <c r="AG948" s="101"/>
      <c r="AH948" s="101"/>
      <c r="AI948" s="101"/>
      <c r="AJ948" s="101"/>
      <c r="AK948" s="101"/>
      <c r="AL948" s="102"/>
      <c r="AM948" s="101"/>
      <c r="AN948" s="102"/>
      <c r="AO948" s="101"/>
      <c r="AP948" s="102"/>
      <c r="AQ948" s="101"/>
      <c r="AR948" s="102"/>
      <c r="AS948" s="101"/>
      <c r="AT948" s="102"/>
      <c r="AU948" s="101"/>
    </row>
    <row r="949" spans="1:52" ht="72.5">
      <c r="A949" s="487"/>
      <c r="B949" s="445"/>
      <c r="C949" s="489"/>
      <c r="D949" s="262" t="s">
        <v>1388</v>
      </c>
      <c r="E949" s="352" t="s">
        <v>363</v>
      </c>
      <c r="F949" s="263" t="s">
        <v>624</v>
      </c>
      <c r="G949" s="290" t="s">
        <v>686</v>
      </c>
      <c r="H949" s="335" t="s">
        <v>687</v>
      </c>
      <c r="I949" s="350" t="s">
        <v>688</v>
      </c>
      <c r="J949" s="351" t="s">
        <v>689</v>
      </c>
      <c r="K949" s="337" t="s">
        <v>690</v>
      </c>
      <c r="L949" s="277">
        <v>5</v>
      </c>
      <c r="M949" s="268">
        <f t="shared" si="75"/>
        <v>15</v>
      </c>
      <c r="N949" s="269"/>
      <c r="O949" s="274"/>
      <c r="P949" s="275"/>
      <c r="Q949" s="359"/>
      <c r="R949" s="177"/>
      <c r="S949" s="177" t="s">
        <v>691</v>
      </c>
      <c r="T949" s="178"/>
      <c r="U949" s="178"/>
      <c r="V949" s="278"/>
      <c r="W949" s="86">
        <f t="shared" si="76"/>
        <v>15</v>
      </c>
      <c r="X949" s="88"/>
      <c r="Y949" s="86">
        <f t="shared" si="77"/>
        <v>19</v>
      </c>
      <c r="Z949" s="85"/>
      <c r="AA949" s="267" t="s">
        <v>1381</v>
      </c>
      <c r="AB949" s="176"/>
      <c r="AC949" s="176"/>
      <c r="AD949" s="176"/>
      <c r="AE949" s="101"/>
      <c r="AF949" s="101"/>
      <c r="AG949" s="101"/>
      <c r="AH949" s="101"/>
      <c r="AI949" s="101"/>
      <c r="AJ949" s="101"/>
      <c r="AK949" s="101"/>
      <c r="AL949" s="102"/>
      <c r="AM949" s="101"/>
      <c r="AN949" s="102"/>
      <c r="AO949" s="101"/>
      <c r="AP949" s="102"/>
      <c r="AQ949" s="101"/>
      <c r="AR949" s="102"/>
      <c r="AS949" s="101"/>
      <c r="AT949" s="102"/>
      <c r="AU949" s="101"/>
    </row>
    <row r="950" spans="1:52" ht="87">
      <c r="A950" s="487"/>
      <c r="B950" s="445"/>
      <c r="C950" s="493"/>
      <c r="D950" s="262" t="s">
        <v>1388</v>
      </c>
      <c r="E950" s="352" t="s">
        <v>362</v>
      </c>
      <c r="F950" s="263" t="s">
        <v>624</v>
      </c>
      <c r="G950" s="290" t="s">
        <v>692</v>
      </c>
      <c r="H950" s="335" t="s">
        <v>521</v>
      </c>
      <c r="I950" s="335" t="str">
        <f>IF(OR(E950="SE",E950="SA"),VLOOKUP(H950,'Tabla de Peligros y Riesgo'!$C$2:$E$226,2,FALSE),VLOOKUP(H950,'LISTA DE ASPECTOS - IMPACTOS'!$D$3:$F$72,2,FALSE))</f>
        <v>Riesgo Psicosocial</v>
      </c>
      <c r="J950" s="336" t="str">
        <f>IF(OR(E950="SE",E950="SA"),VLOOKUP(H950,'Tabla de Peligros y Riesgo'!$C$2:$E$226,3,FALSE),VLOOKUP(H950,'LISTA DE ASPECTOS - IMPACTOS'!$D$3:$F$72,3,FALSE))</f>
        <v>Estrés / Depresión</v>
      </c>
      <c r="K950" s="337" t="s">
        <v>680</v>
      </c>
      <c r="L950" s="277">
        <v>4</v>
      </c>
      <c r="M950" s="268">
        <f t="shared" si="75"/>
        <v>18</v>
      </c>
      <c r="N950" s="269"/>
      <c r="O950" s="274"/>
      <c r="P950" s="275"/>
      <c r="Q950" s="276"/>
      <c r="R950" s="177"/>
      <c r="S950" s="177" t="s">
        <v>742</v>
      </c>
      <c r="T950" s="178"/>
      <c r="U950" s="178" t="s">
        <v>1402</v>
      </c>
      <c r="V950" s="278"/>
      <c r="W950" s="86">
        <f t="shared" si="76"/>
        <v>18</v>
      </c>
      <c r="X950" s="195"/>
      <c r="Y950" s="86">
        <f t="shared" si="77"/>
        <v>21</v>
      </c>
      <c r="Z950" s="279"/>
      <c r="AA950" s="267" t="s">
        <v>1381</v>
      </c>
      <c r="AB950" s="176"/>
      <c r="AC950" s="176"/>
      <c r="AD950" s="176"/>
      <c r="AE950" s="101"/>
      <c r="AF950" s="101"/>
      <c r="AG950" s="101"/>
      <c r="AH950" s="101"/>
      <c r="AI950" s="101"/>
      <c r="AJ950" s="101"/>
      <c r="AK950" s="101"/>
      <c r="AL950" s="102"/>
      <c r="AM950" s="101"/>
      <c r="AN950" s="102"/>
      <c r="AO950" s="101"/>
      <c r="AP950" s="102"/>
      <c r="AQ950" s="101"/>
      <c r="AR950" s="102"/>
      <c r="AS950" s="101"/>
      <c r="AT950" s="102"/>
      <c r="AU950" s="101"/>
    </row>
    <row r="951" spans="1:52" s="100" customFormat="1" ht="211.5">
      <c r="A951" s="487"/>
      <c r="B951" s="445"/>
      <c r="C951" s="339" t="s">
        <v>142</v>
      </c>
      <c r="D951" s="262" t="s">
        <v>1388</v>
      </c>
      <c r="E951" s="352" t="s">
        <v>361</v>
      </c>
      <c r="F951" s="263" t="s">
        <v>624</v>
      </c>
      <c r="G951" s="290" t="s">
        <v>694</v>
      </c>
      <c r="H951" s="335" t="s">
        <v>695</v>
      </c>
      <c r="I951" s="335" t="str">
        <f>IF(OR(E951="SE",E951="SA"),VLOOKUP(H951,'Tabla de Peligros y Riesgo'!$C$2:$E$226,2,FALSE),VLOOKUP(H951,'LISTA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951" s="336" t="s">
        <v>696</v>
      </c>
      <c r="K951" s="342" t="s">
        <v>680</v>
      </c>
      <c r="L951" s="177">
        <v>4</v>
      </c>
      <c r="M951" s="268">
        <f t="shared" si="75"/>
        <v>18</v>
      </c>
      <c r="N951" s="280"/>
      <c r="O951" s="280"/>
      <c r="P951" s="282"/>
      <c r="Q951" s="283" t="s">
        <v>697</v>
      </c>
      <c r="R951" s="177" t="s">
        <v>678</v>
      </c>
      <c r="S951" s="177" t="s">
        <v>698</v>
      </c>
      <c r="T951" s="178"/>
      <c r="U951" s="178" t="s">
        <v>1401</v>
      </c>
      <c r="V951" s="304"/>
      <c r="W951" s="86">
        <f t="shared" si="76"/>
        <v>18</v>
      </c>
      <c r="X951" s="88">
        <f>IF(M951&gt;=16,MAX(N951:R951),IF(M951&lt;16,MAX(N951:T951)))</f>
        <v>0</v>
      </c>
      <c r="Y951" s="86">
        <f t="shared" si="77"/>
        <v>23</v>
      </c>
      <c r="Z951" s="85"/>
      <c r="AA951" s="267" t="s">
        <v>1381</v>
      </c>
      <c r="AD951" s="99"/>
      <c r="AE951" s="101"/>
      <c r="AF951" s="101"/>
      <c r="AG951" s="101"/>
      <c r="AH951" s="101"/>
      <c r="AI951" s="101"/>
      <c r="AJ951" s="101"/>
      <c r="AK951" s="101"/>
      <c r="AL951" s="102"/>
      <c r="AM951" s="101"/>
      <c r="AN951" s="102"/>
      <c r="AO951" s="101"/>
      <c r="AP951" s="102"/>
      <c r="AQ951" s="101"/>
      <c r="AR951" s="102"/>
      <c r="AS951" s="101"/>
      <c r="AT951" s="102"/>
      <c r="AU951" s="101"/>
      <c r="AV951" s="90"/>
      <c r="AW951" s="90"/>
      <c r="AX951" s="90"/>
      <c r="AY951" s="90"/>
      <c r="AZ951" s="90"/>
    </row>
    <row r="952" spans="1:52" ht="87">
      <c r="A952" s="487"/>
      <c r="B952" s="445"/>
      <c r="C952" s="488" t="s">
        <v>22</v>
      </c>
      <c r="D952" s="262" t="s">
        <v>1388</v>
      </c>
      <c r="E952" s="352" t="s">
        <v>361</v>
      </c>
      <c r="F952" s="263" t="s">
        <v>624</v>
      </c>
      <c r="G952" s="290" t="s">
        <v>721</v>
      </c>
      <c r="H952" s="341" t="s">
        <v>749</v>
      </c>
      <c r="I952" s="335" t="str">
        <f>IF(OR(E952="SE",E952="SA"),VLOOKUP(H952,'Tabla de Peligros y Riesgo'!$C$2:$E$226,2,FALSE),VLOOKUP(H952,'LISTA DE ASPECTOS - IMPACTOS'!$D$3:$F$72,2,FALSE))</f>
        <v>Inhalación de gases Toxicos</v>
      </c>
      <c r="J952" s="336" t="str">
        <f>IF(OR(E952="SE",E952="SA"),VLOOKUP(H952,'Tabla de Peligros y Riesgo'!$C$2:$E$226,3,FALSE),VLOOKUP(H952,'LISTA DE ASPECTOS - IMPACTOS'!$D$3:$F$72,3,FALSE))</f>
        <v>Intoxicación</v>
      </c>
      <c r="K952" s="342" t="s">
        <v>715</v>
      </c>
      <c r="L952" s="177">
        <v>3</v>
      </c>
      <c r="M952" s="268">
        <f t="shared" si="75"/>
        <v>9</v>
      </c>
      <c r="N952" s="85"/>
      <c r="O952" s="85"/>
      <c r="P952" s="84"/>
      <c r="Q952" s="287" t="s">
        <v>750</v>
      </c>
      <c r="R952" s="177" t="s">
        <v>685</v>
      </c>
      <c r="S952" s="177" t="s">
        <v>751</v>
      </c>
      <c r="T952" s="178"/>
      <c r="U952" s="178" t="s">
        <v>1402</v>
      </c>
      <c r="V952" s="87"/>
      <c r="W952" s="86">
        <f t="shared" si="76"/>
        <v>9</v>
      </c>
      <c r="X952" s="88"/>
      <c r="Y952" s="86">
        <f t="shared" si="77"/>
        <v>17</v>
      </c>
      <c r="Z952" s="85"/>
      <c r="AA952" s="267" t="s">
        <v>1381</v>
      </c>
      <c r="AB952" s="175"/>
      <c r="AC952" s="176"/>
      <c r="AD952" s="176"/>
      <c r="AE952" s="101"/>
      <c r="AF952" s="101"/>
      <c r="AG952" s="101"/>
      <c r="AH952" s="101"/>
      <c r="AI952" s="101"/>
      <c r="AJ952" s="101"/>
      <c r="AK952" s="101"/>
      <c r="AL952" s="102"/>
      <c r="AM952" s="101"/>
      <c r="AN952" s="102"/>
      <c r="AO952" s="101"/>
      <c r="AP952" s="102"/>
      <c r="AQ952" s="101"/>
      <c r="AR952" s="102"/>
      <c r="AS952" s="101"/>
      <c r="AT952" s="102"/>
      <c r="AU952" s="101"/>
    </row>
    <row r="953" spans="1:52" ht="87">
      <c r="A953" s="487"/>
      <c r="B953" s="445"/>
      <c r="C953" s="489"/>
      <c r="D953" s="262" t="s">
        <v>1388</v>
      </c>
      <c r="E953" s="352" t="s">
        <v>362</v>
      </c>
      <c r="F953" s="263" t="s">
        <v>624</v>
      </c>
      <c r="G953" s="290" t="s">
        <v>752</v>
      </c>
      <c r="H953" s="341" t="s">
        <v>452</v>
      </c>
      <c r="I953" s="335" t="str">
        <f>IF(OR(E953="SE",E953="SA"),VLOOKUP(H953,'Tabla de Peligros y Riesgo'!$C$2:$E$226,2,FALSE),VLOOKUP(H953,'LISTA DE ASPECTOS - IMPACTOS'!$D$3:$F$72,2,FALSE))</f>
        <v>Caída de roca</v>
      </c>
      <c r="J953" s="336" t="str">
        <f>IF(OR(E953="SE",E953="SA"),VLOOKUP(H953,'Tabla de Peligros y Riesgo'!$C$2:$E$226,3,FALSE),VLOOKUP(H953,'LISTA DE ASPECTOS - IMPACTOS'!$D$3:$F$72,3,FALSE))</f>
        <v>Contusión/Fractura/Muerte</v>
      </c>
      <c r="K953" s="342" t="s">
        <v>715</v>
      </c>
      <c r="L953" s="177">
        <v>2</v>
      </c>
      <c r="M953" s="268">
        <f t="shared" si="75"/>
        <v>5</v>
      </c>
      <c r="N953" s="85"/>
      <c r="O953" s="85"/>
      <c r="P953" s="292"/>
      <c r="Q953" s="287" t="s">
        <v>753</v>
      </c>
      <c r="R953" s="177" t="s">
        <v>685</v>
      </c>
      <c r="S953" s="177" t="s">
        <v>754</v>
      </c>
      <c r="T953" s="178"/>
      <c r="U953" s="178" t="s">
        <v>1402</v>
      </c>
      <c r="V953" s="278"/>
      <c r="W953" s="86">
        <f t="shared" si="76"/>
        <v>5</v>
      </c>
      <c r="X953" s="88"/>
      <c r="Y953" s="86">
        <f t="shared" si="77"/>
        <v>12</v>
      </c>
      <c r="Z953" s="85"/>
      <c r="AA953" s="267" t="s">
        <v>1381</v>
      </c>
      <c r="AB953" s="176"/>
      <c r="AC953" s="176"/>
      <c r="AD953" s="176"/>
      <c r="AE953" s="101"/>
      <c r="AF953" s="101"/>
      <c r="AG953" s="101"/>
      <c r="AH953" s="101"/>
      <c r="AI953" s="101"/>
      <c r="AJ953" s="101"/>
      <c r="AK953" s="101"/>
      <c r="AL953" s="102"/>
      <c r="AM953" s="101"/>
      <c r="AN953" s="102"/>
      <c r="AO953" s="101"/>
      <c r="AP953" s="102"/>
      <c r="AQ953" s="101"/>
      <c r="AR953" s="102"/>
      <c r="AS953" s="101"/>
      <c r="AT953" s="102"/>
      <c r="AU953" s="101"/>
    </row>
    <row r="954" spans="1:52" s="100" customFormat="1" ht="87">
      <c r="A954" s="487"/>
      <c r="B954" s="445"/>
      <c r="C954" s="489"/>
      <c r="D954" s="262" t="s">
        <v>1388</v>
      </c>
      <c r="E954" s="352" t="s">
        <v>362</v>
      </c>
      <c r="F954" s="263" t="s">
        <v>624</v>
      </c>
      <c r="G954" s="290" t="s">
        <v>701</v>
      </c>
      <c r="H954" s="341" t="s">
        <v>524</v>
      </c>
      <c r="I954" s="335" t="str">
        <f>IF(OR(E954="SE",E954="SA"),VLOOKUP(H954,'Tabla de Peligros y Riesgo'!$C$2:$E$226,2,FALSE),VLOOKUP(H954,'LISTA DE ASPECTOS - IMPACTOS'!$D$3:$F$72,2,FALSE))</f>
        <v>Caída al mismo nivel</v>
      </c>
      <c r="J954" s="336" t="s">
        <v>702</v>
      </c>
      <c r="K954" s="342" t="s">
        <v>680</v>
      </c>
      <c r="L954" s="177">
        <v>4</v>
      </c>
      <c r="M954" s="268">
        <f t="shared" si="75"/>
        <v>18</v>
      </c>
      <c r="N954" s="280"/>
      <c r="O954" s="280"/>
      <c r="P954" s="282"/>
      <c r="Q954" s="287"/>
      <c r="R954" s="177"/>
      <c r="S954" s="177" t="s">
        <v>845</v>
      </c>
      <c r="T954" s="178"/>
      <c r="U954" s="178" t="s">
        <v>1402</v>
      </c>
      <c r="V954" s="304"/>
      <c r="W954" s="86">
        <f t="shared" si="76"/>
        <v>18</v>
      </c>
      <c r="X954" s="88"/>
      <c r="Y954" s="86">
        <f t="shared" si="77"/>
        <v>21</v>
      </c>
      <c r="Z954" s="85"/>
      <c r="AA954" s="267" t="s">
        <v>1381</v>
      </c>
      <c r="AD954" s="99"/>
      <c r="AE954" s="101"/>
      <c r="AF954" s="101"/>
      <c r="AG954" s="101"/>
      <c r="AH954" s="101"/>
      <c r="AI954" s="101"/>
      <c r="AJ954" s="101"/>
      <c r="AK954" s="101"/>
      <c r="AL954" s="102"/>
      <c r="AM954" s="101"/>
      <c r="AN954" s="102"/>
      <c r="AO954" s="101"/>
      <c r="AP954" s="102"/>
      <c r="AQ954" s="101"/>
      <c r="AR954" s="102"/>
      <c r="AS954" s="101"/>
      <c r="AT954" s="102"/>
      <c r="AU954" s="101"/>
      <c r="AV954" s="90"/>
      <c r="AW954" s="90"/>
      <c r="AX954" s="90"/>
      <c r="AY954" s="90"/>
      <c r="AZ954" s="90"/>
    </row>
    <row r="955" spans="1:52" ht="87">
      <c r="A955" s="487"/>
      <c r="B955" s="445"/>
      <c r="C955" s="488" t="s">
        <v>143</v>
      </c>
      <c r="D955" s="262" t="s">
        <v>1388</v>
      </c>
      <c r="E955" s="352" t="s">
        <v>362</v>
      </c>
      <c r="F955" s="263" t="s">
        <v>624</v>
      </c>
      <c r="G955" s="290" t="s">
        <v>701</v>
      </c>
      <c r="H955" s="341" t="s">
        <v>542</v>
      </c>
      <c r="I955" s="335" t="str">
        <f>IF(OR(E955="SE",E955="SA"),VLOOKUP(H955,'Tabla de Peligros y Riesgo'!$C$2:$E$226,2,FALSE),VLOOKUP(H955,'LISTA DE ASPECTOS - IMPACTOS'!$D$3:$F$72,2,FALSE))</f>
        <v>Caída al mismo nivel</v>
      </c>
      <c r="J955" s="336" t="s">
        <v>702</v>
      </c>
      <c r="K955" s="342" t="s">
        <v>680</v>
      </c>
      <c r="L955" s="177">
        <v>4</v>
      </c>
      <c r="M955" s="268">
        <f t="shared" si="75"/>
        <v>18</v>
      </c>
      <c r="N955" s="85"/>
      <c r="O955" s="85"/>
      <c r="P955" s="84"/>
      <c r="Q955" s="287"/>
      <c r="R955" s="177"/>
      <c r="S955" s="177" t="s">
        <v>845</v>
      </c>
      <c r="T955" s="178"/>
      <c r="U955" s="178" t="s">
        <v>1402</v>
      </c>
      <c r="V955" s="87"/>
      <c r="W955" s="86">
        <f t="shared" si="76"/>
        <v>18</v>
      </c>
      <c r="X955" s="88"/>
      <c r="Y955" s="86">
        <f t="shared" si="77"/>
        <v>21</v>
      </c>
      <c r="Z955" s="85"/>
      <c r="AA955" s="267" t="s">
        <v>1381</v>
      </c>
      <c r="AB955" s="175"/>
      <c r="AC955" s="176"/>
      <c r="AD955" s="176"/>
      <c r="AE955" s="101"/>
      <c r="AF955" s="101"/>
      <c r="AG955" s="101"/>
      <c r="AH955" s="101"/>
      <c r="AI955" s="101"/>
      <c r="AJ955" s="101"/>
      <c r="AK955" s="101"/>
      <c r="AL955" s="102"/>
      <c r="AM955" s="101"/>
      <c r="AN955" s="102"/>
      <c r="AO955" s="101"/>
      <c r="AP955" s="102"/>
      <c r="AQ955" s="101"/>
      <c r="AR955" s="102"/>
      <c r="AS955" s="101"/>
      <c r="AT955" s="102"/>
      <c r="AU955" s="101"/>
    </row>
    <row r="956" spans="1:52" ht="117.5">
      <c r="A956" s="487"/>
      <c r="B956" s="445"/>
      <c r="C956" s="493"/>
      <c r="D956" s="262" t="s">
        <v>1388</v>
      </c>
      <c r="E956" s="352" t="s">
        <v>362</v>
      </c>
      <c r="F956" s="263" t="s">
        <v>624</v>
      </c>
      <c r="G956" s="290" t="s">
        <v>704</v>
      </c>
      <c r="H956" s="341" t="s">
        <v>707</v>
      </c>
      <c r="I956" s="335" t="str">
        <f>IF(OR(E956="SE",E956="SA"),VLOOKUP(H956,'Tabla de Peligros y Riesgo'!$C$2:$E$226,2,FALSE),VLOOKUP(H956,'LISTA DE ASPECTOS - IMPACTOS'!$D$3:$F$72,2,FALSE))</f>
        <v>Atrapamiento</v>
      </c>
      <c r="J956" s="336" t="s">
        <v>705</v>
      </c>
      <c r="K956" s="342" t="s">
        <v>680</v>
      </c>
      <c r="L956" s="177">
        <v>3</v>
      </c>
      <c r="M956" s="268">
        <f t="shared" si="75"/>
        <v>13</v>
      </c>
      <c r="N956" s="85"/>
      <c r="O956" s="85"/>
      <c r="P956" s="84"/>
      <c r="Q956" s="287"/>
      <c r="R956" s="177"/>
      <c r="S956" s="177" t="s">
        <v>846</v>
      </c>
      <c r="T956" s="178"/>
      <c r="U956" s="178" t="s">
        <v>1402</v>
      </c>
      <c r="V956" s="87"/>
      <c r="W956" s="86">
        <f t="shared" si="76"/>
        <v>13</v>
      </c>
      <c r="X956" s="88"/>
      <c r="Y956" s="86">
        <f t="shared" si="77"/>
        <v>17</v>
      </c>
      <c r="Z956" s="85"/>
      <c r="AA956" s="267" t="s">
        <v>1381</v>
      </c>
      <c r="AB956" s="175"/>
      <c r="AC956" s="176"/>
      <c r="AD956" s="176"/>
      <c r="AE956" s="101"/>
      <c r="AF956" s="101"/>
      <c r="AG956" s="101"/>
      <c r="AH956" s="101"/>
      <c r="AI956" s="101"/>
      <c r="AJ956" s="101"/>
      <c r="AK956" s="101"/>
      <c r="AL956" s="102"/>
      <c r="AM956" s="101"/>
      <c r="AN956" s="102"/>
      <c r="AO956" s="101"/>
      <c r="AP956" s="102"/>
      <c r="AQ956" s="101"/>
      <c r="AR956" s="102"/>
      <c r="AS956" s="101"/>
      <c r="AT956" s="102"/>
      <c r="AU956" s="101"/>
    </row>
    <row r="957" spans="1:52" ht="101.5">
      <c r="A957" s="487"/>
      <c r="B957" s="445"/>
      <c r="C957" s="339" t="s">
        <v>144</v>
      </c>
      <c r="D957" s="262" t="s">
        <v>1388</v>
      </c>
      <c r="E957" s="352" t="s">
        <v>362</v>
      </c>
      <c r="F957" s="263" t="s">
        <v>624</v>
      </c>
      <c r="G957" s="290" t="s">
        <v>704</v>
      </c>
      <c r="H957" s="341" t="s">
        <v>507</v>
      </c>
      <c r="I957" s="335" t="str">
        <f>IF(OR(E957="SE",E957="SA"),VLOOKUP(H957,'Tabla de Peligros y Riesgo'!$C$2:$E$226,2,FALSE),VLOOKUP(H957,'LISTA DE ASPECTOS - IMPACTOS'!$D$3:$F$72,2,FALSE))</f>
        <v xml:space="preserve">Golpes </v>
      </c>
      <c r="J957" s="336" t="s">
        <v>705</v>
      </c>
      <c r="K957" s="342" t="s">
        <v>680</v>
      </c>
      <c r="L957" s="177">
        <v>3</v>
      </c>
      <c r="M957" s="268">
        <f t="shared" si="75"/>
        <v>13</v>
      </c>
      <c r="N957" s="177"/>
      <c r="O957" s="177"/>
      <c r="P957" s="84"/>
      <c r="Q957" s="287"/>
      <c r="R957" s="177"/>
      <c r="S957" s="177" t="s">
        <v>714</v>
      </c>
      <c r="T957" s="178"/>
      <c r="U957" s="178" t="s">
        <v>1402</v>
      </c>
      <c r="V957" s="87"/>
      <c r="W957" s="86">
        <f t="shared" si="76"/>
        <v>13</v>
      </c>
      <c r="X957" s="88"/>
      <c r="Y957" s="86">
        <f t="shared" si="77"/>
        <v>17</v>
      </c>
      <c r="Z957" s="85"/>
      <c r="AA957" s="267" t="s">
        <v>1381</v>
      </c>
      <c r="AB957" s="175"/>
      <c r="AC957" s="176"/>
      <c r="AD957" s="176"/>
      <c r="AE957" s="101"/>
      <c r="AF957" s="101"/>
      <c r="AG957" s="101"/>
      <c r="AH957" s="101"/>
      <c r="AI957" s="101"/>
      <c r="AJ957" s="101"/>
      <c r="AK957" s="101"/>
      <c r="AL957" s="102"/>
      <c r="AM957" s="101"/>
      <c r="AN957" s="102"/>
      <c r="AO957" s="101"/>
      <c r="AP957" s="102"/>
      <c r="AQ957" s="101"/>
      <c r="AR957" s="102"/>
      <c r="AS957" s="101"/>
      <c r="AT957" s="102"/>
      <c r="AU957" s="101"/>
    </row>
    <row r="958" spans="1:52" ht="87">
      <c r="A958" s="487"/>
      <c r="B958" s="445"/>
      <c r="C958" s="488" t="s">
        <v>226</v>
      </c>
      <c r="D958" s="262" t="s">
        <v>1388</v>
      </c>
      <c r="E958" s="352" t="s">
        <v>361</v>
      </c>
      <c r="F958" s="263" t="s">
        <v>624</v>
      </c>
      <c r="G958" s="290" t="s">
        <v>441</v>
      </c>
      <c r="H958" s="341" t="s">
        <v>519</v>
      </c>
      <c r="I958" s="335" t="str">
        <f>IF(OR(E958="SE",E958="SA"),VLOOKUP(H958,'Tabla de Peligros y Riesgo'!$C$2:$E$226,2,FALSE),VLOOKUP(H958,'LISTA DE ASPECTOS - IMPACTOS'!$D$3:$F$72,2,FALSE))</f>
        <v>Riesgos Disergonómico</v>
      </c>
      <c r="J958" s="336" t="str">
        <f>IF(OR(E958="SE",E958="SA"),VLOOKUP(H958,'Tabla de Peligros y Riesgo'!$C$2:$E$226,3,FALSE),VLOOKUP(H958,'LISTA DE ASPECTOS - IMPACTOS'!$D$3:$F$72,3,FALSE))</f>
        <v>Lumbalgia/Dorsalgia/ Hiperlordosis/ Tendinitis de Hombro</v>
      </c>
      <c r="K958" s="342" t="s">
        <v>715</v>
      </c>
      <c r="L958" s="177">
        <v>4</v>
      </c>
      <c r="M958" s="268">
        <f t="shared" si="75"/>
        <v>14</v>
      </c>
      <c r="N958" s="85"/>
      <c r="O958" s="85"/>
      <c r="P958" s="84"/>
      <c r="Q958" s="287"/>
      <c r="R958" s="177"/>
      <c r="S958" s="177" t="s">
        <v>716</v>
      </c>
      <c r="T958" s="178"/>
      <c r="U958" s="178" t="s">
        <v>1402</v>
      </c>
      <c r="V958" s="87"/>
      <c r="W958" s="86">
        <f t="shared" si="76"/>
        <v>14</v>
      </c>
      <c r="X958" s="88"/>
      <c r="Y958" s="86">
        <f t="shared" si="77"/>
        <v>18</v>
      </c>
      <c r="Z958" s="85"/>
      <c r="AA958" s="267" t="s">
        <v>1381</v>
      </c>
      <c r="AB958" s="175"/>
      <c r="AC958" s="176"/>
      <c r="AD958" s="176"/>
      <c r="AE958" s="101"/>
      <c r="AF958" s="101"/>
      <c r="AG958" s="101"/>
      <c r="AH958" s="101"/>
      <c r="AI958" s="101"/>
      <c r="AJ958" s="101"/>
      <c r="AK958" s="101"/>
      <c r="AL958" s="102"/>
      <c r="AM958" s="101"/>
      <c r="AN958" s="102"/>
      <c r="AO958" s="101"/>
      <c r="AP958" s="102"/>
      <c r="AQ958" s="101"/>
      <c r="AR958" s="102"/>
      <c r="AS958" s="101"/>
      <c r="AT958" s="102"/>
      <c r="AU958" s="101"/>
    </row>
    <row r="959" spans="1:52" ht="87">
      <c r="A959" s="487"/>
      <c r="B959" s="445"/>
      <c r="C959" s="489"/>
      <c r="D959" s="262" t="s">
        <v>1388</v>
      </c>
      <c r="E959" s="352" t="s">
        <v>362</v>
      </c>
      <c r="F959" s="263" t="s">
        <v>624</v>
      </c>
      <c r="G959" s="290" t="s">
        <v>701</v>
      </c>
      <c r="H959" s="341" t="s">
        <v>542</v>
      </c>
      <c r="I959" s="335" t="str">
        <f>IF(OR(E959="SE",E959="SA"),VLOOKUP(H959,'Tabla de Peligros y Riesgo'!$C$2:$E$226,2,FALSE),VLOOKUP(H959,'LISTA DE ASPECTOS - IMPACTOS'!$D$3:$F$72,2,FALSE))</f>
        <v>Caída al mismo nivel</v>
      </c>
      <c r="J959" s="336" t="s">
        <v>702</v>
      </c>
      <c r="K959" s="342" t="s">
        <v>680</v>
      </c>
      <c r="L959" s="177">
        <v>4</v>
      </c>
      <c r="M959" s="268">
        <f t="shared" si="75"/>
        <v>18</v>
      </c>
      <c r="N959" s="85"/>
      <c r="O959" s="85"/>
      <c r="P959" s="84"/>
      <c r="Q959" s="287"/>
      <c r="R959" s="177"/>
      <c r="S959" s="177" t="s">
        <v>845</v>
      </c>
      <c r="T959" s="178"/>
      <c r="U959" s="178" t="s">
        <v>1402</v>
      </c>
      <c r="V959" s="87">
        <v>0.15</v>
      </c>
      <c r="W959" s="86">
        <f t="shared" si="76"/>
        <v>18</v>
      </c>
      <c r="X959" s="88">
        <f>IF(M959&gt;=16,MAX(N959:R959),IF(M959&lt;16,MAX(N959:V959)))</f>
        <v>0</v>
      </c>
      <c r="Y959" s="86">
        <f t="shared" si="77"/>
        <v>21</v>
      </c>
      <c r="Z959" s="85"/>
      <c r="AA959" s="267" t="s">
        <v>1381</v>
      </c>
      <c r="AB959" s="175"/>
      <c r="AC959" s="176"/>
      <c r="AD959" s="176"/>
      <c r="AE959" s="101"/>
      <c r="AF959" s="101"/>
      <c r="AG959" s="101"/>
      <c r="AH959" s="101"/>
      <c r="AI959" s="101"/>
      <c r="AJ959" s="101"/>
      <c r="AK959" s="101"/>
      <c r="AL959" s="102"/>
      <c r="AM959" s="101"/>
      <c r="AN959" s="102"/>
      <c r="AO959" s="101"/>
      <c r="AP959" s="102"/>
      <c r="AQ959" s="101"/>
      <c r="AR959" s="102"/>
      <c r="AS959" s="101"/>
      <c r="AT959" s="102"/>
      <c r="AU959" s="101"/>
    </row>
    <row r="960" spans="1:52" ht="87">
      <c r="A960" s="487"/>
      <c r="B960" s="445"/>
      <c r="C960" s="489"/>
      <c r="D960" s="262" t="s">
        <v>1388</v>
      </c>
      <c r="E960" s="352" t="s">
        <v>362</v>
      </c>
      <c r="F960" s="263" t="s">
        <v>624</v>
      </c>
      <c r="G960" s="290" t="s">
        <v>823</v>
      </c>
      <c r="H960" s="341" t="s">
        <v>824</v>
      </c>
      <c r="I960" s="335" t="str">
        <f>IF(OR(E960="SE",E960="SA"),VLOOKUP(H960,'Tabla de Peligros y Riesgo'!$C$2:$E$226,2,FALSE),VLOOKUP(H960,'LISTA DE ASPECTOS - IMPACTOS'!$D$3:$F$72,2,FALSE))</f>
        <v>Aplastamiento</v>
      </c>
      <c r="J960" s="336" t="str">
        <f>IF(OR(E960="SE",E960="SA"),VLOOKUP(H960,'Tabla de Peligros y Riesgo'!$C$2:$E$226,3,FALSE),VLOOKUP(H960,'LISTA DE ASPECTOS - IMPACTOS'!$D$3:$F$72,3,FALSE))</f>
        <v>Contusión/Fractura/Muerte</v>
      </c>
      <c r="K960" s="342" t="s">
        <v>680</v>
      </c>
      <c r="L960" s="177">
        <v>2</v>
      </c>
      <c r="M960" s="268">
        <f t="shared" si="75"/>
        <v>8</v>
      </c>
      <c r="N960" s="85"/>
      <c r="O960" s="85"/>
      <c r="P960" s="84"/>
      <c r="Q960" s="287" t="s">
        <v>825</v>
      </c>
      <c r="R960" s="177" t="s">
        <v>685</v>
      </c>
      <c r="S960" s="177" t="s">
        <v>826</v>
      </c>
      <c r="T960" s="178"/>
      <c r="U960" s="178" t="s">
        <v>1402</v>
      </c>
      <c r="V960" s="87"/>
      <c r="W960" s="86">
        <f t="shared" si="76"/>
        <v>8</v>
      </c>
      <c r="X960" s="88"/>
      <c r="Y960" s="86">
        <f t="shared" si="77"/>
        <v>12</v>
      </c>
      <c r="Z960" s="85"/>
      <c r="AA960" s="267" t="s">
        <v>1381</v>
      </c>
      <c r="AB960" s="175"/>
      <c r="AC960" s="176"/>
      <c r="AD960" s="176"/>
      <c r="AE960" s="101"/>
      <c r="AF960" s="101"/>
      <c r="AG960" s="101"/>
      <c r="AH960" s="101"/>
      <c r="AI960" s="101"/>
      <c r="AJ960" s="101"/>
      <c r="AK960" s="101"/>
      <c r="AL960" s="102"/>
      <c r="AM960" s="101"/>
      <c r="AN960" s="102"/>
      <c r="AO960" s="101"/>
      <c r="AP960" s="102"/>
      <c r="AQ960" s="101"/>
      <c r="AR960" s="102"/>
      <c r="AS960" s="101"/>
      <c r="AT960" s="102"/>
      <c r="AU960" s="101"/>
    </row>
    <row r="961" spans="1:47" ht="116">
      <c r="A961" s="487"/>
      <c r="B961" s="445"/>
      <c r="C961" s="489"/>
      <c r="D961" s="262" t="s">
        <v>1388</v>
      </c>
      <c r="E961" s="352" t="s">
        <v>362</v>
      </c>
      <c r="F961" s="263" t="s">
        <v>624</v>
      </c>
      <c r="G961" s="290" t="s">
        <v>735</v>
      </c>
      <c r="H961" s="341" t="s">
        <v>736</v>
      </c>
      <c r="I961" s="335" t="str">
        <f>IF(OR(E961="SE",E961="SA"),VLOOKUP(H961,'Tabla de Peligros y Riesgo'!$C$2:$E$226,2,FALSE),VLOOKUP(H961,'LISTA DE ASPECTOS - IMPACTOS'!$D$3:$F$72,2,FALSE))</f>
        <v>Cortes</v>
      </c>
      <c r="J961" s="336" t="str">
        <f>IF(OR(E961="SE",E961="SA"),VLOOKUP(H961,'Tabla de Peligros y Riesgo'!$C$2:$E$226,3,FALSE),VLOOKUP(H961,'LISTA DE ASPECTOS - IMPACTOS'!$D$3:$F$72,3,FALSE))</f>
        <v>Herida punzocortante</v>
      </c>
      <c r="K961" s="342" t="s">
        <v>715</v>
      </c>
      <c r="L961" s="177">
        <v>3</v>
      </c>
      <c r="M961" s="268">
        <f t="shared" si="75"/>
        <v>9</v>
      </c>
      <c r="N961" s="85"/>
      <c r="O961" s="85"/>
      <c r="P961" s="84"/>
      <c r="Q961" s="287" t="s">
        <v>737</v>
      </c>
      <c r="R961" s="177" t="s">
        <v>678</v>
      </c>
      <c r="S961" s="177" t="s">
        <v>738</v>
      </c>
      <c r="T961" s="178"/>
      <c r="U961" s="178" t="s">
        <v>1402</v>
      </c>
      <c r="V961" s="87"/>
      <c r="W961" s="86">
        <f t="shared" si="76"/>
        <v>9</v>
      </c>
      <c r="X961" s="88"/>
      <c r="Y961" s="86">
        <f t="shared" si="77"/>
        <v>20</v>
      </c>
      <c r="Z961" s="85"/>
      <c r="AA961" s="267" t="s">
        <v>1381</v>
      </c>
      <c r="AB961" s="175"/>
      <c r="AC961" s="176"/>
      <c r="AD961" s="176"/>
      <c r="AE961" s="101"/>
      <c r="AF961" s="101"/>
      <c r="AG961" s="101"/>
      <c r="AH961" s="101"/>
      <c r="AI961" s="101"/>
      <c r="AJ961" s="101"/>
      <c r="AK961" s="101"/>
      <c r="AL961" s="102"/>
      <c r="AM961" s="101"/>
      <c r="AN961" s="102"/>
      <c r="AO961" s="101"/>
      <c r="AP961" s="102"/>
      <c r="AQ961" s="101"/>
      <c r="AR961" s="102"/>
      <c r="AS961" s="101"/>
      <c r="AT961" s="102"/>
      <c r="AU961" s="101"/>
    </row>
    <row r="962" spans="1:47" ht="117.5">
      <c r="A962" s="487"/>
      <c r="B962" s="445"/>
      <c r="C962" s="493"/>
      <c r="D962" s="262" t="s">
        <v>1388</v>
      </c>
      <c r="E962" s="352" t="s">
        <v>362</v>
      </c>
      <c r="F962" s="263" t="s">
        <v>624</v>
      </c>
      <c r="G962" s="290" t="s">
        <v>704</v>
      </c>
      <c r="H962" s="341" t="s">
        <v>707</v>
      </c>
      <c r="I962" s="335" t="str">
        <f>IF(OR(E962="SE",E962="SA"),VLOOKUP(H962,'Tabla de Peligros y Riesgo'!$C$2:$E$226,2,FALSE),VLOOKUP(H962,'LISTA DE ASPECTOS - IMPACTOS'!$D$3:$F$72,2,FALSE))</f>
        <v>Atrapamiento</v>
      </c>
      <c r="J962" s="336" t="s">
        <v>705</v>
      </c>
      <c r="K962" s="342" t="s">
        <v>680</v>
      </c>
      <c r="L962" s="177">
        <v>3</v>
      </c>
      <c r="M962" s="268">
        <f t="shared" si="75"/>
        <v>13</v>
      </c>
      <c r="N962" s="177"/>
      <c r="O962" s="177"/>
      <c r="P962" s="84"/>
      <c r="Q962" s="287"/>
      <c r="R962" s="177"/>
      <c r="S962" s="177" t="s">
        <v>714</v>
      </c>
      <c r="T962" s="178"/>
      <c r="U962" s="178" t="s">
        <v>1402</v>
      </c>
      <c r="V962" s="87"/>
      <c r="W962" s="86">
        <f t="shared" si="76"/>
        <v>13</v>
      </c>
      <c r="X962" s="88"/>
      <c r="Y962" s="86">
        <f t="shared" si="77"/>
        <v>17</v>
      </c>
      <c r="Z962" s="85"/>
      <c r="AA962" s="267" t="s">
        <v>1381</v>
      </c>
      <c r="AB962" s="175"/>
      <c r="AC962" s="176"/>
      <c r="AD962" s="176"/>
      <c r="AE962" s="101"/>
      <c r="AF962" s="101"/>
      <c r="AG962" s="101"/>
      <c r="AH962" s="101"/>
      <c r="AI962" s="101"/>
      <c r="AJ962" s="101"/>
      <c r="AK962" s="101"/>
      <c r="AL962" s="102"/>
      <c r="AM962" s="101"/>
      <c r="AN962" s="102"/>
      <c r="AO962" s="101"/>
      <c r="AP962" s="102"/>
      <c r="AQ962" s="101"/>
      <c r="AR962" s="102"/>
      <c r="AS962" s="101"/>
      <c r="AT962" s="102"/>
      <c r="AU962" s="101"/>
    </row>
    <row r="963" spans="1:47" ht="87">
      <c r="A963" s="487"/>
      <c r="B963" s="445"/>
      <c r="C963" s="488" t="s">
        <v>227</v>
      </c>
      <c r="D963" s="262" t="s">
        <v>1388</v>
      </c>
      <c r="E963" s="352" t="s">
        <v>361</v>
      </c>
      <c r="F963" s="263" t="s">
        <v>624</v>
      </c>
      <c r="G963" s="290" t="s">
        <v>441</v>
      </c>
      <c r="H963" s="341" t="s">
        <v>519</v>
      </c>
      <c r="I963" s="335" t="str">
        <f>IF(OR(E963="SE",E963="SA"),VLOOKUP(H963,'Tabla de Peligros y Riesgo'!$C$2:$E$226,2,FALSE),VLOOKUP(H963,'LISTA DE ASPECTOS - IMPACTOS'!$D$3:$F$72,2,FALSE))</f>
        <v>Riesgos Disergonómico</v>
      </c>
      <c r="J963" s="336" t="str">
        <f>IF(OR(E963="SE",E963="SA"),VLOOKUP(H963,'Tabla de Peligros y Riesgo'!$C$2:$E$226,3,FALSE),VLOOKUP(H963,'LISTA DE ASPECTOS - IMPACTOS'!$D$3:$F$72,3,FALSE))</f>
        <v>Lumbalgia/Dorsalgia/ Hiperlordosis/ Tendinitis de Hombro</v>
      </c>
      <c r="K963" s="342" t="s">
        <v>715</v>
      </c>
      <c r="L963" s="177">
        <v>4</v>
      </c>
      <c r="M963" s="268">
        <f t="shared" si="75"/>
        <v>14</v>
      </c>
      <c r="N963" s="85"/>
      <c r="O963" s="85"/>
      <c r="P963" s="84"/>
      <c r="Q963" s="287"/>
      <c r="R963" s="177"/>
      <c r="S963" s="177" t="s">
        <v>716</v>
      </c>
      <c r="T963" s="178"/>
      <c r="U963" s="178" t="s">
        <v>1402</v>
      </c>
      <c r="V963" s="87"/>
      <c r="W963" s="86">
        <f t="shared" si="76"/>
        <v>14</v>
      </c>
      <c r="X963" s="88">
        <f>IF(M963&gt;=16,MAX(N963:R963),IF(M963&lt;16,MAX(N963:V963)))</f>
        <v>0</v>
      </c>
      <c r="Y963" s="86">
        <f t="shared" si="77"/>
        <v>18</v>
      </c>
      <c r="Z963" s="85"/>
      <c r="AA963" s="267" t="s">
        <v>1381</v>
      </c>
      <c r="AB963" s="175"/>
      <c r="AC963" s="176"/>
      <c r="AD963" s="176"/>
      <c r="AE963" s="101"/>
      <c r="AF963" s="101"/>
      <c r="AG963" s="101"/>
      <c r="AH963" s="101"/>
      <c r="AI963" s="101"/>
      <c r="AJ963" s="101"/>
      <c r="AK963" s="101"/>
      <c r="AL963" s="102"/>
      <c r="AM963" s="101"/>
      <c r="AN963" s="102"/>
      <c r="AO963" s="101"/>
      <c r="AP963" s="102"/>
      <c r="AQ963" s="101"/>
      <c r="AR963" s="102"/>
      <c r="AS963" s="101"/>
      <c r="AT963" s="102"/>
      <c r="AU963" s="101"/>
    </row>
    <row r="964" spans="1:47" ht="87">
      <c r="A964" s="487"/>
      <c r="B964" s="445"/>
      <c r="C964" s="489"/>
      <c r="D964" s="262" t="s">
        <v>1388</v>
      </c>
      <c r="E964" s="352" t="s">
        <v>362</v>
      </c>
      <c r="F964" s="263" t="s">
        <v>624</v>
      </c>
      <c r="G964" s="290" t="s">
        <v>823</v>
      </c>
      <c r="H964" s="341" t="s">
        <v>824</v>
      </c>
      <c r="I964" s="335" t="str">
        <f>IF(OR(E964="SE",E964="SA"),VLOOKUP(H964,'Tabla de Peligros y Riesgo'!$C$2:$E$226,2,FALSE),VLOOKUP(H964,'LISTA DE ASPECTOS - IMPACTOS'!$D$3:$F$72,2,FALSE))</f>
        <v>Aplastamiento</v>
      </c>
      <c r="J964" s="336" t="str">
        <f>IF(OR(E964="SE",E964="SA"),VLOOKUP(H964,'Tabla de Peligros y Riesgo'!$C$2:$E$226,3,FALSE),VLOOKUP(H964,'LISTA DE ASPECTOS - IMPACTOS'!$D$3:$F$72,3,FALSE))</f>
        <v>Contusión/Fractura/Muerte</v>
      </c>
      <c r="K964" s="342" t="s">
        <v>680</v>
      </c>
      <c r="L964" s="177">
        <v>2</v>
      </c>
      <c r="M964" s="268">
        <f t="shared" si="75"/>
        <v>8</v>
      </c>
      <c r="N964" s="85"/>
      <c r="O964" s="85"/>
      <c r="P964" s="84"/>
      <c r="Q964" s="287" t="s">
        <v>825</v>
      </c>
      <c r="R964" s="177" t="s">
        <v>685</v>
      </c>
      <c r="S964" s="177" t="s">
        <v>826</v>
      </c>
      <c r="T964" s="178"/>
      <c r="U964" s="178" t="s">
        <v>1402</v>
      </c>
      <c r="V964" s="87"/>
      <c r="W964" s="86">
        <f t="shared" si="76"/>
        <v>8</v>
      </c>
      <c r="X964" s="88"/>
      <c r="Y964" s="86">
        <f t="shared" si="77"/>
        <v>12</v>
      </c>
      <c r="Z964" s="85"/>
      <c r="AA964" s="267" t="s">
        <v>1381</v>
      </c>
      <c r="AB964" s="175"/>
      <c r="AC964" s="176"/>
      <c r="AD964" s="176"/>
      <c r="AE964" s="101"/>
      <c r="AF964" s="101"/>
      <c r="AG964" s="101"/>
      <c r="AH964" s="101"/>
      <c r="AI964" s="101"/>
      <c r="AJ964" s="101"/>
      <c r="AK964" s="101"/>
      <c r="AL964" s="102"/>
      <c r="AM964" s="101"/>
      <c r="AN964" s="102"/>
      <c r="AO964" s="101"/>
      <c r="AP964" s="102"/>
      <c r="AQ964" s="101"/>
      <c r="AR964" s="102"/>
      <c r="AS964" s="101"/>
      <c r="AT964" s="102"/>
      <c r="AU964" s="101"/>
    </row>
    <row r="965" spans="1:47" ht="117.5">
      <c r="A965" s="487"/>
      <c r="B965" s="445"/>
      <c r="C965" s="489"/>
      <c r="D965" s="262" t="s">
        <v>1388</v>
      </c>
      <c r="E965" s="352" t="s">
        <v>362</v>
      </c>
      <c r="F965" s="263" t="s">
        <v>624</v>
      </c>
      <c r="G965" s="290" t="s">
        <v>704</v>
      </c>
      <c r="H965" s="341" t="s">
        <v>707</v>
      </c>
      <c r="I965" s="335" t="str">
        <f>IF(OR(E965="SE",E965="SA"),VLOOKUP(H965,'Tabla de Peligros y Riesgo'!$C$2:$E$226,2,FALSE),VLOOKUP(H965,'LISTA DE ASPECTOS - IMPACTOS'!$D$3:$F$72,2,FALSE))</f>
        <v>Atrapamiento</v>
      </c>
      <c r="J965" s="336" t="s">
        <v>705</v>
      </c>
      <c r="K965" s="342" t="s">
        <v>680</v>
      </c>
      <c r="L965" s="177">
        <v>3</v>
      </c>
      <c r="M965" s="268">
        <f t="shared" si="75"/>
        <v>13</v>
      </c>
      <c r="N965" s="85"/>
      <c r="O965" s="85"/>
      <c r="P965" s="84"/>
      <c r="Q965" s="287"/>
      <c r="R965" s="177"/>
      <c r="S965" s="177" t="s">
        <v>846</v>
      </c>
      <c r="T965" s="178"/>
      <c r="U965" s="178" t="s">
        <v>1402</v>
      </c>
      <c r="V965" s="87"/>
      <c r="W965" s="86">
        <f t="shared" si="76"/>
        <v>13</v>
      </c>
      <c r="X965" s="88"/>
      <c r="Y965" s="86">
        <f t="shared" si="77"/>
        <v>17</v>
      </c>
      <c r="Z965" s="85"/>
      <c r="AA965" s="267" t="s">
        <v>1381</v>
      </c>
      <c r="AB965" s="175"/>
      <c r="AC965" s="176"/>
      <c r="AD965" s="176"/>
      <c r="AE965" s="101"/>
      <c r="AF965" s="101"/>
      <c r="AG965" s="101"/>
      <c r="AH965" s="101"/>
      <c r="AI965" s="101"/>
      <c r="AJ965" s="101"/>
      <c r="AK965" s="101"/>
      <c r="AL965" s="102"/>
      <c r="AM965" s="101"/>
      <c r="AN965" s="102"/>
      <c r="AO965" s="101"/>
      <c r="AP965" s="102"/>
      <c r="AQ965" s="101"/>
      <c r="AR965" s="102"/>
      <c r="AS965" s="101"/>
      <c r="AT965" s="102"/>
      <c r="AU965" s="101"/>
    </row>
    <row r="966" spans="1:47" ht="87">
      <c r="A966" s="487"/>
      <c r="B966" s="445"/>
      <c r="C966" s="489"/>
      <c r="D966" s="262" t="s">
        <v>1388</v>
      </c>
      <c r="E966" s="352" t="s">
        <v>362</v>
      </c>
      <c r="F966" s="263" t="s">
        <v>624</v>
      </c>
      <c r="G966" s="290" t="s">
        <v>701</v>
      </c>
      <c r="H966" s="341" t="s">
        <v>542</v>
      </c>
      <c r="I966" s="335" t="str">
        <f>IF(OR(E966="SE",E966="SA"),VLOOKUP(H966,'Tabla de Peligros y Riesgo'!$C$2:$E$226,2,FALSE),VLOOKUP(H966,'LISTA DE ASPECTOS - IMPACTOS'!$D$3:$F$72,2,FALSE))</f>
        <v>Caída al mismo nivel</v>
      </c>
      <c r="J966" s="336" t="s">
        <v>702</v>
      </c>
      <c r="K966" s="342" t="s">
        <v>680</v>
      </c>
      <c r="L966" s="177">
        <v>4</v>
      </c>
      <c r="M966" s="268">
        <f t="shared" si="75"/>
        <v>18</v>
      </c>
      <c r="N966" s="85"/>
      <c r="O966" s="85"/>
      <c r="P966" s="84"/>
      <c r="Q966" s="287"/>
      <c r="R966" s="177"/>
      <c r="S966" s="177" t="s">
        <v>845</v>
      </c>
      <c r="T966" s="178"/>
      <c r="U966" s="178" t="s">
        <v>1402</v>
      </c>
      <c r="V966" s="87"/>
      <c r="W966" s="86">
        <f t="shared" si="76"/>
        <v>18</v>
      </c>
      <c r="X966" s="88"/>
      <c r="Y966" s="86">
        <f t="shared" si="77"/>
        <v>21</v>
      </c>
      <c r="Z966" s="85"/>
      <c r="AA966" s="267" t="s">
        <v>1381</v>
      </c>
      <c r="AB966" s="175"/>
      <c r="AC966" s="176"/>
      <c r="AD966" s="176"/>
      <c r="AE966" s="101"/>
      <c r="AF966" s="101"/>
      <c r="AG966" s="101"/>
      <c r="AH966" s="101"/>
      <c r="AI966" s="101"/>
      <c r="AJ966" s="101"/>
      <c r="AK966" s="101"/>
      <c r="AL966" s="102"/>
      <c r="AM966" s="101"/>
      <c r="AN966" s="102"/>
      <c r="AO966" s="101"/>
      <c r="AP966" s="102"/>
      <c r="AQ966" s="101"/>
      <c r="AR966" s="102"/>
      <c r="AS966" s="101"/>
      <c r="AT966" s="102"/>
      <c r="AU966" s="101"/>
    </row>
    <row r="967" spans="1:47" ht="87">
      <c r="A967" s="487"/>
      <c r="B967" s="445"/>
      <c r="C967" s="488" t="s">
        <v>228</v>
      </c>
      <c r="D967" s="262" t="s">
        <v>1388</v>
      </c>
      <c r="E967" s="352" t="s">
        <v>361</v>
      </c>
      <c r="F967" s="263" t="s">
        <v>624</v>
      </c>
      <c r="G967" s="290" t="s">
        <v>441</v>
      </c>
      <c r="H967" s="341" t="s">
        <v>519</v>
      </c>
      <c r="I967" s="335" t="str">
        <f>IF(OR(E967="SE",E967="SA"),VLOOKUP(H967,'Tabla de Peligros y Riesgo'!$C$2:$E$226,2,FALSE),VLOOKUP(H967,'LISTA DE ASPECTOS - IMPACTOS'!$D$3:$F$72,2,FALSE))</f>
        <v>Riesgos Disergonómico</v>
      </c>
      <c r="J967" s="336" t="str">
        <f>IF(OR(E967="SE",E967="SA"),VLOOKUP(H967,'Tabla de Peligros y Riesgo'!$C$2:$E$226,3,FALSE),VLOOKUP(H967,'LISTA DE ASPECTOS - IMPACTOS'!$D$3:$F$72,3,FALSE))</f>
        <v>Lumbalgia/Dorsalgia/ Hiperlordosis/ Tendinitis de Hombro</v>
      </c>
      <c r="K967" s="342" t="s">
        <v>715</v>
      </c>
      <c r="L967" s="177">
        <v>4</v>
      </c>
      <c r="M967" s="268">
        <f t="shared" si="75"/>
        <v>14</v>
      </c>
      <c r="N967" s="85"/>
      <c r="O967" s="85"/>
      <c r="P967" s="84"/>
      <c r="Q967" s="287"/>
      <c r="R967" s="177"/>
      <c r="S967" s="177" t="s">
        <v>716</v>
      </c>
      <c r="T967" s="178"/>
      <c r="U967" s="178" t="s">
        <v>1402</v>
      </c>
      <c r="V967" s="87"/>
      <c r="W967" s="86">
        <f t="shared" si="76"/>
        <v>14</v>
      </c>
      <c r="X967" s="88"/>
      <c r="Y967" s="86">
        <f t="shared" si="77"/>
        <v>18</v>
      </c>
      <c r="Z967" s="85"/>
      <c r="AA967" s="267" t="s">
        <v>1381</v>
      </c>
      <c r="AB967" s="175"/>
      <c r="AC967" s="176"/>
      <c r="AD967" s="176"/>
      <c r="AE967" s="101"/>
      <c r="AF967" s="101"/>
      <c r="AG967" s="101"/>
      <c r="AH967" s="101"/>
      <c r="AI967" s="101"/>
      <c r="AJ967" s="101"/>
      <c r="AK967" s="101"/>
      <c r="AL967" s="102"/>
      <c r="AM967" s="101"/>
      <c r="AN967" s="102"/>
      <c r="AO967" s="101"/>
      <c r="AP967" s="102"/>
      <c r="AQ967" s="101"/>
      <c r="AR967" s="102"/>
      <c r="AS967" s="101"/>
      <c r="AT967" s="102"/>
      <c r="AU967" s="101"/>
    </row>
    <row r="968" spans="1:47" ht="87">
      <c r="A968" s="487"/>
      <c r="B968" s="445"/>
      <c r="C968" s="489"/>
      <c r="D968" s="262" t="s">
        <v>1388</v>
      </c>
      <c r="E968" s="352" t="s">
        <v>362</v>
      </c>
      <c r="F968" s="263" t="s">
        <v>624</v>
      </c>
      <c r="G968" s="290" t="s">
        <v>701</v>
      </c>
      <c r="H968" s="341" t="s">
        <v>542</v>
      </c>
      <c r="I968" s="335" t="str">
        <f>IF(OR(E968="SE",E968="SA"),VLOOKUP(H968,'Tabla de Peligros y Riesgo'!$C$2:$E$226,2,FALSE),VLOOKUP(H968,'LISTA DE ASPECTOS - IMPACTOS'!$D$3:$F$72,2,FALSE))</f>
        <v>Caída al mismo nivel</v>
      </c>
      <c r="J968" s="336" t="s">
        <v>702</v>
      </c>
      <c r="K968" s="342" t="s">
        <v>680</v>
      </c>
      <c r="L968" s="177">
        <v>4</v>
      </c>
      <c r="M968" s="268">
        <f t="shared" si="75"/>
        <v>18</v>
      </c>
      <c r="N968" s="85"/>
      <c r="O968" s="85"/>
      <c r="P968" s="84"/>
      <c r="Q968" s="287"/>
      <c r="R968" s="177"/>
      <c r="S968" s="177" t="s">
        <v>845</v>
      </c>
      <c r="T968" s="178"/>
      <c r="U968" s="178" t="s">
        <v>1402</v>
      </c>
      <c r="V968" s="87"/>
      <c r="W968" s="86">
        <f t="shared" si="76"/>
        <v>18</v>
      </c>
      <c r="X968" s="88"/>
      <c r="Y968" s="86">
        <f t="shared" si="77"/>
        <v>21</v>
      </c>
      <c r="Z968" s="85"/>
      <c r="AA968" s="267" t="s">
        <v>1381</v>
      </c>
      <c r="AB968" s="175"/>
      <c r="AC968" s="176"/>
      <c r="AD968" s="176"/>
      <c r="AE968" s="101"/>
      <c r="AF968" s="101"/>
      <c r="AG968" s="101"/>
      <c r="AH968" s="101"/>
      <c r="AI968" s="101"/>
      <c r="AJ968" s="101"/>
      <c r="AK968" s="101"/>
      <c r="AL968" s="102"/>
      <c r="AM968" s="101"/>
      <c r="AN968" s="102"/>
      <c r="AO968" s="101"/>
      <c r="AP968" s="102"/>
      <c r="AQ968" s="101"/>
      <c r="AR968" s="102"/>
      <c r="AS968" s="101"/>
      <c r="AT968" s="102"/>
      <c r="AU968" s="101"/>
    </row>
    <row r="969" spans="1:47" ht="329">
      <c r="A969" s="487"/>
      <c r="B969" s="445"/>
      <c r="C969" s="489"/>
      <c r="D969" s="262" t="s">
        <v>1388</v>
      </c>
      <c r="E969" s="352" t="s">
        <v>363</v>
      </c>
      <c r="F969" s="263" t="s">
        <v>624</v>
      </c>
      <c r="G969" s="290" t="s">
        <v>732</v>
      </c>
      <c r="H969" s="341" t="s">
        <v>729</v>
      </c>
      <c r="I969" s="335" t="str">
        <f>IF(OR(E969="SE",E969="SA"),VLOOKUP(H969,'Tabla de Peligros y Riesgo'!$C$2:$E$226,2,FALSE),VLOOKUP(H969,'LISTA DE ASPECTOS - IMPACTOS'!$D$3:$F$72,2,FALSE))</f>
        <v>Alteración de la calidad de suelo/agua</v>
      </c>
      <c r="J969" s="336" t="str">
        <f>IF(OR(E969="SE",E969="SA"),VLOOKUP(H969,'Tabla de Peligros y Riesgo'!$C$2:$E$226,3,FALSE),VLOOKUP(H969,'LISTA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69" s="342" t="s">
        <v>690</v>
      </c>
      <c r="L969" s="177">
        <v>4</v>
      </c>
      <c r="M969" s="268">
        <f t="shared" si="75"/>
        <v>10</v>
      </c>
      <c r="N969" s="85"/>
      <c r="O969" s="85"/>
      <c r="P969" s="84"/>
      <c r="Q969" s="177"/>
      <c r="R969" s="177"/>
      <c r="S969" s="177" t="s">
        <v>733</v>
      </c>
      <c r="T969" s="178"/>
      <c r="U969" s="178"/>
      <c r="V969" s="87"/>
      <c r="W969" s="86">
        <f t="shared" si="76"/>
        <v>10</v>
      </c>
      <c r="X969" s="88"/>
      <c r="Y969" s="86">
        <f t="shared" si="77"/>
        <v>18</v>
      </c>
      <c r="Z969" s="85"/>
      <c r="AA969" s="267" t="s">
        <v>1381</v>
      </c>
      <c r="AB969" s="175"/>
      <c r="AC969" s="176"/>
      <c r="AD969" s="176"/>
      <c r="AE969" s="272"/>
      <c r="AF969" s="272"/>
      <c r="AG969" s="272"/>
      <c r="AH969" s="272"/>
      <c r="AI969" s="272"/>
      <c r="AJ969" s="272"/>
      <c r="AK969" s="272"/>
      <c r="AL969" s="273"/>
      <c r="AM969" s="272"/>
      <c r="AN969" s="273"/>
      <c r="AO969" s="272"/>
      <c r="AP969" s="273"/>
      <c r="AQ969" s="272"/>
      <c r="AR969" s="273"/>
      <c r="AS969" s="272"/>
      <c r="AT969" s="102"/>
      <c r="AU969" s="101"/>
    </row>
    <row r="970" spans="1:47" ht="329">
      <c r="A970" s="487"/>
      <c r="B970" s="445"/>
      <c r="C970" s="489"/>
      <c r="D970" s="262" t="s">
        <v>1388</v>
      </c>
      <c r="E970" s="352" t="s">
        <v>363</v>
      </c>
      <c r="F970" s="263" t="s">
        <v>624</v>
      </c>
      <c r="G970" s="290" t="s">
        <v>728</v>
      </c>
      <c r="H970" s="341" t="s">
        <v>729</v>
      </c>
      <c r="I970" s="335" t="str">
        <f>IF(OR(E970="SE",E970="SA"),VLOOKUP(H970,'Tabla de Peligros y Riesgo'!$C$2:$E$226,2,FALSE),VLOOKUP(H970,'LISTA DE ASPECTOS - IMPACTOS'!$D$3:$F$72,2,FALSE))</f>
        <v>Alteración de la calidad de suelo/agua</v>
      </c>
      <c r="J970" s="336" t="str">
        <f>IF(OR(E970="SE",E970="SA"),VLOOKUP(H970,'Tabla de Peligros y Riesgo'!$C$2:$E$226,3,FALSE),VLOOKUP(H970,'LISTA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70" s="342" t="s">
        <v>680</v>
      </c>
      <c r="L970" s="177">
        <v>3</v>
      </c>
      <c r="M970" s="268">
        <f t="shared" si="75"/>
        <v>13</v>
      </c>
      <c r="N970" s="177"/>
      <c r="O970" s="177"/>
      <c r="P970" s="84"/>
      <c r="Q970" s="177" t="s">
        <v>730</v>
      </c>
      <c r="R970" s="177" t="s">
        <v>685</v>
      </c>
      <c r="S970" s="177" t="s">
        <v>731</v>
      </c>
      <c r="T970" s="178"/>
      <c r="U970" s="178"/>
      <c r="V970" s="87">
        <v>0.15</v>
      </c>
      <c r="W970" s="86">
        <f t="shared" si="76"/>
        <v>13</v>
      </c>
      <c r="X970" s="88">
        <f>IF(M970&gt;=16,MAX(N970:R970),IF(M970&lt;16,MAX(N970:V970)))</f>
        <v>0.15</v>
      </c>
      <c r="Y970" s="86">
        <f t="shared" si="77"/>
        <v>17</v>
      </c>
      <c r="Z970" s="85"/>
      <c r="AA970" s="267" t="s">
        <v>1381</v>
      </c>
      <c r="AB970" s="175"/>
      <c r="AC970" s="176"/>
      <c r="AD970" s="176"/>
      <c r="AE970" s="101"/>
      <c r="AF970" s="101"/>
      <c r="AG970" s="101"/>
      <c r="AH970" s="101"/>
      <c r="AI970" s="101"/>
      <c r="AJ970" s="101"/>
      <c r="AK970" s="101"/>
      <c r="AL970" s="102"/>
      <c r="AM970" s="101"/>
      <c r="AN970" s="102"/>
      <c r="AO970" s="101"/>
      <c r="AP970" s="102"/>
      <c r="AQ970" s="101"/>
      <c r="AR970" s="102"/>
      <c r="AS970" s="101"/>
      <c r="AT970" s="102"/>
      <c r="AU970" s="101"/>
    </row>
    <row r="971" spans="1:47" ht="188">
      <c r="A971" s="487"/>
      <c r="B971" s="445"/>
      <c r="C971" s="489"/>
      <c r="D971" s="262" t="s">
        <v>1388</v>
      </c>
      <c r="E971" s="352" t="s">
        <v>363</v>
      </c>
      <c r="F971" s="263" t="s">
        <v>624</v>
      </c>
      <c r="G971" s="290" t="s">
        <v>739</v>
      </c>
      <c r="H971" s="341" t="s">
        <v>740</v>
      </c>
      <c r="I971" s="335" t="str">
        <f>IF(OR(E971="SE",E971="SA"),VLOOKUP(H971,'Tabla de Peligros y Riesgo'!$C$2:$E$226,2,FALSE),VLOOKUP(H971,'LISTA DE ASPECTOS - IMPACTOS'!$D$3:$F$72,2,FALSE))</f>
        <v>Alteración de la calidad de suelo/agua</v>
      </c>
      <c r="J971" s="336" t="str">
        <f>IF(OR(E971="SE",E971="SA"),VLOOKUP(H971,'Tabla de Peligros y Riesgo'!$C$2:$E$226,3,FALSE),VLOOKUP(H971,'LISTA DE ASPECTOS - IMPACTOS'!$D$3:$F$72,3,FALSE))</f>
        <v>Potencial incumplimiento de Estándares de Calidad Ambiental (ECA) para aire.
Potencial afectación a la vida y salud humana.</v>
      </c>
      <c r="K971" s="342" t="s">
        <v>715</v>
      </c>
      <c r="L971" s="177">
        <v>4</v>
      </c>
      <c r="M971" s="268">
        <f t="shared" si="75"/>
        <v>14</v>
      </c>
      <c r="N971" s="85"/>
      <c r="O971" s="85"/>
      <c r="P971" s="291"/>
      <c r="Q971" s="287"/>
      <c r="R971" s="177"/>
      <c r="S971" s="177" t="s">
        <v>741</v>
      </c>
      <c r="T971" s="178">
        <v>0.35</v>
      </c>
      <c r="U971" s="178"/>
      <c r="V971" s="87"/>
      <c r="W971" s="86">
        <f t="shared" si="76"/>
        <v>14</v>
      </c>
      <c r="X971" s="88"/>
      <c r="Y971" s="86">
        <f t="shared" si="77"/>
        <v>18</v>
      </c>
      <c r="Z971" s="85"/>
      <c r="AA971" s="267" t="s">
        <v>1381</v>
      </c>
      <c r="AB971" s="536"/>
      <c r="AC971" s="537"/>
      <c r="AD971" s="537"/>
      <c r="AE971" s="272"/>
      <c r="AF971" s="272"/>
      <c r="AG971" s="272"/>
      <c r="AH971" s="272"/>
      <c r="AI971" s="272"/>
      <c r="AJ971" s="272"/>
      <c r="AK971" s="272"/>
      <c r="AL971" s="273"/>
      <c r="AM971" s="272"/>
      <c r="AN971" s="273"/>
      <c r="AO971" s="272"/>
      <c r="AP971" s="273"/>
      <c r="AQ971" s="272"/>
      <c r="AR971" s="273"/>
      <c r="AS971" s="272"/>
      <c r="AT971" s="102"/>
      <c r="AU971" s="101"/>
    </row>
    <row r="972" spans="1:47" ht="87">
      <c r="A972" s="487"/>
      <c r="B972" s="445"/>
      <c r="C972" s="489"/>
      <c r="D972" s="262" t="s">
        <v>1388</v>
      </c>
      <c r="E972" s="352" t="s">
        <v>362</v>
      </c>
      <c r="F972" s="263" t="s">
        <v>624</v>
      </c>
      <c r="G972" s="290" t="s">
        <v>823</v>
      </c>
      <c r="H972" s="341" t="s">
        <v>824</v>
      </c>
      <c r="I972" s="335" t="str">
        <f>IF(OR(E972="SE",E972="SA"),VLOOKUP(H972,'Tabla de Peligros y Riesgo'!$C$2:$E$226,2,FALSE),VLOOKUP(H972,'LISTA DE ASPECTOS - IMPACTOS'!$D$3:$F$72,2,FALSE))</f>
        <v>Aplastamiento</v>
      </c>
      <c r="J972" s="336" t="str">
        <f>IF(OR(E972="SE",E972="SA"),VLOOKUP(H972,'Tabla de Peligros y Riesgo'!$C$2:$E$226,3,FALSE),VLOOKUP(H972,'LISTA DE ASPECTOS - IMPACTOS'!$D$3:$F$72,3,FALSE))</f>
        <v>Contusión/Fractura/Muerte</v>
      </c>
      <c r="K972" s="342" t="s">
        <v>680</v>
      </c>
      <c r="L972" s="177">
        <v>2</v>
      </c>
      <c r="M972" s="268">
        <f t="shared" si="75"/>
        <v>8</v>
      </c>
      <c r="N972" s="85"/>
      <c r="O972" s="85"/>
      <c r="P972" s="84"/>
      <c r="Q972" s="287" t="s">
        <v>825</v>
      </c>
      <c r="R972" s="177" t="s">
        <v>685</v>
      </c>
      <c r="S972" s="177" t="s">
        <v>826</v>
      </c>
      <c r="T972" s="178"/>
      <c r="U972" s="178" t="s">
        <v>1402</v>
      </c>
      <c r="V972" s="87"/>
      <c r="W972" s="86">
        <f t="shared" si="76"/>
        <v>8</v>
      </c>
      <c r="X972" s="88"/>
      <c r="Y972" s="86">
        <f t="shared" si="77"/>
        <v>12</v>
      </c>
      <c r="Z972" s="85"/>
      <c r="AA972" s="267" t="s">
        <v>1381</v>
      </c>
      <c r="AB972" s="175"/>
      <c r="AC972" s="176"/>
      <c r="AD972" s="176"/>
      <c r="AE972" s="101"/>
      <c r="AF972" s="101"/>
      <c r="AG972" s="101"/>
      <c r="AH972" s="101"/>
      <c r="AI972" s="101"/>
      <c r="AJ972" s="101"/>
      <c r="AK972" s="101"/>
      <c r="AL972" s="102"/>
      <c r="AM972" s="101"/>
      <c r="AN972" s="102"/>
      <c r="AO972" s="101"/>
      <c r="AP972" s="102"/>
      <c r="AQ972" s="101"/>
      <c r="AR972" s="102"/>
      <c r="AS972" s="101"/>
      <c r="AT972" s="102"/>
      <c r="AU972" s="101"/>
    </row>
    <row r="973" spans="1:47" ht="116">
      <c r="A973" s="487"/>
      <c r="B973" s="445"/>
      <c r="C973" s="489"/>
      <c r="D973" s="262" t="s">
        <v>1388</v>
      </c>
      <c r="E973" s="352" t="s">
        <v>362</v>
      </c>
      <c r="F973" s="263" t="s">
        <v>624</v>
      </c>
      <c r="G973" s="290" t="s">
        <v>735</v>
      </c>
      <c r="H973" s="341" t="s">
        <v>736</v>
      </c>
      <c r="I973" s="335" t="str">
        <f>IF(OR(E973="SE",E973="SA"),VLOOKUP(H973,'Tabla de Peligros y Riesgo'!$C$2:$E$226,2,FALSE),VLOOKUP(H973,'LISTA DE ASPECTOS - IMPACTOS'!$D$3:$F$72,2,FALSE))</f>
        <v>Cortes</v>
      </c>
      <c r="J973" s="336" t="str">
        <f>IF(OR(E973="SE",E973="SA"),VLOOKUP(H973,'Tabla de Peligros y Riesgo'!$C$2:$E$226,3,FALSE),VLOOKUP(H973,'LISTA DE ASPECTOS - IMPACTOS'!$D$3:$F$72,3,FALSE))</f>
        <v>Herida punzocortante</v>
      </c>
      <c r="K973" s="342" t="s">
        <v>715</v>
      </c>
      <c r="L973" s="177">
        <v>3</v>
      </c>
      <c r="M973" s="268">
        <f t="shared" si="75"/>
        <v>9</v>
      </c>
      <c r="N973" s="85"/>
      <c r="O973" s="85"/>
      <c r="P973" s="84"/>
      <c r="Q973" s="287" t="s">
        <v>737</v>
      </c>
      <c r="R973" s="177" t="s">
        <v>678</v>
      </c>
      <c r="S973" s="177" t="s">
        <v>738</v>
      </c>
      <c r="T973" s="178"/>
      <c r="U973" s="178" t="s">
        <v>1402</v>
      </c>
      <c r="V973" s="87"/>
      <c r="W973" s="86">
        <f t="shared" si="76"/>
        <v>9</v>
      </c>
      <c r="X973" s="88"/>
      <c r="Y973" s="86">
        <f t="shared" si="77"/>
        <v>20</v>
      </c>
      <c r="Z973" s="85"/>
      <c r="AA973" s="267" t="s">
        <v>1381</v>
      </c>
      <c r="AB973" s="175"/>
      <c r="AC973" s="176"/>
      <c r="AD973" s="176"/>
      <c r="AE973" s="101"/>
      <c r="AF973" s="101"/>
      <c r="AG973" s="101"/>
      <c r="AH973" s="101"/>
      <c r="AI973" s="101"/>
      <c r="AJ973" s="101"/>
      <c r="AK973" s="101"/>
      <c r="AL973" s="102"/>
      <c r="AM973" s="101"/>
      <c r="AN973" s="102"/>
      <c r="AO973" s="101"/>
      <c r="AP973" s="102"/>
      <c r="AQ973" s="101"/>
      <c r="AR973" s="102"/>
      <c r="AS973" s="101"/>
      <c r="AT973" s="102"/>
      <c r="AU973" s="101"/>
    </row>
    <row r="974" spans="1:47" ht="117.5">
      <c r="A974" s="487"/>
      <c r="B974" s="445"/>
      <c r="C974" s="493"/>
      <c r="D974" s="262" t="s">
        <v>1388</v>
      </c>
      <c r="E974" s="352" t="s">
        <v>362</v>
      </c>
      <c r="F974" s="263" t="s">
        <v>624</v>
      </c>
      <c r="G974" s="290" t="s">
        <v>704</v>
      </c>
      <c r="H974" s="341" t="s">
        <v>707</v>
      </c>
      <c r="I974" s="335" t="str">
        <f>IF(OR(E974="SE",E974="SA"),VLOOKUP(H974,'Tabla de Peligros y Riesgo'!$C$2:$E$226,2,FALSE),VLOOKUP(H974,'LISTA DE ASPECTOS - IMPACTOS'!$D$3:$F$72,2,FALSE))</f>
        <v>Atrapamiento</v>
      </c>
      <c r="J974" s="336" t="s">
        <v>705</v>
      </c>
      <c r="K974" s="342" t="s">
        <v>680</v>
      </c>
      <c r="L974" s="177">
        <v>3</v>
      </c>
      <c r="M974" s="268">
        <f t="shared" si="75"/>
        <v>13</v>
      </c>
      <c r="N974" s="177"/>
      <c r="O974" s="177"/>
      <c r="P974" s="84"/>
      <c r="Q974" s="287"/>
      <c r="R974" s="177"/>
      <c r="S974" s="177" t="s">
        <v>714</v>
      </c>
      <c r="T974" s="178"/>
      <c r="U974" s="178" t="s">
        <v>1402</v>
      </c>
      <c r="V974" s="87"/>
      <c r="W974" s="86">
        <f t="shared" si="76"/>
        <v>13</v>
      </c>
      <c r="X974" s="88"/>
      <c r="Y974" s="86">
        <f t="shared" si="77"/>
        <v>17</v>
      </c>
      <c r="Z974" s="85"/>
      <c r="AA974" s="267" t="s">
        <v>1381</v>
      </c>
      <c r="AB974" s="175"/>
      <c r="AC974" s="176"/>
      <c r="AD974" s="176"/>
      <c r="AE974" s="101"/>
      <c r="AF974" s="101"/>
      <c r="AG974" s="101"/>
      <c r="AH974" s="101"/>
      <c r="AI974" s="101"/>
      <c r="AJ974" s="101"/>
      <c r="AK974" s="101"/>
      <c r="AL974" s="102"/>
      <c r="AM974" s="101"/>
      <c r="AN974" s="102"/>
      <c r="AO974" s="101"/>
      <c r="AP974" s="102"/>
      <c r="AQ974" s="101"/>
      <c r="AR974" s="102"/>
      <c r="AS974" s="101"/>
      <c r="AT974" s="102"/>
      <c r="AU974" s="101"/>
    </row>
    <row r="975" spans="1:47" ht="117.5">
      <c r="A975" s="487"/>
      <c r="B975" s="445"/>
      <c r="C975" s="277" t="s">
        <v>25</v>
      </c>
      <c r="D975" s="262" t="s">
        <v>1388</v>
      </c>
      <c r="E975" s="352" t="s">
        <v>362</v>
      </c>
      <c r="F975" s="263" t="s">
        <v>624</v>
      </c>
      <c r="G975" s="290" t="s">
        <v>704</v>
      </c>
      <c r="H975" s="341" t="s">
        <v>707</v>
      </c>
      <c r="I975" s="335" t="str">
        <f>IF(OR(E975="SE",E975="SA"),VLOOKUP(H975,'Tabla de Peligros y Riesgo'!$C$2:$E$226,2,FALSE),VLOOKUP(H975,'LISTA DE ASPECTOS - IMPACTOS'!$D$3:$F$72,2,FALSE))</f>
        <v>Atrapamiento</v>
      </c>
      <c r="J975" s="336" t="s">
        <v>705</v>
      </c>
      <c r="K975" s="342" t="s">
        <v>680</v>
      </c>
      <c r="L975" s="177">
        <v>3</v>
      </c>
      <c r="M975" s="268">
        <f t="shared" si="75"/>
        <v>13</v>
      </c>
      <c r="N975" s="85"/>
      <c r="O975" s="85"/>
      <c r="P975" s="84"/>
      <c r="Q975" s="287"/>
      <c r="R975" s="177"/>
      <c r="S975" s="177" t="s">
        <v>846</v>
      </c>
      <c r="T975" s="178"/>
      <c r="U975" s="178" t="s">
        <v>1402</v>
      </c>
      <c r="V975" s="87"/>
      <c r="W975" s="86">
        <f t="shared" si="76"/>
        <v>13</v>
      </c>
      <c r="X975" s="88">
        <f>IF(M975&gt;=16,MAX(N975:R975),IF(M975&lt;16,MAX(N975:V975)))</f>
        <v>0</v>
      </c>
      <c r="Y975" s="86">
        <f t="shared" si="77"/>
        <v>17</v>
      </c>
      <c r="Z975" s="85"/>
      <c r="AA975" s="267" t="s">
        <v>1381</v>
      </c>
      <c r="AB975" s="175"/>
      <c r="AC975" s="176"/>
      <c r="AD975" s="176"/>
      <c r="AE975" s="101"/>
      <c r="AF975" s="101"/>
      <c r="AG975" s="101"/>
      <c r="AH975" s="101"/>
      <c r="AI975" s="101"/>
      <c r="AJ975" s="101"/>
      <c r="AK975" s="101"/>
      <c r="AL975" s="102"/>
      <c r="AM975" s="101"/>
      <c r="AN975" s="102"/>
      <c r="AO975" s="101"/>
      <c r="AP975" s="102"/>
      <c r="AQ975" s="101"/>
      <c r="AR975" s="102"/>
      <c r="AS975" s="101"/>
      <c r="AT975" s="102"/>
      <c r="AU975" s="101"/>
    </row>
    <row r="976" spans="1:47" ht="141">
      <c r="A976" s="487"/>
      <c r="B976" s="445"/>
      <c r="C976" s="488" t="s">
        <v>113</v>
      </c>
      <c r="D976" s="262" t="s">
        <v>1388</v>
      </c>
      <c r="E976" s="352" t="s">
        <v>361</v>
      </c>
      <c r="F976" s="263" t="s">
        <v>624</v>
      </c>
      <c r="G976" s="290" t="s">
        <v>711</v>
      </c>
      <c r="H976" s="341" t="s">
        <v>513</v>
      </c>
      <c r="I976" s="335" t="str">
        <f>IF(OR(E976="SE",E976="SA"),VLOOKUP(H976,'Tabla de Peligros y Riesgo'!$C$2:$E$226,2,FALSE),VLOOKUP(H976,'LISTA DE ASPECTOS - IMPACTOS'!$D$3:$F$72,2,FALSE))</f>
        <v xml:space="preserve">Exposición a vibraciones </v>
      </c>
      <c r="J976" s="336" t="str">
        <f>IF(OR(E976="SE",E976="SA"),VLOOKUP(H976,'Tabla de Peligros y Riesgo'!$C$2:$E$226,3,FALSE),VLOOKUP(H976,'LISTA DE ASPECTOS - IMPACTOS'!$D$3:$F$72,3,FALSE))</f>
        <v>Trastornos (vasculares, hueso, articulaciones y neurológicos)</v>
      </c>
      <c r="K976" s="342" t="s">
        <v>680</v>
      </c>
      <c r="L976" s="177">
        <v>3</v>
      </c>
      <c r="M976" s="268">
        <f t="shared" si="75"/>
        <v>13</v>
      </c>
      <c r="N976" s="85"/>
      <c r="O976" s="85"/>
      <c r="P976" s="84"/>
      <c r="Q976" s="287"/>
      <c r="R976" s="177"/>
      <c r="S976" s="177" t="s">
        <v>712</v>
      </c>
      <c r="T976" s="178"/>
      <c r="U976" s="178" t="s">
        <v>1402</v>
      </c>
      <c r="V976" s="87"/>
      <c r="W976" s="86">
        <f t="shared" si="76"/>
        <v>13</v>
      </c>
      <c r="X976" s="88"/>
      <c r="Y976" s="86">
        <f t="shared" si="77"/>
        <v>17</v>
      </c>
      <c r="Z976" s="85"/>
      <c r="AA976" s="267" t="s">
        <v>1381</v>
      </c>
      <c r="AB976" s="175"/>
      <c r="AC976" s="176"/>
      <c r="AD976" s="176"/>
      <c r="AE976" s="101"/>
      <c r="AF976" s="101"/>
      <c r="AG976" s="101"/>
      <c r="AH976" s="101"/>
      <c r="AI976" s="101"/>
      <c r="AJ976" s="101"/>
      <c r="AK976" s="101"/>
      <c r="AL976" s="102"/>
      <c r="AM976" s="101"/>
      <c r="AN976" s="102"/>
      <c r="AO976" s="101"/>
      <c r="AP976" s="102"/>
      <c r="AQ976" s="101"/>
      <c r="AR976" s="102"/>
      <c r="AS976" s="101"/>
      <c r="AT976" s="102"/>
      <c r="AU976" s="101"/>
    </row>
    <row r="977" spans="1:52" ht="141">
      <c r="A977" s="487"/>
      <c r="B977" s="445"/>
      <c r="C977" s="489"/>
      <c r="D977" s="262" t="s">
        <v>1388</v>
      </c>
      <c r="E977" s="352" t="s">
        <v>361</v>
      </c>
      <c r="F977" s="263" t="s">
        <v>624</v>
      </c>
      <c r="G977" s="290" t="s">
        <v>717</v>
      </c>
      <c r="H977" s="341" t="s">
        <v>718</v>
      </c>
      <c r="I977" s="335" t="str">
        <f>IF(OR(E977="SE",E977="SA"),VLOOKUP(H977,'Tabla de Peligros y Riesgo'!$C$2:$E$226,2,FALSE),VLOOKUP(H977,'LISTA DE ASPECTOS - IMPACTOS'!$D$3:$F$72,2,FALSE))</f>
        <v>Perdida de la audición</v>
      </c>
      <c r="J977" s="336" t="str">
        <f>IF(OR(E977="SE",E977="SA"),VLOOKUP(H977,'Tabla de Peligros y Riesgo'!$C$2:$E$226,3,FALSE),VLOOKUP(H977,'LISTA DE ASPECTOS - IMPACTOS'!$D$3:$F$72,3,FALSE))</f>
        <v>Hipoacusia</v>
      </c>
      <c r="K977" s="342" t="s">
        <v>680</v>
      </c>
      <c r="L977" s="177">
        <v>3</v>
      </c>
      <c r="M977" s="268">
        <f t="shared" si="75"/>
        <v>13</v>
      </c>
      <c r="N977" s="85"/>
      <c r="O977" s="85"/>
      <c r="P977" s="84"/>
      <c r="Q977" s="287" t="s">
        <v>719</v>
      </c>
      <c r="R977" s="177" t="s">
        <v>678</v>
      </c>
      <c r="S977" s="177" t="s">
        <v>720</v>
      </c>
      <c r="T977" s="178"/>
      <c r="U977" s="178" t="s">
        <v>822</v>
      </c>
      <c r="V977" s="87"/>
      <c r="W977" s="86">
        <f t="shared" si="76"/>
        <v>13</v>
      </c>
      <c r="X977" s="88"/>
      <c r="Y977" s="86">
        <f t="shared" si="77"/>
        <v>20</v>
      </c>
      <c r="Z977" s="85"/>
      <c r="AA977" s="267" t="s">
        <v>1381</v>
      </c>
      <c r="AB977" s="175"/>
      <c r="AC977" s="176"/>
      <c r="AD977" s="176"/>
      <c r="AE977" s="101"/>
      <c r="AF977" s="101"/>
      <c r="AG977" s="101"/>
      <c r="AH977" s="101"/>
      <c r="AI977" s="101"/>
      <c r="AJ977" s="101"/>
      <c r="AK977" s="101"/>
      <c r="AL977" s="102"/>
      <c r="AM977" s="101"/>
      <c r="AN977" s="102"/>
      <c r="AO977" s="101"/>
      <c r="AP977" s="102"/>
      <c r="AQ977" s="101"/>
      <c r="AR977" s="102"/>
      <c r="AS977" s="101"/>
      <c r="AT977" s="102"/>
      <c r="AU977" s="101"/>
    </row>
    <row r="978" spans="1:52" ht="117.5">
      <c r="A978" s="487"/>
      <c r="B978" s="445"/>
      <c r="C978" s="489"/>
      <c r="D978" s="262" t="s">
        <v>1388</v>
      </c>
      <c r="E978" s="352" t="s">
        <v>362</v>
      </c>
      <c r="F978" s="263" t="s">
        <v>624</v>
      </c>
      <c r="G978" s="290" t="s">
        <v>704</v>
      </c>
      <c r="H978" s="341" t="s">
        <v>707</v>
      </c>
      <c r="I978" s="335" t="str">
        <f>IF(OR(E978="SE",E978="SA"),VLOOKUP(H978,'Tabla de Peligros y Riesgo'!$C$2:$E$226,2,FALSE),VLOOKUP(H978,'LISTA DE ASPECTOS - IMPACTOS'!$D$3:$F$72,2,FALSE))</f>
        <v>Atrapamiento</v>
      </c>
      <c r="J978" s="336" t="s">
        <v>705</v>
      </c>
      <c r="K978" s="342" t="s">
        <v>680</v>
      </c>
      <c r="L978" s="177">
        <v>3</v>
      </c>
      <c r="M978" s="268">
        <f t="shared" si="75"/>
        <v>13</v>
      </c>
      <c r="N978" s="85"/>
      <c r="O978" s="85"/>
      <c r="P978" s="84"/>
      <c r="Q978" s="287"/>
      <c r="R978" s="177"/>
      <c r="S978" s="177" t="s">
        <v>846</v>
      </c>
      <c r="T978" s="178"/>
      <c r="U978" s="178" t="s">
        <v>1402</v>
      </c>
      <c r="V978" s="87">
        <v>0.15</v>
      </c>
      <c r="W978" s="86">
        <f t="shared" si="76"/>
        <v>13</v>
      </c>
      <c r="X978" s="88">
        <f>IF(M978&gt;=16,MAX(N978:R978),IF(M978&lt;16,MAX(N978:V978)))</f>
        <v>0.15</v>
      </c>
      <c r="Y978" s="86">
        <f t="shared" si="77"/>
        <v>17</v>
      </c>
      <c r="Z978" s="85"/>
      <c r="AA978" s="267" t="s">
        <v>1381</v>
      </c>
      <c r="AB978" s="175"/>
      <c r="AC978" s="176"/>
      <c r="AD978" s="176"/>
      <c r="AE978" s="101"/>
      <c r="AF978" s="101"/>
      <c r="AG978" s="101"/>
      <c r="AH978" s="101"/>
      <c r="AI978" s="101"/>
      <c r="AJ978" s="101"/>
      <c r="AK978" s="101"/>
      <c r="AL978" s="102"/>
      <c r="AM978" s="101"/>
      <c r="AN978" s="102"/>
      <c r="AO978" s="101"/>
      <c r="AP978" s="102"/>
      <c r="AQ978" s="101"/>
      <c r="AR978" s="102"/>
      <c r="AS978" s="101"/>
      <c r="AT978" s="102"/>
      <c r="AU978" s="101"/>
    </row>
    <row r="979" spans="1:52" ht="329">
      <c r="A979" s="487"/>
      <c r="B979" s="445"/>
      <c r="C979" s="489"/>
      <c r="D979" s="262" t="s">
        <v>1388</v>
      </c>
      <c r="E979" s="352" t="s">
        <v>363</v>
      </c>
      <c r="F979" s="263" t="s">
        <v>624</v>
      </c>
      <c r="G979" s="290" t="s">
        <v>732</v>
      </c>
      <c r="H979" s="341" t="s">
        <v>729</v>
      </c>
      <c r="I979" s="335" t="str">
        <f>IF(OR(E979="SE",E979="SA"),VLOOKUP(H979,'Tabla de Peligros y Riesgo'!$C$2:$E$226,2,FALSE),VLOOKUP(H979,'LISTA DE ASPECTOS - IMPACTOS'!$D$3:$F$72,2,FALSE))</f>
        <v>Alteración de la calidad de suelo/agua</v>
      </c>
      <c r="J979" s="336" t="str">
        <f>IF(OR(E979="SE",E979="SA"),VLOOKUP(H979,'Tabla de Peligros y Riesgo'!$C$2:$E$226,3,FALSE),VLOOKUP(H979,'LISTA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79" s="342" t="s">
        <v>690</v>
      </c>
      <c r="L979" s="177">
        <v>4</v>
      </c>
      <c r="M979" s="268">
        <f t="shared" si="75"/>
        <v>10</v>
      </c>
      <c r="N979" s="85"/>
      <c r="O979" s="85"/>
      <c r="P979" s="84"/>
      <c r="Q979" s="177"/>
      <c r="R979" s="177"/>
      <c r="S979" s="177" t="s">
        <v>733</v>
      </c>
      <c r="T979" s="178"/>
      <c r="U979" s="178"/>
      <c r="V979" s="87"/>
      <c r="W979" s="86">
        <f t="shared" si="76"/>
        <v>10</v>
      </c>
      <c r="X979" s="88"/>
      <c r="Y979" s="86">
        <f t="shared" si="77"/>
        <v>18</v>
      </c>
      <c r="Z979" s="85"/>
      <c r="AA979" s="267" t="s">
        <v>1381</v>
      </c>
      <c r="AB979" s="175"/>
      <c r="AC979" s="176"/>
      <c r="AD979" s="176"/>
      <c r="AE979" s="272"/>
      <c r="AF979" s="272"/>
      <c r="AG979" s="272"/>
      <c r="AH979" s="272"/>
      <c r="AI979" s="272"/>
      <c r="AJ979" s="272"/>
      <c r="AK979" s="272"/>
      <c r="AL979" s="273"/>
      <c r="AM979" s="272"/>
      <c r="AN979" s="273"/>
      <c r="AO979" s="272"/>
      <c r="AP979" s="273"/>
      <c r="AQ979" s="272"/>
      <c r="AR979" s="273"/>
      <c r="AS979" s="272"/>
      <c r="AT979" s="102"/>
      <c r="AU979" s="101"/>
    </row>
    <row r="980" spans="1:52" ht="141">
      <c r="A980" s="487"/>
      <c r="B980" s="445"/>
      <c r="C980" s="489"/>
      <c r="D980" s="262" t="s">
        <v>1388</v>
      </c>
      <c r="E980" s="352" t="s">
        <v>363</v>
      </c>
      <c r="F980" s="263" t="s">
        <v>624</v>
      </c>
      <c r="G980" s="290" t="s">
        <v>809</v>
      </c>
      <c r="H980" s="341" t="s">
        <v>417</v>
      </c>
      <c r="I980" s="335" t="str">
        <f>IF(OR(E980="SE",E980="SA"),VLOOKUP(H980,'Tabla de Peligros y Riesgo'!$C$2:$E$226,2,FALSE),VLOOKUP(H980,'LISTA DE ASPECTOS - IMPACTOS'!$D$3:$F$72,2,FALSE))</f>
        <v>Contaminación sonora</v>
      </c>
      <c r="J980" s="336" t="str">
        <f>IF(OR(E980="SE",E980="SA"),VLOOKUP(H980,'Tabla de Peligros y Riesgo'!$C$2:$E$226,3,FALSE),VLOOKUP(H980,'LISTA DE ASPECTOS - IMPACTOS'!$D$3:$F$72,3,FALSE))</f>
        <v>Afectación a la fauna terrestre.
Potencial afectación a la calidad ambiental del recurso agua.</v>
      </c>
      <c r="K980" s="342" t="s">
        <v>715</v>
      </c>
      <c r="L980" s="177">
        <v>5</v>
      </c>
      <c r="M980" s="268">
        <f t="shared" si="75"/>
        <v>19</v>
      </c>
      <c r="N980" s="85"/>
      <c r="O980" s="85"/>
      <c r="P980" s="84"/>
      <c r="Q980" s="177"/>
      <c r="R980" s="177"/>
      <c r="S980" s="177" t="s">
        <v>810</v>
      </c>
      <c r="T980" s="178"/>
      <c r="U980" s="178"/>
      <c r="V980" s="87"/>
      <c r="W980" s="86">
        <f t="shared" si="76"/>
        <v>19</v>
      </c>
      <c r="X980" s="88"/>
      <c r="Y980" s="86">
        <f t="shared" si="77"/>
        <v>22</v>
      </c>
      <c r="Z980" s="85"/>
      <c r="AA980" s="267" t="s">
        <v>1381</v>
      </c>
      <c r="AB980" s="175"/>
      <c r="AC980" s="176"/>
      <c r="AD980" s="176"/>
      <c r="AE980" s="272"/>
      <c r="AF980" s="272"/>
      <c r="AG980" s="272"/>
      <c r="AH980" s="272"/>
      <c r="AI980" s="272"/>
      <c r="AJ980" s="272"/>
      <c r="AK980" s="272"/>
      <c r="AL980" s="273"/>
      <c r="AM980" s="272"/>
      <c r="AN980" s="273"/>
      <c r="AO980" s="272"/>
      <c r="AP980" s="273"/>
      <c r="AQ980" s="272"/>
      <c r="AR980" s="273"/>
      <c r="AS980" s="272"/>
      <c r="AT980" s="102"/>
      <c r="AU980" s="101"/>
    </row>
    <row r="981" spans="1:52" ht="329">
      <c r="A981" s="487"/>
      <c r="B981" s="445"/>
      <c r="C981" s="489"/>
      <c r="D981" s="262" t="s">
        <v>1388</v>
      </c>
      <c r="E981" s="352" t="s">
        <v>363</v>
      </c>
      <c r="F981" s="263" t="s">
        <v>624</v>
      </c>
      <c r="G981" s="290" t="s">
        <v>728</v>
      </c>
      <c r="H981" s="341" t="s">
        <v>729</v>
      </c>
      <c r="I981" s="335" t="str">
        <f>IF(OR(E981="SE",E981="SA"),VLOOKUP(H981,'Tabla de Peligros y Riesgo'!$C$2:$E$226,2,FALSE),VLOOKUP(H981,'LISTA DE ASPECTOS - IMPACTOS'!$D$3:$F$72,2,FALSE))</f>
        <v>Alteración de la calidad de suelo/agua</v>
      </c>
      <c r="J981" s="336" t="str">
        <f>IF(OR(E981="SE",E981="SA"),VLOOKUP(H981,'Tabla de Peligros y Riesgo'!$C$2:$E$226,3,FALSE),VLOOKUP(H981,'LISTA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81" s="342" t="s">
        <v>680</v>
      </c>
      <c r="L981" s="177">
        <v>3</v>
      </c>
      <c r="M981" s="268">
        <f t="shared" si="75"/>
        <v>13</v>
      </c>
      <c r="N981" s="177"/>
      <c r="O981" s="177"/>
      <c r="P981" s="84"/>
      <c r="Q981" s="177" t="s">
        <v>730</v>
      </c>
      <c r="R981" s="177" t="s">
        <v>685</v>
      </c>
      <c r="S981" s="177" t="s">
        <v>731</v>
      </c>
      <c r="T981" s="178"/>
      <c r="U981" s="178"/>
      <c r="V981" s="87"/>
      <c r="W981" s="86">
        <f t="shared" si="76"/>
        <v>13</v>
      </c>
      <c r="X981" s="88"/>
      <c r="Y981" s="86">
        <f t="shared" si="77"/>
        <v>17</v>
      </c>
      <c r="Z981" s="85"/>
      <c r="AA981" s="267" t="s">
        <v>1381</v>
      </c>
      <c r="AB981" s="175"/>
      <c r="AC981" s="176"/>
      <c r="AD981" s="176"/>
      <c r="AE981" s="272"/>
      <c r="AF981" s="272"/>
      <c r="AG981" s="272"/>
      <c r="AH981" s="272"/>
      <c r="AI981" s="272"/>
      <c r="AJ981" s="272"/>
      <c r="AK981" s="272"/>
      <c r="AL981" s="273"/>
      <c r="AM981" s="272"/>
      <c r="AN981" s="273"/>
      <c r="AO981" s="272"/>
      <c r="AP981" s="273"/>
      <c r="AQ981" s="272"/>
      <c r="AR981" s="273"/>
      <c r="AS981" s="272"/>
      <c r="AT981" s="102"/>
      <c r="AU981" s="101"/>
    </row>
    <row r="982" spans="1:52" ht="117.5">
      <c r="A982" s="487"/>
      <c r="B982" s="445"/>
      <c r="C982" s="493"/>
      <c r="D982" s="262" t="s">
        <v>1388</v>
      </c>
      <c r="E982" s="352" t="s">
        <v>363</v>
      </c>
      <c r="F982" s="263" t="s">
        <v>624</v>
      </c>
      <c r="G982" s="290" t="s">
        <v>725</v>
      </c>
      <c r="H982" s="341" t="s">
        <v>726</v>
      </c>
      <c r="I982" s="335" t="str">
        <f>IF(OR(E982="SE",E982="SA"),VLOOKUP(H982,'Tabla de Peligros y Riesgo'!$C$2:$E$226,2,FALSE),VLOOKUP(H982,'LISTA DE ASPECTOS - IMPACTOS'!$D$3:$F$72,2,FALSE))</f>
        <v>Alteración de la calidad de aire</v>
      </c>
      <c r="J982" s="336" t="str">
        <f>IF(OR(E982="SE",E982="SA"),VLOOKUP(H982,'Tabla de Peligros y Riesgo'!$C$2:$E$226,3,FALSE),VLOOKUP(H982,'LISTA DE ASPECTOS - IMPACTOS'!$D$3:$F$72,3,FALSE))</f>
        <v>Potencial afectación a la calidad ambiental del aire</v>
      </c>
      <c r="K982" s="342" t="s">
        <v>715</v>
      </c>
      <c r="L982" s="177">
        <v>4</v>
      </c>
      <c r="M982" s="268">
        <f t="shared" si="75"/>
        <v>14</v>
      </c>
      <c r="N982" s="85"/>
      <c r="O982" s="85"/>
      <c r="P982" s="84"/>
      <c r="Q982" s="287"/>
      <c r="R982" s="177"/>
      <c r="S982" s="177" t="s">
        <v>727</v>
      </c>
      <c r="T982" s="178"/>
      <c r="U982" s="178"/>
      <c r="V982" s="87"/>
      <c r="W982" s="86">
        <f t="shared" si="76"/>
        <v>14</v>
      </c>
      <c r="X982" s="88"/>
      <c r="Y982" s="86">
        <f t="shared" si="77"/>
        <v>18</v>
      </c>
      <c r="Z982" s="85"/>
      <c r="AA982" s="267" t="s">
        <v>1381</v>
      </c>
      <c r="AB982" s="175"/>
      <c r="AC982" s="176"/>
      <c r="AD982" s="176"/>
      <c r="AE982" s="272"/>
      <c r="AF982" s="272"/>
      <c r="AG982" s="272"/>
      <c r="AH982" s="272"/>
      <c r="AI982" s="272"/>
      <c r="AJ982" s="272"/>
      <c r="AK982" s="272"/>
      <c r="AL982" s="273"/>
      <c r="AM982" s="272"/>
      <c r="AN982" s="273"/>
      <c r="AO982" s="272"/>
      <c r="AP982" s="273"/>
      <c r="AQ982" s="272"/>
      <c r="AR982" s="273"/>
      <c r="AS982" s="272"/>
      <c r="AT982" s="102"/>
      <c r="AU982" s="101"/>
    </row>
    <row r="983" spans="1:52" ht="87">
      <c r="A983" s="487"/>
      <c r="B983" s="445"/>
      <c r="C983" s="488" t="s">
        <v>28</v>
      </c>
      <c r="D983" s="262" t="s">
        <v>1388</v>
      </c>
      <c r="E983" s="352" t="s">
        <v>362</v>
      </c>
      <c r="F983" s="263" t="s">
        <v>624</v>
      </c>
      <c r="G983" s="290" t="s">
        <v>701</v>
      </c>
      <c r="H983" s="341" t="s">
        <v>476</v>
      </c>
      <c r="I983" s="335" t="str">
        <f>IF(OR(E983="SE",E983="SA"),VLOOKUP(H983,'Tabla de Peligros y Riesgo'!$C$2:$E$226,2,FALSE),VLOOKUP(H983,'LISTA DE ASPECTOS - IMPACTOS'!$D$3:$F$72,2,FALSE))</f>
        <v>Caída al mismo nivel</v>
      </c>
      <c r="J983" s="336" t="s">
        <v>702</v>
      </c>
      <c r="K983" s="342" t="s">
        <v>680</v>
      </c>
      <c r="L983" s="177">
        <v>4</v>
      </c>
      <c r="M983" s="268">
        <f t="shared" si="75"/>
        <v>18</v>
      </c>
      <c r="N983" s="85"/>
      <c r="O983" s="85"/>
      <c r="P983" s="84"/>
      <c r="Q983" s="287"/>
      <c r="R983" s="177"/>
      <c r="S983" s="177" t="s">
        <v>845</v>
      </c>
      <c r="T983" s="178"/>
      <c r="U983" s="178" t="s">
        <v>1402</v>
      </c>
      <c r="V983" s="87"/>
      <c r="W983" s="86">
        <f t="shared" si="76"/>
        <v>18</v>
      </c>
      <c r="X983" s="88"/>
      <c r="Y983" s="86">
        <f t="shared" si="77"/>
        <v>21</v>
      </c>
      <c r="Z983" s="85"/>
      <c r="AA983" s="267" t="s">
        <v>1381</v>
      </c>
      <c r="AB983" s="175"/>
      <c r="AC983" s="176"/>
      <c r="AD983" s="176"/>
      <c r="AE983" s="101"/>
      <c r="AF983" s="101"/>
      <c r="AG983" s="101"/>
      <c r="AH983" s="101"/>
      <c r="AI983" s="101"/>
      <c r="AJ983" s="101"/>
      <c r="AK983" s="101"/>
      <c r="AL983" s="102"/>
      <c r="AM983" s="101"/>
      <c r="AN983" s="102"/>
      <c r="AO983" s="101"/>
      <c r="AP983" s="102"/>
      <c r="AQ983" s="101"/>
      <c r="AR983" s="102"/>
      <c r="AS983" s="101"/>
      <c r="AT983" s="102"/>
      <c r="AU983" s="101"/>
    </row>
    <row r="984" spans="1:52" ht="101.5">
      <c r="A984" s="487"/>
      <c r="B984" s="445"/>
      <c r="C984" s="489"/>
      <c r="D984" s="262" t="s">
        <v>1388</v>
      </c>
      <c r="E984" s="352" t="s">
        <v>362</v>
      </c>
      <c r="F984" s="263" t="s">
        <v>624</v>
      </c>
      <c r="G984" s="290" t="s">
        <v>704</v>
      </c>
      <c r="H984" s="341" t="s">
        <v>507</v>
      </c>
      <c r="I984" s="335" t="str">
        <f>IF(OR(E984="SE",E984="SA"),VLOOKUP(H984,'Tabla de Peligros y Riesgo'!$C$2:$E$226,2,FALSE),VLOOKUP(H984,'LISTA DE ASPECTOS - IMPACTOS'!$D$3:$F$72,2,FALSE))</f>
        <v xml:space="preserve">Golpes </v>
      </c>
      <c r="J984" s="336" t="s">
        <v>705</v>
      </c>
      <c r="K984" s="342" t="s">
        <v>680</v>
      </c>
      <c r="L984" s="177">
        <v>3</v>
      </c>
      <c r="M984" s="268">
        <f t="shared" si="75"/>
        <v>13</v>
      </c>
      <c r="N984" s="177"/>
      <c r="O984" s="177"/>
      <c r="P984" s="84"/>
      <c r="Q984" s="287"/>
      <c r="R984" s="177"/>
      <c r="S984" s="177" t="s">
        <v>714</v>
      </c>
      <c r="T984" s="178"/>
      <c r="U984" s="178" t="s">
        <v>1402</v>
      </c>
      <c r="V984" s="87"/>
      <c r="W984" s="86">
        <f t="shared" si="76"/>
        <v>13</v>
      </c>
      <c r="X984" s="88"/>
      <c r="Y984" s="86">
        <f t="shared" si="77"/>
        <v>17</v>
      </c>
      <c r="Z984" s="85"/>
      <c r="AA984" s="267" t="s">
        <v>1381</v>
      </c>
      <c r="AB984" s="175"/>
      <c r="AC984" s="176"/>
      <c r="AD984" s="176"/>
      <c r="AE984" s="101"/>
      <c r="AF984" s="101"/>
      <c r="AG984" s="101"/>
      <c r="AH984" s="101"/>
      <c r="AI984" s="101"/>
      <c r="AJ984" s="101"/>
      <c r="AK984" s="101"/>
      <c r="AL984" s="102"/>
      <c r="AM984" s="101"/>
      <c r="AN984" s="102"/>
      <c r="AO984" s="101"/>
      <c r="AP984" s="102"/>
      <c r="AQ984" s="101"/>
      <c r="AR984" s="102"/>
      <c r="AS984" s="101"/>
      <c r="AT984" s="102"/>
      <c r="AU984" s="101"/>
    </row>
    <row r="985" spans="1:52" ht="188">
      <c r="A985" s="487"/>
      <c r="B985" s="447"/>
      <c r="C985" s="493"/>
      <c r="D985" s="262" t="s">
        <v>1388</v>
      </c>
      <c r="E985" s="352" t="s">
        <v>363</v>
      </c>
      <c r="F985" s="263" t="s">
        <v>624</v>
      </c>
      <c r="G985" s="290" t="s">
        <v>739</v>
      </c>
      <c r="H985" s="341" t="s">
        <v>740</v>
      </c>
      <c r="I985" s="335" t="str">
        <f>IF(OR(E985="SE",E985="SA"),VLOOKUP(H985,'Tabla de Peligros y Riesgo'!$C$2:$E$226,2,FALSE),VLOOKUP(H985,'LISTA DE ASPECTOS - IMPACTOS'!$D$3:$F$72,2,FALSE))</f>
        <v>Alteración de la calidad de suelo/agua</v>
      </c>
      <c r="J985" s="336" t="str">
        <f>IF(OR(E985="SE",E985="SA"),VLOOKUP(H985,'Tabla de Peligros y Riesgo'!$C$2:$E$226,3,FALSE),VLOOKUP(H985,'LISTA DE ASPECTOS - IMPACTOS'!$D$3:$F$72,3,FALSE))</f>
        <v>Potencial incumplimiento de Estándares de Calidad Ambiental (ECA) para aire.
Potencial afectación a la vida y salud humana.</v>
      </c>
      <c r="K985" s="342" t="s">
        <v>715</v>
      </c>
      <c r="L985" s="177">
        <v>4</v>
      </c>
      <c r="M985" s="268">
        <f t="shared" si="75"/>
        <v>14</v>
      </c>
      <c r="N985" s="85"/>
      <c r="O985" s="85"/>
      <c r="P985" s="291"/>
      <c r="Q985" s="287"/>
      <c r="R985" s="177"/>
      <c r="S985" s="177" t="s">
        <v>741</v>
      </c>
      <c r="T985" s="178">
        <v>0.35</v>
      </c>
      <c r="U985" s="178"/>
      <c r="V985" s="87"/>
      <c r="W985" s="86">
        <f t="shared" si="76"/>
        <v>14</v>
      </c>
      <c r="X985" s="88"/>
      <c r="Y985" s="86">
        <f t="shared" si="77"/>
        <v>18</v>
      </c>
      <c r="Z985" s="85"/>
      <c r="AA985" s="267" t="s">
        <v>1381</v>
      </c>
      <c r="AB985" s="536"/>
      <c r="AC985" s="537"/>
      <c r="AD985" s="537"/>
      <c r="AE985" s="272"/>
      <c r="AF985" s="272"/>
      <c r="AG985" s="272"/>
      <c r="AH985" s="272"/>
      <c r="AI985" s="272"/>
      <c r="AJ985" s="272"/>
      <c r="AK985" s="272"/>
      <c r="AL985" s="273"/>
      <c r="AM985" s="272"/>
      <c r="AN985" s="273"/>
      <c r="AO985" s="272"/>
      <c r="AP985" s="273"/>
      <c r="AQ985" s="272"/>
      <c r="AR985" s="273"/>
      <c r="AS985" s="272"/>
      <c r="AT985" s="102"/>
      <c r="AU985" s="101"/>
    </row>
    <row r="986" spans="1:52" ht="101.5">
      <c r="A986" s="487"/>
      <c r="B986" s="444" t="s">
        <v>229</v>
      </c>
      <c r="C986" s="488" t="s">
        <v>18</v>
      </c>
      <c r="D986" s="262" t="s">
        <v>1388</v>
      </c>
      <c r="E986" s="352" t="s">
        <v>362</v>
      </c>
      <c r="F986" s="263" t="s">
        <v>624</v>
      </c>
      <c r="G986" s="290" t="s">
        <v>679</v>
      </c>
      <c r="H986" s="335" t="s">
        <v>470</v>
      </c>
      <c r="I986" s="335" t="str">
        <f>IF(OR(E986="SE",E986="SA"),VLOOKUP(H986,'Tabla de Peligros y Riesgo'!$C$2:$E$226,2,FALSE),VLOOKUP(H986,'LISTA DE ASPECTOS - IMPACTOS'!$D$3:$F$72,2,FALSE))</f>
        <v>Riesgo Psicosocial</v>
      </c>
      <c r="J986" s="336" t="str">
        <f>IF(OR(E986="SE",E986="SA"),VLOOKUP(H986,'Tabla de Peligros y Riesgo'!$C$2:$E$226,3,FALSE),VLOOKUP(H986,'LISTA DE ASPECTOS - IMPACTOS'!$D$3:$F$72,3,FALSE))</f>
        <v>Estrés / Depresión</v>
      </c>
      <c r="K986" s="337" t="s">
        <v>680</v>
      </c>
      <c r="L986" s="277">
        <v>4</v>
      </c>
      <c r="M986" s="268">
        <f t="shared" si="75"/>
        <v>18</v>
      </c>
      <c r="N986" s="85"/>
      <c r="O986" s="85"/>
      <c r="P986" s="292"/>
      <c r="Q986" s="359"/>
      <c r="R986" s="177"/>
      <c r="S986" s="177" t="s">
        <v>820</v>
      </c>
      <c r="T986" s="178"/>
      <c r="U986" s="178" t="s">
        <v>1402</v>
      </c>
      <c r="V986" s="278"/>
      <c r="W986" s="86">
        <f t="shared" si="76"/>
        <v>18</v>
      </c>
      <c r="X986" s="88"/>
      <c r="Y986" s="86">
        <f t="shared" si="77"/>
        <v>21</v>
      </c>
      <c r="Z986" s="85"/>
      <c r="AA986" s="267" t="s">
        <v>1381</v>
      </c>
      <c r="AB986" s="176"/>
      <c r="AC986" s="176"/>
      <c r="AD986" s="176"/>
      <c r="AE986" s="101"/>
      <c r="AF986" s="101"/>
      <c r="AG986" s="101"/>
      <c r="AH986" s="101"/>
      <c r="AI986" s="101"/>
      <c r="AJ986" s="101"/>
      <c r="AK986" s="101"/>
      <c r="AL986" s="102"/>
      <c r="AM986" s="101"/>
      <c r="AN986" s="102"/>
      <c r="AO986" s="101"/>
      <c r="AP986" s="102"/>
      <c r="AQ986" s="101"/>
      <c r="AR986" s="102"/>
      <c r="AS986" s="101"/>
      <c r="AT986" s="102"/>
      <c r="AU986" s="101"/>
    </row>
    <row r="987" spans="1:52" ht="72.5">
      <c r="A987" s="487"/>
      <c r="B987" s="445"/>
      <c r="C987" s="489"/>
      <c r="D987" s="262" t="s">
        <v>1388</v>
      </c>
      <c r="E987" s="352" t="s">
        <v>363</v>
      </c>
      <c r="F987" s="263" t="s">
        <v>624</v>
      </c>
      <c r="G987" s="290" t="s">
        <v>686</v>
      </c>
      <c r="H987" s="335" t="s">
        <v>687</v>
      </c>
      <c r="I987" s="350" t="s">
        <v>688</v>
      </c>
      <c r="J987" s="351" t="s">
        <v>689</v>
      </c>
      <c r="K987" s="337" t="s">
        <v>690</v>
      </c>
      <c r="L987" s="277">
        <v>5</v>
      </c>
      <c r="M987" s="268">
        <f t="shared" si="75"/>
        <v>15</v>
      </c>
      <c r="N987" s="269"/>
      <c r="O987" s="274"/>
      <c r="P987" s="275"/>
      <c r="Q987" s="359"/>
      <c r="R987" s="177"/>
      <c r="S987" s="177" t="s">
        <v>691</v>
      </c>
      <c r="T987" s="178"/>
      <c r="U987" s="178"/>
      <c r="V987" s="278"/>
      <c r="W987" s="86">
        <f t="shared" si="76"/>
        <v>15</v>
      </c>
      <c r="X987" s="88"/>
      <c r="Y987" s="86">
        <f t="shared" si="77"/>
        <v>19</v>
      </c>
      <c r="Z987" s="85"/>
      <c r="AA987" s="267" t="s">
        <v>1381</v>
      </c>
      <c r="AB987" s="176"/>
      <c r="AC987" s="176"/>
      <c r="AD987" s="176"/>
      <c r="AE987" s="101"/>
      <c r="AF987" s="101"/>
      <c r="AG987" s="101"/>
      <c r="AH987" s="101"/>
      <c r="AI987" s="101"/>
      <c r="AJ987" s="101"/>
      <c r="AK987" s="101"/>
      <c r="AL987" s="102"/>
      <c r="AM987" s="101"/>
      <c r="AN987" s="102"/>
      <c r="AO987" s="101"/>
      <c r="AP987" s="102"/>
      <c r="AQ987" s="101"/>
      <c r="AR987" s="102"/>
      <c r="AS987" s="101"/>
      <c r="AT987" s="102"/>
      <c r="AU987" s="101"/>
    </row>
    <row r="988" spans="1:52" ht="87">
      <c r="A988" s="487"/>
      <c r="B988" s="445"/>
      <c r="C988" s="493"/>
      <c r="D988" s="262" t="s">
        <v>1388</v>
      </c>
      <c r="E988" s="352" t="s">
        <v>362</v>
      </c>
      <c r="F988" s="263" t="s">
        <v>624</v>
      </c>
      <c r="G988" s="290" t="s">
        <v>692</v>
      </c>
      <c r="H988" s="335" t="s">
        <v>521</v>
      </c>
      <c r="I988" s="335" t="str">
        <f>IF(OR(E988="SE",E988="SA"),VLOOKUP(H988,'Tabla de Peligros y Riesgo'!$C$2:$E$226,2,FALSE),VLOOKUP(H988,'LISTA DE ASPECTOS - IMPACTOS'!$D$3:$F$72,2,FALSE))</f>
        <v>Riesgo Psicosocial</v>
      </c>
      <c r="J988" s="336" t="str">
        <f>IF(OR(E988="SE",E988="SA"),VLOOKUP(H988,'Tabla de Peligros y Riesgo'!$C$2:$E$226,3,FALSE),VLOOKUP(H988,'LISTA DE ASPECTOS - IMPACTOS'!$D$3:$F$72,3,FALSE))</f>
        <v>Estrés / Depresión</v>
      </c>
      <c r="K988" s="337" t="s">
        <v>680</v>
      </c>
      <c r="L988" s="277">
        <v>4</v>
      </c>
      <c r="M988" s="268">
        <f t="shared" si="75"/>
        <v>18</v>
      </c>
      <c r="N988" s="269"/>
      <c r="O988" s="274"/>
      <c r="P988" s="275"/>
      <c r="Q988" s="276"/>
      <c r="R988" s="177"/>
      <c r="S988" s="177" t="s">
        <v>742</v>
      </c>
      <c r="T988" s="178"/>
      <c r="U988" s="178" t="s">
        <v>1402</v>
      </c>
      <c r="V988" s="278"/>
      <c r="W988" s="86">
        <f t="shared" si="76"/>
        <v>18</v>
      </c>
      <c r="X988" s="195"/>
      <c r="Y988" s="86">
        <f t="shared" si="77"/>
        <v>21</v>
      </c>
      <c r="Z988" s="279"/>
      <c r="AA988" s="267" t="s">
        <v>1381</v>
      </c>
      <c r="AB988" s="176"/>
      <c r="AC988" s="176"/>
      <c r="AD988" s="176"/>
      <c r="AE988" s="101"/>
      <c r="AF988" s="101"/>
      <c r="AG988" s="101"/>
      <c r="AH988" s="101"/>
      <c r="AI988" s="101"/>
      <c r="AJ988" s="101"/>
      <c r="AK988" s="101"/>
      <c r="AL988" s="102"/>
      <c r="AM988" s="101"/>
      <c r="AN988" s="102"/>
      <c r="AO988" s="101"/>
      <c r="AP988" s="102"/>
      <c r="AQ988" s="101"/>
      <c r="AR988" s="102"/>
      <c r="AS988" s="101"/>
      <c r="AT988" s="102"/>
      <c r="AU988" s="101"/>
    </row>
    <row r="989" spans="1:52" s="100" customFormat="1" ht="211.5">
      <c r="A989" s="487"/>
      <c r="B989" s="445"/>
      <c r="C989" s="339" t="s">
        <v>142</v>
      </c>
      <c r="D989" s="262" t="s">
        <v>1388</v>
      </c>
      <c r="E989" s="352" t="s">
        <v>361</v>
      </c>
      <c r="F989" s="263" t="s">
        <v>624</v>
      </c>
      <c r="G989" s="290" t="s">
        <v>694</v>
      </c>
      <c r="H989" s="335" t="s">
        <v>695</v>
      </c>
      <c r="I989" s="335" t="str">
        <f>IF(OR(E989="SE",E989="SA"),VLOOKUP(H989,'Tabla de Peligros y Riesgo'!$C$2:$E$226,2,FALSE),VLOOKUP(H989,'LISTA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989" s="336" t="s">
        <v>696</v>
      </c>
      <c r="K989" s="342" t="s">
        <v>680</v>
      </c>
      <c r="L989" s="177">
        <v>4</v>
      </c>
      <c r="M989" s="268">
        <f t="shared" si="75"/>
        <v>18</v>
      </c>
      <c r="N989" s="280"/>
      <c r="O989" s="280"/>
      <c r="P989" s="282"/>
      <c r="Q989" s="283" t="s">
        <v>697</v>
      </c>
      <c r="R989" s="177" t="s">
        <v>678</v>
      </c>
      <c r="S989" s="177" t="s">
        <v>698</v>
      </c>
      <c r="T989" s="178"/>
      <c r="U989" s="178" t="s">
        <v>1401</v>
      </c>
      <c r="V989" s="304"/>
      <c r="W989" s="86">
        <f t="shared" si="76"/>
        <v>18</v>
      </c>
      <c r="X989" s="88">
        <f>IF(M989&gt;=16,MAX(N989:R989),IF(M989&lt;16,MAX(N989:T989)))</f>
        <v>0</v>
      </c>
      <c r="Y989" s="86">
        <f t="shared" si="77"/>
        <v>23</v>
      </c>
      <c r="Z989" s="85"/>
      <c r="AA989" s="267" t="s">
        <v>1381</v>
      </c>
      <c r="AD989" s="99"/>
      <c r="AE989" s="101"/>
      <c r="AF989" s="101"/>
      <c r="AG989" s="101"/>
      <c r="AH989" s="101"/>
      <c r="AI989" s="101"/>
      <c r="AJ989" s="101"/>
      <c r="AK989" s="101"/>
      <c r="AL989" s="102"/>
      <c r="AM989" s="101"/>
      <c r="AN989" s="102"/>
      <c r="AO989" s="101"/>
      <c r="AP989" s="102"/>
      <c r="AQ989" s="101"/>
      <c r="AR989" s="102"/>
      <c r="AS989" s="101"/>
      <c r="AT989" s="102"/>
      <c r="AU989" s="101"/>
      <c r="AV989" s="90"/>
      <c r="AW989" s="90"/>
      <c r="AX989" s="90"/>
      <c r="AY989" s="90"/>
      <c r="AZ989" s="90"/>
    </row>
    <row r="990" spans="1:52" ht="87">
      <c r="A990" s="487"/>
      <c r="B990" s="445"/>
      <c r="C990" s="488" t="s">
        <v>22</v>
      </c>
      <c r="D990" s="262" t="s">
        <v>1388</v>
      </c>
      <c r="E990" s="352" t="s">
        <v>361</v>
      </c>
      <c r="F990" s="263" t="s">
        <v>624</v>
      </c>
      <c r="G990" s="290" t="s">
        <v>721</v>
      </c>
      <c r="H990" s="341" t="s">
        <v>749</v>
      </c>
      <c r="I990" s="335" t="str">
        <f>IF(OR(E990="SE",E990="SA"),VLOOKUP(H990,'Tabla de Peligros y Riesgo'!$C$2:$E$226,2,FALSE),VLOOKUP(H990,'LISTA DE ASPECTOS - IMPACTOS'!$D$3:$F$72,2,FALSE))</f>
        <v>Inhalación de gases Toxicos</v>
      </c>
      <c r="J990" s="336" t="str">
        <f>IF(OR(E990="SE",E990="SA"),VLOOKUP(H990,'Tabla de Peligros y Riesgo'!$C$2:$E$226,3,FALSE),VLOOKUP(H990,'LISTA DE ASPECTOS - IMPACTOS'!$D$3:$F$72,3,FALSE))</f>
        <v>Intoxicación</v>
      </c>
      <c r="K990" s="342" t="s">
        <v>715</v>
      </c>
      <c r="L990" s="177">
        <v>3</v>
      </c>
      <c r="M990" s="268">
        <f t="shared" si="75"/>
        <v>9</v>
      </c>
      <c r="N990" s="85"/>
      <c r="O990" s="85"/>
      <c r="P990" s="84"/>
      <c r="Q990" s="343" t="s">
        <v>750</v>
      </c>
      <c r="R990" s="177" t="s">
        <v>685</v>
      </c>
      <c r="S990" s="177" t="s">
        <v>751</v>
      </c>
      <c r="T990" s="178"/>
      <c r="U990" s="178" t="s">
        <v>1402</v>
      </c>
      <c r="V990" s="87"/>
      <c r="W990" s="86">
        <f t="shared" si="76"/>
        <v>9</v>
      </c>
      <c r="X990" s="88"/>
      <c r="Y990" s="86">
        <f t="shared" si="77"/>
        <v>17</v>
      </c>
      <c r="Z990" s="85"/>
      <c r="AA990" s="267" t="s">
        <v>1381</v>
      </c>
      <c r="AB990" s="175"/>
      <c r="AC990" s="176"/>
      <c r="AD990" s="176"/>
      <c r="AE990" s="101"/>
      <c r="AF990" s="101"/>
      <c r="AG990" s="101"/>
      <c r="AH990" s="101"/>
      <c r="AI990" s="101"/>
      <c r="AJ990" s="101"/>
      <c r="AK990" s="101"/>
      <c r="AL990" s="102"/>
      <c r="AM990" s="101"/>
      <c r="AN990" s="102"/>
      <c r="AO990" s="101"/>
      <c r="AP990" s="102"/>
      <c r="AQ990" s="101"/>
      <c r="AR990" s="102"/>
      <c r="AS990" s="101"/>
      <c r="AT990" s="102"/>
      <c r="AU990" s="101"/>
    </row>
    <row r="991" spans="1:52" ht="87">
      <c r="A991" s="487"/>
      <c r="B991" s="445"/>
      <c r="C991" s="489"/>
      <c r="D991" s="262" t="s">
        <v>1388</v>
      </c>
      <c r="E991" s="352" t="s">
        <v>362</v>
      </c>
      <c r="F991" s="263" t="s">
        <v>624</v>
      </c>
      <c r="G991" s="290" t="s">
        <v>752</v>
      </c>
      <c r="H991" s="341" t="s">
        <v>452</v>
      </c>
      <c r="I991" s="335" t="str">
        <f>IF(OR(E991="SE",E991="SA"),VLOOKUP(H991,'Tabla de Peligros y Riesgo'!$C$2:$E$226,2,FALSE),VLOOKUP(H991,'LISTA DE ASPECTOS - IMPACTOS'!$D$3:$F$72,2,FALSE))</f>
        <v>Caída de roca</v>
      </c>
      <c r="J991" s="336" t="str">
        <f>IF(OR(E991="SE",E991="SA"),VLOOKUP(H991,'Tabla de Peligros y Riesgo'!$C$2:$E$226,3,FALSE),VLOOKUP(H991,'LISTA DE ASPECTOS - IMPACTOS'!$D$3:$F$72,3,FALSE))</f>
        <v>Contusión/Fractura/Muerte</v>
      </c>
      <c r="K991" s="342" t="s">
        <v>715</v>
      </c>
      <c r="L991" s="177">
        <v>2</v>
      </c>
      <c r="M991" s="268">
        <f t="shared" si="75"/>
        <v>5</v>
      </c>
      <c r="N991" s="85"/>
      <c r="O991" s="85"/>
      <c r="P991" s="292"/>
      <c r="Q991" s="287" t="s">
        <v>753</v>
      </c>
      <c r="R991" s="177" t="s">
        <v>685</v>
      </c>
      <c r="S991" s="177" t="s">
        <v>754</v>
      </c>
      <c r="T991" s="178"/>
      <c r="U991" s="178" t="s">
        <v>1402</v>
      </c>
      <c r="V991" s="278"/>
      <c r="W991" s="86">
        <f t="shared" si="76"/>
        <v>5</v>
      </c>
      <c r="X991" s="88"/>
      <c r="Y991" s="86">
        <f t="shared" si="77"/>
        <v>12</v>
      </c>
      <c r="Z991" s="85"/>
      <c r="AA991" s="267" t="s">
        <v>1381</v>
      </c>
      <c r="AB991" s="176"/>
      <c r="AC991" s="176"/>
      <c r="AD991" s="176"/>
      <c r="AE991" s="101"/>
      <c r="AF991" s="101"/>
      <c r="AG991" s="101"/>
      <c r="AH991" s="101"/>
      <c r="AI991" s="101"/>
      <c r="AJ991" s="101"/>
      <c r="AK991" s="101"/>
      <c r="AL991" s="102"/>
      <c r="AM991" s="101"/>
      <c r="AN991" s="102"/>
      <c r="AO991" s="101"/>
      <c r="AP991" s="102"/>
      <c r="AQ991" s="101"/>
      <c r="AR991" s="102"/>
      <c r="AS991" s="101"/>
      <c r="AT991" s="102"/>
      <c r="AU991" s="101"/>
    </row>
    <row r="992" spans="1:52" s="100" customFormat="1" ht="87">
      <c r="A992" s="487"/>
      <c r="B992" s="445"/>
      <c r="C992" s="489"/>
      <c r="D992" s="262" t="s">
        <v>1388</v>
      </c>
      <c r="E992" s="352" t="s">
        <v>362</v>
      </c>
      <c r="F992" s="263" t="s">
        <v>624</v>
      </c>
      <c r="G992" s="290" t="s">
        <v>701</v>
      </c>
      <c r="H992" s="341" t="s">
        <v>524</v>
      </c>
      <c r="I992" s="335" t="str">
        <f>IF(OR(E992="SE",E992="SA"),VLOOKUP(H992,'Tabla de Peligros y Riesgo'!$C$2:$E$226,2,FALSE),VLOOKUP(H992,'LISTA DE ASPECTOS - IMPACTOS'!$D$3:$F$72,2,FALSE))</f>
        <v>Caída al mismo nivel</v>
      </c>
      <c r="J992" s="336" t="s">
        <v>702</v>
      </c>
      <c r="K992" s="342" t="s">
        <v>680</v>
      </c>
      <c r="L992" s="177">
        <v>4</v>
      </c>
      <c r="M992" s="268">
        <f t="shared" si="75"/>
        <v>18</v>
      </c>
      <c r="N992" s="280"/>
      <c r="O992" s="280"/>
      <c r="P992" s="282"/>
      <c r="Q992" s="287"/>
      <c r="R992" s="177"/>
      <c r="S992" s="177" t="s">
        <v>847</v>
      </c>
      <c r="T992" s="178"/>
      <c r="U992" s="178" t="s">
        <v>1402</v>
      </c>
      <c r="V992" s="304"/>
      <c r="W992" s="86">
        <f t="shared" si="76"/>
        <v>18</v>
      </c>
      <c r="X992" s="88"/>
      <c r="Y992" s="86">
        <f t="shared" si="77"/>
        <v>21</v>
      </c>
      <c r="Z992" s="85"/>
      <c r="AA992" s="267" t="s">
        <v>1381</v>
      </c>
      <c r="AD992" s="99"/>
      <c r="AE992" s="101"/>
      <c r="AF992" s="101"/>
      <c r="AG992" s="101"/>
      <c r="AH992" s="101"/>
      <c r="AI992" s="101"/>
      <c r="AJ992" s="101"/>
      <c r="AK992" s="101"/>
      <c r="AL992" s="102"/>
      <c r="AM992" s="101"/>
      <c r="AN992" s="102"/>
      <c r="AO992" s="101"/>
      <c r="AP992" s="102"/>
      <c r="AQ992" s="101"/>
      <c r="AR992" s="102"/>
      <c r="AS992" s="101"/>
      <c r="AT992" s="102"/>
      <c r="AU992" s="101"/>
      <c r="AV992" s="90"/>
      <c r="AW992" s="90"/>
      <c r="AX992" s="90"/>
      <c r="AY992" s="90"/>
      <c r="AZ992" s="90"/>
    </row>
    <row r="993" spans="1:47" ht="87">
      <c r="A993" s="487"/>
      <c r="B993" s="445"/>
      <c r="C993" s="488" t="s">
        <v>143</v>
      </c>
      <c r="D993" s="262" t="s">
        <v>1388</v>
      </c>
      <c r="E993" s="352" t="s">
        <v>362</v>
      </c>
      <c r="F993" s="263" t="s">
        <v>624</v>
      </c>
      <c r="G993" s="290" t="s">
        <v>701</v>
      </c>
      <c r="H993" s="341" t="s">
        <v>542</v>
      </c>
      <c r="I993" s="335" t="str">
        <f>IF(OR(E993="SE",E993="SA"),VLOOKUP(H993,'Tabla de Peligros y Riesgo'!$C$2:$E$226,2,FALSE),VLOOKUP(H993,'LISTA DE ASPECTOS - IMPACTOS'!$D$3:$F$72,2,FALSE))</f>
        <v>Caída al mismo nivel</v>
      </c>
      <c r="J993" s="336" t="s">
        <v>702</v>
      </c>
      <c r="K993" s="342" t="s">
        <v>680</v>
      </c>
      <c r="L993" s="177">
        <v>4</v>
      </c>
      <c r="M993" s="268">
        <f t="shared" si="75"/>
        <v>18</v>
      </c>
      <c r="N993" s="85"/>
      <c r="O993" s="85"/>
      <c r="P993" s="84"/>
      <c r="Q993" s="287"/>
      <c r="R993" s="177"/>
      <c r="S993" s="177" t="s">
        <v>847</v>
      </c>
      <c r="T993" s="178"/>
      <c r="U993" s="178" t="s">
        <v>1402</v>
      </c>
      <c r="V993" s="87"/>
      <c r="W993" s="86">
        <f t="shared" si="76"/>
        <v>18</v>
      </c>
      <c r="X993" s="88"/>
      <c r="Y993" s="86">
        <f t="shared" si="77"/>
        <v>21</v>
      </c>
      <c r="Z993" s="85"/>
      <c r="AA993" s="267" t="s">
        <v>1381</v>
      </c>
      <c r="AB993" s="175"/>
      <c r="AC993" s="176"/>
      <c r="AD993" s="176"/>
      <c r="AE993" s="101"/>
      <c r="AF993" s="101"/>
      <c r="AG993" s="101"/>
      <c r="AH993" s="101"/>
      <c r="AI993" s="101"/>
      <c r="AJ993" s="101"/>
      <c r="AK993" s="101"/>
      <c r="AL993" s="102"/>
      <c r="AM993" s="101"/>
      <c r="AN993" s="102"/>
      <c r="AO993" s="101"/>
      <c r="AP993" s="102"/>
      <c r="AQ993" s="101"/>
      <c r="AR993" s="102"/>
      <c r="AS993" s="101"/>
      <c r="AT993" s="102"/>
      <c r="AU993" s="101"/>
    </row>
    <row r="994" spans="1:47" ht="117.5">
      <c r="A994" s="487"/>
      <c r="B994" s="445"/>
      <c r="C994" s="493"/>
      <c r="D994" s="262" t="s">
        <v>1388</v>
      </c>
      <c r="E994" s="352" t="s">
        <v>362</v>
      </c>
      <c r="F994" s="263" t="s">
        <v>624</v>
      </c>
      <c r="G994" s="290" t="s">
        <v>704</v>
      </c>
      <c r="H994" s="341" t="s">
        <v>707</v>
      </c>
      <c r="I994" s="335" t="str">
        <f>IF(OR(E994="SE",E994="SA"),VLOOKUP(H994,'Tabla de Peligros y Riesgo'!$C$2:$E$226,2,FALSE),VLOOKUP(H994,'LISTA DE ASPECTOS - IMPACTOS'!$D$3:$F$72,2,FALSE))</f>
        <v>Atrapamiento</v>
      </c>
      <c r="J994" s="336" t="s">
        <v>705</v>
      </c>
      <c r="K994" s="342" t="s">
        <v>680</v>
      </c>
      <c r="L994" s="177">
        <v>3</v>
      </c>
      <c r="M994" s="268">
        <f t="shared" si="75"/>
        <v>13</v>
      </c>
      <c r="N994" s="85"/>
      <c r="O994" s="85"/>
      <c r="P994" s="84"/>
      <c r="Q994" s="287"/>
      <c r="R994" s="177"/>
      <c r="S994" s="177" t="s">
        <v>848</v>
      </c>
      <c r="T994" s="178"/>
      <c r="U994" s="178" t="s">
        <v>1402</v>
      </c>
      <c r="V994" s="87"/>
      <c r="W994" s="86">
        <f t="shared" si="76"/>
        <v>13</v>
      </c>
      <c r="X994" s="88"/>
      <c r="Y994" s="86">
        <f t="shared" si="77"/>
        <v>17</v>
      </c>
      <c r="Z994" s="85"/>
      <c r="AA994" s="267" t="s">
        <v>1381</v>
      </c>
      <c r="AB994" s="175"/>
      <c r="AC994" s="176"/>
      <c r="AD994" s="176"/>
      <c r="AE994" s="101"/>
      <c r="AF994" s="101"/>
      <c r="AG994" s="101"/>
      <c r="AH994" s="101"/>
      <c r="AI994" s="101"/>
      <c r="AJ994" s="101"/>
      <c r="AK994" s="101"/>
      <c r="AL994" s="102"/>
      <c r="AM994" s="101"/>
      <c r="AN994" s="102"/>
      <c r="AO994" s="101"/>
      <c r="AP994" s="102"/>
      <c r="AQ994" s="101"/>
      <c r="AR994" s="102"/>
      <c r="AS994" s="101"/>
      <c r="AT994" s="102"/>
      <c r="AU994" s="101"/>
    </row>
    <row r="995" spans="1:47" ht="101.5">
      <c r="A995" s="487"/>
      <c r="B995" s="445"/>
      <c r="C995" s="339" t="s">
        <v>144</v>
      </c>
      <c r="D995" s="262" t="s">
        <v>1388</v>
      </c>
      <c r="E995" s="352" t="s">
        <v>362</v>
      </c>
      <c r="F995" s="263" t="s">
        <v>624</v>
      </c>
      <c r="G995" s="290" t="s">
        <v>704</v>
      </c>
      <c r="H995" s="341" t="s">
        <v>507</v>
      </c>
      <c r="I995" s="335" t="str">
        <f>IF(OR(E995="SE",E995="SA"),VLOOKUP(H995,'Tabla de Peligros y Riesgo'!$C$2:$E$226,2,FALSE),VLOOKUP(H995,'LISTA DE ASPECTOS - IMPACTOS'!$D$3:$F$72,2,FALSE))</f>
        <v xml:space="preserve">Golpes </v>
      </c>
      <c r="J995" s="336" t="s">
        <v>705</v>
      </c>
      <c r="K995" s="342" t="s">
        <v>680</v>
      </c>
      <c r="L995" s="177">
        <v>3</v>
      </c>
      <c r="M995" s="268">
        <f t="shared" si="75"/>
        <v>13</v>
      </c>
      <c r="N995" s="177"/>
      <c r="O995" s="177"/>
      <c r="P995" s="84"/>
      <c r="Q995" s="287"/>
      <c r="R995" s="177"/>
      <c r="S995" s="177" t="s">
        <v>714</v>
      </c>
      <c r="T995" s="178"/>
      <c r="U995" s="178" t="s">
        <v>1402</v>
      </c>
      <c r="V995" s="87"/>
      <c r="W995" s="86">
        <f t="shared" si="76"/>
        <v>13</v>
      </c>
      <c r="X995" s="88"/>
      <c r="Y995" s="86">
        <f t="shared" si="77"/>
        <v>17</v>
      </c>
      <c r="Z995" s="85"/>
      <c r="AA995" s="267" t="s">
        <v>1381</v>
      </c>
      <c r="AB995" s="175"/>
      <c r="AC995" s="176"/>
      <c r="AD995" s="176"/>
      <c r="AE995" s="101"/>
      <c r="AF995" s="101"/>
      <c r="AG995" s="101"/>
      <c r="AH995" s="101"/>
      <c r="AI995" s="101"/>
      <c r="AJ995" s="101"/>
      <c r="AK995" s="101"/>
      <c r="AL995" s="102"/>
      <c r="AM995" s="101"/>
      <c r="AN995" s="102"/>
      <c r="AO995" s="101"/>
      <c r="AP995" s="102"/>
      <c r="AQ995" s="101"/>
      <c r="AR995" s="102"/>
      <c r="AS995" s="101"/>
      <c r="AT995" s="102"/>
      <c r="AU995" s="101"/>
    </row>
    <row r="996" spans="1:47" ht="87">
      <c r="A996" s="487"/>
      <c r="B996" s="445"/>
      <c r="C996" s="488" t="s">
        <v>230</v>
      </c>
      <c r="D996" s="262" t="s">
        <v>1388</v>
      </c>
      <c r="E996" s="352" t="s">
        <v>361</v>
      </c>
      <c r="F996" s="263" t="s">
        <v>624</v>
      </c>
      <c r="G996" s="290" t="s">
        <v>441</v>
      </c>
      <c r="H996" s="341" t="s">
        <v>519</v>
      </c>
      <c r="I996" s="335" t="str">
        <f>IF(OR(E996="SE",E996="SA"),VLOOKUP(H996,'Tabla de Peligros y Riesgo'!$C$2:$E$226,2,FALSE),VLOOKUP(H996,'LISTA DE ASPECTOS - IMPACTOS'!$D$3:$F$72,2,FALSE))</f>
        <v>Riesgos Disergonómico</v>
      </c>
      <c r="J996" s="336" t="str">
        <f>IF(OR(E996="SE",E996="SA"),VLOOKUP(H996,'Tabla de Peligros y Riesgo'!$C$2:$E$226,3,FALSE),VLOOKUP(H996,'LISTA DE ASPECTOS - IMPACTOS'!$D$3:$F$72,3,FALSE))</f>
        <v>Lumbalgia/Dorsalgia/ Hiperlordosis/ Tendinitis de Hombro</v>
      </c>
      <c r="K996" s="342" t="s">
        <v>715</v>
      </c>
      <c r="L996" s="177">
        <v>4</v>
      </c>
      <c r="M996" s="268">
        <f t="shared" si="75"/>
        <v>14</v>
      </c>
      <c r="N996" s="85"/>
      <c r="O996" s="85"/>
      <c r="P996" s="84"/>
      <c r="Q996" s="287"/>
      <c r="R996" s="177"/>
      <c r="S996" s="177" t="s">
        <v>716</v>
      </c>
      <c r="T996" s="178"/>
      <c r="U996" s="178" t="s">
        <v>1402</v>
      </c>
      <c r="V996" s="87"/>
      <c r="W996" s="86">
        <f t="shared" si="76"/>
        <v>14</v>
      </c>
      <c r="X996" s="88"/>
      <c r="Y996" s="86">
        <f t="shared" si="77"/>
        <v>18</v>
      </c>
      <c r="Z996" s="85"/>
      <c r="AA996" s="267" t="s">
        <v>1381</v>
      </c>
      <c r="AB996" s="175"/>
      <c r="AC996" s="176"/>
      <c r="AD996" s="176"/>
      <c r="AE996" s="101"/>
      <c r="AF996" s="101"/>
      <c r="AG996" s="101"/>
      <c r="AH996" s="101"/>
      <c r="AI996" s="101"/>
      <c r="AJ996" s="101"/>
      <c r="AK996" s="101"/>
      <c r="AL996" s="102"/>
      <c r="AM996" s="101"/>
      <c r="AN996" s="102"/>
      <c r="AO996" s="101"/>
      <c r="AP996" s="102"/>
      <c r="AQ996" s="101"/>
      <c r="AR996" s="102"/>
      <c r="AS996" s="101"/>
      <c r="AT996" s="102"/>
      <c r="AU996" s="101"/>
    </row>
    <row r="997" spans="1:47" ht="87">
      <c r="A997" s="487"/>
      <c r="B997" s="445"/>
      <c r="C997" s="489"/>
      <c r="D997" s="262" t="s">
        <v>1388</v>
      </c>
      <c r="E997" s="352" t="s">
        <v>362</v>
      </c>
      <c r="F997" s="263" t="s">
        <v>624</v>
      </c>
      <c r="G997" s="290" t="s">
        <v>701</v>
      </c>
      <c r="H997" s="341" t="s">
        <v>542</v>
      </c>
      <c r="I997" s="335" t="str">
        <f>IF(OR(E997="SE",E997="SA"),VLOOKUP(H997,'Tabla de Peligros y Riesgo'!$C$2:$E$226,2,FALSE),VLOOKUP(H997,'LISTA DE ASPECTOS - IMPACTOS'!$D$3:$F$72,2,FALSE))</f>
        <v>Caída al mismo nivel</v>
      </c>
      <c r="J997" s="336" t="s">
        <v>702</v>
      </c>
      <c r="K997" s="342" t="s">
        <v>680</v>
      </c>
      <c r="L997" s="177">
        <v>4</v>
      </c>
      <c r="M997" s="268">
        <f t="shared" si="75"/>
        <v>18</v>
      </c>
      <c r="N997" s="85"/>
      <c r="O997" s="85"/>
      <c r="P997" s="84"/>
      <c r="Q997" s="287"/>
      <c r="R997" s="177"/>
      <c r="S997" s="177" t="s">
        <v>847</v>
      </c>
      <c r="T997" s="178"/>
      <c r="U997" s="178" t="s">
        <v>1402</v>
      </c>
      <c r="V997" s="87">
        <v>0.15</v>
      </c>
      <c r="W997" s="86">
        <f t="shared" si="76"/>
        <v>18</v>
      </c>
      <c r="X997" s="88">
        <f>IF(M997&gt;=16,MAX(N997:R997),IF(M997&lt;16,MAX(N997:V997)))</f>
        <v>0</v>
      </c>
      <c r="Y997" s="86">
        <f t="shared" si="77"/>
        <v>21</v>
      </c>
      <c r="Z997" s="85"/>
      <c r="AA997" s="267" t="s">
        <v>1381</v>
      </c>
      <c r="AB997" s="175"/>
      <c r="AC997" s="176"/>
      <c r="AD997" s="176"/>
      <c r="AE997" s="101"/>
      <c r="AF997" s="101"/>
      <c r="AG997" s="101"/>
      <c r="AH997" s="101"/>
      <c r="AI997" s="101"/>
      <c r="AJ997" s="101"/>
      <c r="AK997" s="101"/>
      <c r="AL997" s="102"/>
      <c r="AM997" s="101"/>
      <c r="AN997" s="102"/>
      <c r="AO997" s="101"/>
      <c r="AP997" s="102"/>
      <c r="AQ997" s="101"/>
      <c r="AR997" s="102"/>
      <c r="AS997" s="101"/>
      <c r="AT997" s="102"/>
      <c r="AU997" s="101"/>
    </row>
    <row r="998" spans="1:47" ht="329">
      <c r="A998" s="487"/>
      <c r="B998" s="445"/>
      <c r="C998" s="489"/>
      <c r="D998" s="262" t="s">
        <v>1388</v>
      </c>
      <c r="E998" s="352" t="s">
        <v>363</v>
      </c>
      <c r="F998" s="263" t="s">
        <v>624</v>
      </c>
      <c r="G998" s="290" t="s">
        <v>732</v>
      </c>
      <c r="H998" s="341" t="s">
        <v>729</v>
      </c>
      <c r="I998" s="335" t="str">
        <f>IF(OR(E998="SE",E998="SA"),VLOOKUP(H998,'Tabla de Peligros y Riesgo'!$C$2:$E$226,2,FALSE),VLOOKUP(H998,'LISTA DE ASPECTOS - IMPACTOS'!$D$3:$F$72,2,FALSE))</f>
        <v>Alteración de la calidad de suelo/agua</v>
      </c>
      <c r="J998" s="336" t="str">
        <f>IF(OR(E998="SE",E998="SA"),VLOOKUP(H998,'Tabla de Peligros y Riesgo'!$C$2:$E$226,3,FALSE),VLOOKUP(H998,'LISTA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98" s="342" t="s">
        <v>690</v>
      </c>
      <c r="L998" s="177">
        <v>4</v>
      </c>
      <c r="M998" s="268">
        <f t="shared" si="75"/>
        <v>10</v>
      </c>
      <c r="N998" s="85"/>
      <c r="O998" s="85"/>
      <c r="P998" s="84"/>
      <c r="Q998" s="177"/>
      <c r="R998" s="177"/>
      <c r="S998" s="177" t="s">
        <v>733</v>
      </c>
      <c r="T998" s="178"/>
      <c r="U998" s="178"/>
      <c r="V998" s="87"/>
      <c r="W998" s="86">
        <f t="shared" si="76"/>
        <v>10</v>
      </c>
      <c r="X998" s="88"/>
      <c r="Y998" s="86">
        <f t="shared" si="77"/>
        <v>18</v>
      </c>
      <c r="Z998" s="85"/>
      <c r="AA998" s="267" t="s">
        <v>1381</v>
      </c>
      <c r="AB998" s="175"/>
      <c r="AC998" s="176"/>
      <c r="AD998" s="176"/>
      <c r="AE998" s="272"/>
      <c r="AF998" s="272"/>
      <c r="AG998" s="272"/>
      <c r="AH998" s="272"/>
      <c r="AI998" s="272"/>
      <c r="AJ998" s="272"/>
      <c r="AK998" s="272"/>
      <c r="AL998" s="273"/>
      <c r="AM998" s="272"/>
      <c r="AN998" s="273"/>
      <c r="AO998" s="272"/>
      <c r="AP998" s="273"/>
      <c r="AQ998" s="272"/>
      <c r="AR998" s="273"/>
      <c r="AS998" s="272"/>
      <c r="AT998" s="102"/>
      <c r="AU998" s="101"/>
    </row>
    <row r="999" spans="1:47" ht="329">
      <c r="A999" s="487"/>
      <c r="B999" s="445"/>
      <c r="C999" s="489"/>
      <c r="D999" s="262" t="s">
        <v>1388</v>
      </c>
      <c r="E999" s="352" t="s">
        <v>363</v>
      </c>
      <c r="F999" s="263" t="s">
        <v>624</v>
      </c>
      <c r="G999" s="290" t="s">
        <v>728</v>
      </c>
      <c r="H999" s="341" t="s">
        <v>729</v>
      </c>
      <c r="I999" s="335" t="str">
        <f>IF(OR(E999="SE",E999="SA"),VLOOKUP(H999,'Tabla de Peligros y Riesgo'!$C$2:$E$226,2,FALSE),VLOOKUP(H999,'LISTA DE ASPECTOS - IMPACTOS'!$D$3:$F$72,2,FALSE))</f>
        <v>Alteración de la calidad de suelo/agua</v>
      </c>
      <c r="J999" s="336" t="str">
        <f>IF(OR(E999="SE",E999="SA"),VLOOKUP(H999,'Tabla de Peligros y Riesgo'!$C$2:$E$226,3,FALSE),VLOOKUP(H999,'LISTA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999" s="342" t="s">
        <v>680</v>
      </c>
      <c r="L999" s="177">
        <v>3</v>
      </c>
      <c r="M999" s="268">
        <f t="shared" si="75"/>
        <v>13</v>
      </c>
      <c r="N999" s="177"/>
      <c r="O999" s="177"/>
      <c r="P999" s="84"/>
      <c r="Q999" s="177" t="s">
        <v>730</v>
      </c>
      <c r="R999" s="177" t="s">
        <v>685</v>
      </c>
      <c r="S999" s="177" t="s">
        <v>731</v>
      </c>
      <c r="T999" s="178"/>
      <c r="U999" s="178"/>
      <c r="V999" s="87">
        <v>0.15</v>
      </c>
      <c r="W999" s="86">
        <f t="shared" si="76"/>
        <v>13</v>
      </c>
      <c r="X999" s="88">
        <f>IF(M999&gt;=16,MAX(N999:R999),IF(M999&lt;16,MAX(N999:V999)))</f>
        <v>0.15</v>
      </c>
      <c r="Y999" s="86">
        <f t="shared" si="77"/>
        <v>17</v>
      </c>
      <c r="Z999" s="85"/>
      <c r="AA999" s="267" t="s">
        <v>1381</v>
      </c>
      <c r="AB999" s="175"/>
      <c r="AC999" s="176"/>
      <c r="AD999" s="176"/>
      <c r="AE999" s="101"/>
      <c r="AF999" s="101"/>
      <c r="AG999" s="101"/>
      <c r="AH999" s="101"/>
      <c r="AI999" s="101"/>
      <c r="AJ999" s="101"/>
      <c r="AK999" s="101"/>
      <c r="AL999" s="102"/>
      <c r="AM999" s="101"/>
      <c r="AN999" s="102"/>
      <c r="AO999" s="101"/>
      <c r="AP999" s="102"/>
      <c r="AQ999" s="101"/>
      <c r="AR999" s="102"/>
      <c r="AS999" s="101"/>
      <c r="AT999" s="102"/>
      <c r="AU999" s="101"/>
    </row>
    <row r="1000" spans="1:47" ht="188">
      <c r="A1000" s="487"/>
      <c r="B1000" s="445"/>
      <c r="C1000" s="489"/>
      <c r="D1000" s="262" t="s">
        <v>1388</v>
      </c>
      <c r="E1000" s="352" t="s">
        <v>363</v>
      </c>
      <c r="F1000" s="263" t="s">
        <v>624</v>
      </c>
      <c r="G1000" s="290" t="s">
        <v>739</v>
      </c>
      <c r="H1000" s="341" t="s">
        <v>740</v>
      </c>
      <c r="I1000" s="335" t="str">
        <f>IF(OR(E1000="SE",E1000="SA"),VLOOKUP(H1000,'Tabla de Peligros y Riesgo'!$C$2:$E$226,2,FALSE),VLOOKUP(H1000,'LISTA DE ASPECTOS - IMPACTOS'!$D$3:$F$72,2,FALSE))</f>
        <v>Alteración de la calidad de suelo/agua</v>
      </c>
      <c r="J1000" s="336" t="str">
        <f>IF(OR(E1000="SE",E1000="SA"),VLOOKUP(H1000,'Tabla de Peligros y Riesgo'!$C$2:$E$226,3,FALSE),VLOOKUP(H1000,'LISTA DE ASPECTOS - IMPACTOS'!$D$3:$F$72,3,FALSE))</f>
        <v>Potencial incumplimiento de Estándares de Calidad Ambiental (ECA) para aire.
Potencial afectación a la vida y salud humana.</v>
      </c>
      <c r="K1000" s="342" t="s">
        <v>715</v>
      </c>
      <c r="L1000" s="177">
        <v>4</v>
      </c>
      <c r="M1000" s="268">
        <f t="shared" si="75"/>
        <v>14</v>
      </c>
      <c r="N1000" s="85"/>
      <c r="O1000" s="85"/>
      <c r="P1000" s="291"/>
      <c r="Q1000" s="287"/>
      <c r="R1000" s="177"/>
      <c r="S1000" s="177" t="s">
        <v>741</v>
      </c>
      <c r="T1000" s="178">
        <v>0.35</v>
      </c>
      <c r="U1000" s="178"/>
      <c r="V1000" s="87"/>
      <c r="W1000" s="86">
        <f t="shared" si="76"/>
        <v>14</v>
      </c>
      <c r="X1000" s="88"/>
      <c r="Y1000" s="86">
        <f t="shared" si="77"/>
        <v>18</v>
      </c>
      <c r="Z1000" s="85"/>
      <c r="AA1000" s="267" t="s">
        <v>1381</v>
      </c>
      <c r="AB1000" s="536"/>
      <c r="AC1000" s="537"/>
      <c r="AD1000" s="537"/>
      <c r="AE1000" s="272"/>
      <c r="AF1000" s="272"/>
      <c r="AG1000" s="272"/>
      <c r="AH1000" s="272"/>
      <c r="AI1000" s="272"/>
      <c r="AJ1000" s="272"/>
      <c r="AK1000" s="272"/>
      <c r="AL1000" s="273"/>
      <c r="AM1000" s="272"/>
      <c r="AN1000" s="273"/>
      <c r="AO1000" s="272"/>
      <c r="AP1000" s="273"/>
      <c r="AQ1000" s="272"/>
      <c r="AR1000" s="273"/>
      <c r="AS1000" s="272"/>
      <c r="AT1000" s="102"/>
      <c r="AU1000" s="101"/>
    </row>
    <row r="1001" spans="1:47" ht="87">
      <c r="A1001" s="487"/>
      <c r="B1001" s="445"/>
      <c r="C1001" s="489"/>
      <c r="D1001" s="262" t="s">
        <v>1388</v>
      </c>
      <c r="E1001" s="352" t="s">
        <v>362</v>
      </c>
      <c r="F1001" s="263" t="s">
        <v>624</v>
      </c>
      <c r="G1001" s="290" t="s">
        <v>823</v>
      </c>
      <c r="H1001" s="341" t="s">
        <v>824</v>
      </c>
      <c r="I1001" s="335" t="str">
        <f>IF(OR(E1001="SE",E1001="SA"),VLOOKUP(H1001,'Tabla de Peligros y Riesgo'!$C$2:$E$226,2,FALSE),VLOOKUP(H1001,'LISTA DE ASPECTOS - IMPACTOS'!$D$3:$F$72,2,FALSE))</f>
        <v>Aplastamiento</v>
      </c>
      <c r="J1001" s="336" t="str">
        <f>IF(OR(E1001="SE",E1001="SA"),VLOOKUP(H1001,'Tabla de Peligros y Riesgo'!$C$2:$E$226,3,FALSE),VLOOKUP(H1001,'LISTA DE ASPECTOS - IMPACTOS'!$D$3:$F$72,3,FALSE))</f>
        <v>Contusión/Fractura/Muerte</v>
      </c>
      <c r="K1001" s="342" t="s">
        <v>680</v>
      </c>
      <c r="L1001" s="177">
        <v>2</v>
      </c>
      <c r="M1001" s="268">
        <f t="shared" si="75"/>
        <v>8</v>
      </c>
      <c r="N1001" s="85"/>
      <c r="O1001" s="85"/>
      <c r="P1001" s="84"/>
      <c r="Q1001" s="287" t="s">
        <v>825</v>
      </c>
      <c r="R1001" s="177" t="s">
        <v>685</v>
      </c>
      <c r="S1001" s="177" t="s">
        <v>826</v>
      </c>
      <c r="T1001" s="178"/>
      <c r="U1001" s="178" t="s">
        <v>1402</v>
      </c>
      <c r="V1001" s="87"/>
      <c r="W1001" s="86">
        <f t="shared" si="76"/>
        <v>8</v>
      </c>
      <c r="X1001" s="88"/>
      <c r="Y1001" s="86">
        <f t="shared" si="77"/>
        <v>12</v>
      </c>
      <c r="Z1001" s="85"/>
      <c r="AA1001" s="267" t="s">
        <v>1381</v>
      </c>
      <c r="AB1001" s="175"/>
      <c r="AC1001" s="176"/>
      <c r="AD1001" s="176"/>
      <c r="AE1001" s="101"/>
      <c r="AF1001" s="101"/>
      <c r="AG1001" s="101"/>
      <c r="AH1001" s="101"/>
      <c r="AI1001" s="101"/>
      <c r="AJ1001" s="101"/>
      <c r="AK1001" s="101"/>
      <c r="AL1001" s="102"/>
      <c r="AM1001" s="101"/>
      <c r="AN1001" s="102"/>
      <c r="AO1001" s="101"/>
      <c r="AP1001" s="102"/>
      <c r="AQ1001" s="101"/>
      <c r="AR1001" s="102"/>
      <c r="AS1001" s="101"/>
      <c r="AT1001" s="102"/>
      <c r="AU1001" s="101"/>
    </row>
    <row r="1002" spans="1:47" ht="116">
      <c r="A1002" s="487"/>
      <c r="B1002" s="445"/>
      <c r="C1002" s="489"/>
      <c r="D1002" s="262" t="s">
        <v>1388</v>
      </c>
      <c r="E1002" s="352" t="s">
        <v>362</v>
      </c>
      <c r="F1002" s="263" t="s">
        <v>624</v>
      </c>
      <c r="G1002" s="290" t="s">
        <v>735</v>
      </c>
      <c r="H1002" s="341" t="s">
        <v>736</v>
      </c>
      <c r="I1002" s="335" t="str">
        <f>IF(OR(E1002="SE",E1002="SA"),VLOOKUP(H1002,'Tabla de Peligros y Riesgo'!$C$2:$E$226,2,FALSE),VLOOKUP(H1002,'LISTA DE ASPECTOS - IMPACTOS'!$D$3:$F$72,2,FALSE))</f>
        <v>Cortes</v>
      </c>
      <c r="J1002" s="336" t="str">
        <f>IF(OR(E1002="SE",E1002="SA"),VLOOKUP(H1002,'Tabla de Peligros y Riesgo'!$C$2:$E$226,3,FALSE),VLOOKUP(H1002,'LISTA DE ASPECTOS - IMPACTOS'!$D$3:$F$72,3,FALSE))</f>
        <v>Herida punzocortante</v>
      </c>
      <c r="K1002" s="342" t="s">
        <v>715</v>
      </c>
      <c r="L1002" s="177">
        <v>3</v>
      </c>
      <c r="M1002" s="268">
        <f t="shared" si="75"/>
        <v>9</v>
      </c>
      <c r="N1002" s="85"/>
      <c r="O1002" s="85"/>
      <c r="P1002" s="84"/>
      <c r="Q1002" s="287" t="s">
        <v>737</v>
      </c>
      <c r="R1002" s="177" t="s">
        <v>678</v>
      </c>
      <c r="S1002" s="177" t="s">
        <v>738</v>
      </c>
      <c r="T1002" s="178"/>
      <c r="U1002" s="178" t="s">
        <v>1402</v>
      </c>
      <c r="V1002" s="87"/>
      <c r="W1002" s="86">
        <f t="shared" si="76"/>
        <v>9</v>
      </c>
      <c r="X1002" s="88"/>
      <c r="Y1002" s="86">
        <f t="shared" si="77"/>
        <v>20</v>
      </c>
      <c r="Z1002" s="85"/>
      <c r="AA1002" s="267" t="s">
        <v>1381</v>
      </c>
      <c r="AB1002" s="175"/>
      <c r="AC1002" s="176"/>
      <c r="AD1002" s="176"/>
      <c r="AE1002" s="101"/>
      <c r="AF1002" s="101"/>
      <c r="AG1002" s="101"/>
      <c r="AH1002" s="101"/>
      <c r="AI1002" s="101"/>
      <c r="AJ1002" s="101"/>
      <c r="AK1002" s="101"/>
      <c r="AL1002" s="102"/>
      <c r="AM1002" s="101"/>
      <c r="AN1002" s="102"/>
      <c r="AO1002" s="101"/>
      <c r="AP1002" s="102"/>
      <c r="AQ1002" s="101"/>
      <c r="AR1002" s="102"/>
      <c r="AS1002" s="101"/>
      <c r="AT1002" s="102"/>
      <c r="AU1002" s="101"/>
    </row>
    <row r="1003" spans="1:47" ht="117.5">
      <c r="A1003" s="487"/>
      <c r="B1003" s="445"/>
      <c r="C1003" s="493"/>
      <c r="D1003" s="262" t="s">
        <v>1388</v>
      </c>
      <c r="E1003" s="352" t="s">
        <v>362</v>
      </c>
      <c r="F1003" s="263" t="s">
        <v>624</v>
      </c>
      <c r="G1003" s="290" t="s">
        <v>704</v>
      </c>
      <c r="H1003" s="341" t="s">
        <v>707</v>
      </c>
      <c r="I1003" s="335" t="str">
        <f>IF(OR(E1003="SE",E1003="SA"),VLOOKUP(H1003,'Tabla de Peligros y Riesgo'!$C$2:$E$226,2,FALSE),VLOOKUP(H1003,'LISTA DE ASPECTOS - IMPACTOS'!$D$3:$F$72,2,FALSE))</f>
        <v>Atrapamiento</v>
      </c>
      <c r="J1003" s="336" t="s">
        <v>705</v>
      </c>
      <c r="K1003" s="342" t="s">
        <v>680</v>
      </c>
      <c r="L1003" s="177">
        <v>3</v>
      </c>
      <c r="M1003" s="268">
        <f t="shared" si="75"/>
        <v>13</v>
      </c>
      <c r="N1003" s="177"/>
      <c r="O1003" s="177"/>
      <c r="P1003" s="84"/>
      <c r="Q1003" s="287"/>
      <c r="R1003" s="177"/>
      <c r="S1003" s="177" t="s">
        <v>714</v>
      </c>
      <c r="T1003" s="178"/>
      <c r="U1003" s="178" t="s">
        <v>1402</v>
      </c>
      <c r="V1003" s="87"/>
      <c r="W1003" s="86">
        <f t="shared" si="76"/>
        <v>13</v>
      </c>
      <c r="X1003" s="88"/>
      <c r="Y1003" s="86">
        <f t="shared" si="77"/>
        <v>17</v>
      </c>
      <c r="Z1003" s="85"/>
      <c r="AA1003" s="267" t="s">
        <v>1381</v>
      </c>
      <c r="AB1003" s="175"/>
      <c r="AC1003" s="176"/>
      <c r="AD1003" s="176"/>
      <c r="AE1003" s="101"/>
      <c r="AF1003" s="101"/>
      <c r="AG1003" s="101"/>
      <c r="AH1003" s="101"/>
      <c r="AI1003" s="101"/>
      <c r="AJ1003" s="101"/>
      <c r="AK1003" s="101"/>
      <c r="AL1003" s="102"/>
      <c r="AM1003" s="101"/>
      <c r="AN1003" s="102"/>
      <c r="AO1003" s="101"/>
      <c r="AP1003" s="102"/>
      <c r="AQ1003" s="101"/>
      <c r="AR1003" s="102"/>
      <c r="AS1003" s="101"/>
      <c r="AT1003" s="102"/>
      <c r="AU1003" s="101"/>
    </row>
    <row r="1004" spans="1:47" ht="87">
      <c r="A1004" s="487"/>
      <c r="B1004" s="445"/>
      <c r="C1004" s="488" t="s">
        <v>231</v>
      </c>
      <c r="D1004" s="262" t="s">
        <v>1388</v>
      </c>
      <c r="E1004" s="352" t="s">
        <v>361</v>
      </c>
      <c r="F1004" s="263" t="s">
        <v>624</v>
      </c>
      <c r="G1004" s="290" t="s">
        <v>441</v>
      </c>
      <c r="H1004" s="341" t="s">
        <v>519</v>
      </c>
      <c r="I1004" s="335" t="str">
        <f>IF(OR(E1004="SE",E1004="SA"),VLOOKUP(H1004,'Tabla de Peligros y Riesgo'!$C$2:$E$226,2,FALSE),VLOOKUP(H1004,'LISTA DE ASPECTOS - IMPACTOS'!$D$3:$F$72,2,FALSE))</f>
        <v>Riesgos Disergonómico</v>
      </c>
      <c r="J1004" s="336" t="str">
        <f>IF(OR(E1004="SE",E1004="SA"),VLOOKUP(H1004,'Tabla de Peligros y Riesgo'!$C$2:$E$226,3,FALSE),VLOOKUP(H1004,'LISTA DE ASPECTOS - IMPACTOS'!$D$3:$F$72,3,FALSE))</f>
        <v>Lumbalgia/Dorsalgia/ Hiperlordosis/ Tendinitis de Hombro</v>
      </c>
      <c r="K1004" s="342" t="s">
        <v>715</v>
      </c>
      <c r="L1004" s="177">
        <v>4</v>
      </c>
      <c r="M1004" s="268">
        <f t="shared" si="75"/>
        <v>14</v>
      </c>
      <c r="N1004" s="85"/>
      <c r="O1004" s="85"/>
      <c r="P1004" s="84"/>
      <c r="Q1004" s="287"/>
      <c r="R1004" s="177"/>
      <c r="S1004" s="177" t="s">
        <v>716</v>
      </c>
      <c r="T1004" s="178"/>
      <c r="U1004" s="178" t="s">
        <v>1402</v>
      </c>
      <c r="V1004" s="87"/>
      <c r="W1004" s="86">
        <f t="shared" si="76"/>
        <v>14</v>
      </c>
      <c r="X1004" s="88">
        <f>IF(M1004&gt;=16,MAX(N1004:R1004),IF(M1004&lt;16,MAX(N1004:V1004)))</f>
        <v>0</v>
      </c>
      <c r="Y1004" s="86">
        <f t="shared" si="77"/>
        <v>18</v>
      </c>
      <c r="Z1004" s="85"/>
      <c r="AA1004" s="267" t="s">
        <v>1381</v>
      </c>
      <c r="AB1004" s="175"/>
      <c r="AC1004" s="176"/>
      <c r="AD1004" s="176"/>
      <c r="AE1004" s="101"/>
      <c r="AF1004" s="101"/>
      <c r="AG1004" s="101"/>
      <c r="AH1004" s="101"/>
      <c r="AI1004" s="101"/>
      <c r="AJ1004" s="101"/>
      <c r="AK1004" s="101"/>
      <c r="AL1004" s="102"/>
      <c r="AM1004" s="101"/>
      <c r="AN1004" s="102"/>
      <c r="AO1004" s="101"/>
      <c r="AP1004" s="102"/>
      <c r="AQ1004" s="101"/>
      <c r="AR1004" s="102"/>
      <c r="AS1004" s="101"/>
      <c r="AT1004" s="102"/>
      <c r="AU1004" s="101"/>
    </row>
    <row r="1005" spans="1:47" ht="87">
      <c r="A1005" s="487"/>
      <c r="B1005" s="445"/>
      <c r="C1005" s="489"/>
      <c r="D1005" s="262" t="s">
        <v>1388</v>
      </c>
      <c r="E1005" s="352" t="s">
        <v>362</v>
      </c>
      <c r="F1005" s="263" t="s">
        <v>624</v>
      </c>
      <c r="G1005" s="290" t="s">
        <v>823</v>
      </c>
      <c r="H1005" s="341" t="s">
        <v>824</v>
      </c>
      <c r="I1005" s="335" t="str">
        <f>IF(OR(E1005="SE",E1005="SA"),VLOOKUP(H1005,'Tabla de Peligros y Riesgo'!$C$2:$E$226,2,FALSE),VLOOKUP(H1005,'LISTA DE ASPECTOS - IMPACTOS'!$D$3:$F$72,2,FALSE))</f>
        <v>Aplastamiento</v>
      </c>
      <c r="J1005" s="336" t="str">
        <f>IF(OR(E1005="SE",E1005="SA"),VLOOKUP(H1005,'Tabla de Peligros y Riesgo'!$C$2:$E$226,3,FALSE),VLOOKUP(H1005,'LISTA DE ASPECTOS - IMPACTOS'!$D$3:$F$72,3,FALSE))</f>
        <v>Contusión/Fractura/Muerte</v>
      </c>
      <c r="K1005" s="342" t="s">
        <v>680</v>
      </c>
      <c r="L1005" s="177">
        <v>2</v>
      </c>
      <c r="M1005" s="268">
        <f t="shared" ref="M1005:M1068" si="78">IF(CONCATENATE(L1005,K1005)="1A",1,IF(CONCATENATE(L1005,K1005)="1B",2,IF(CONCATENATE(L1005,K1005)="2A",3,IF(CONCATENATE(L1005,K1005)="1C",4,IF(CONCATENATE(L1005,K1005)="2B",5,IF(CONCATENATE(L1005,K1005)="3A",6,IF(CONCATENATE(L1005,K1005)="1D",7,IF(CONCATENATE(L1005,K1005)="2C",8,IF(CONCATENATE(L1005,K1005)="3B",9,IF(CONCATENATE(L1005,K1005)="4A",10,IF(CONCATENATE(L1005,K1005)="1E",11,IF(CONCATENATE(L1005,K1005)="2D",12,IF(CONCATENATE(L1005,K1005)="3C",13,IF(CONCATENATE(L1005,K1005)="4B",14,IF(CONCATENATE(L1005,K1005)="5A",15,IF(CONCATENATE(L1005,K1005)="2E",16,IF(CONCATENATE(L1005,K1005)="3D",17,IF(CONCATENATE(L1005,K1005)="4C",18,IF(CONCATENATE(L1005,K1005)="5B",19,IF(CONCATENATE(L1005,K1005)="3E",20,IF(CONCATENATE(L1005,K1005)="4D",21,IF(CONCATENATE(L1005,K1005)="5C",22,IF(CONCATENATE(L1005,K1005)="4E",23,IF(CONCATENATE(L1005,K1005)="5D",24,IF(CONCATENATE(L1005,K1005)="5E",25,"")))))))))))))))))))))))))</f>
        <v>8</v>
      </c>
      <c r="N1005" s="85"/>
      <c r="O1005" s="85"/>
      <c r="P1005" s="84"/>
      <c r="Q1005" s="287" t="s">
        <v>825</v>
      </c>
      <c r="R1005" s="177" t="s">
        <v>685</v>
      </c>
      <c r="S1005" s="177" t="s">
        <v>826</v>
      </c>
      <c r="T1005" s="178"/>
      <c r="U1005" s="178" t="s">
        <v>1402</v>
      </c>
      <c r="V1005" s="87"/>
      <c r="W1005" s="86">
        <f t="shared" ref="W1005:W1068" si="79">M1005</f>
        <v>8</v>
      </c>
      <c r="X1005" s="88"/>
      <c r="Y1005" s="86">
        <f t="shared" ref="Y1005:Y1068" si="80">_xlfn.IFS(AND(W1005=1,N1005&lt;&gt;0),25,AND(W1005=1,O1005&lt;&gt;0),21,AND(W1005=1,R1005="ALTO"),16,AND(W1005=1,R1005="BAJO"),11,AND(W1005=1,S1005&lt;&gt;0),2,AND(W1005=2,N1005&lt;&gt;0),25,AND(W1005=2,O1005&lt;&gt;0),21,AND(W1005=2,R1005="ALTO"),16,AND(W1005=2,R1005="BAJO"),11,AND(W1005=2,S1005&lt;&gt;0),4,AND(W1005=3,N1005&lt;&gt;0),25,AND(W1005=3,O1005&lt;&gt;0),21,AND(W1005=3,R1005="ALTO"),16,AND(W1005=3,R1005="BAJO"),12,AND(W1005=3,S1005&lt;&gt;0),5,AND(W1005=4,N1005&lt;&gt;0),25,AND(W1005=4,O1005&lt;&gt;0),13,AND(W1005=4,R1005="ALTO"),16,AND(W1005=4,R1005="BAJO"),14,AND(W1005=4,S1005&lt;&gt;0),7,AND(W1005=5,N1005&lt;&gt;0),25,AND(W1005=5,O1005&lt;&gt;0),21,AND(W1005=5,R1005="ALTO"),16,AND(W1005=5,R1005="BAJO"),12,AND(W1005=5,S1005&lt;&gt;0),8,AND(W1005=6,N1005&lt;&gt;0),25,AND(W1005=6,O1005&lt;&gt;0),21,AND(W1005=6,R1005="ALTO"),20,AND(W1005=6,R1005="BAJO"),17,AND(W1005=6,S1005&lt;&gt;0),6,AND(W1005=7,N1005&lt;&gt;0),25,AND(W1005=7,O1005&lt;&gt;0),23,AND(W1005=7,R1005="ALTO"),16,AND(W1005=7,R1005="BAJO"),11,AND(W1005=7,S1005&lt;&gt;0),7,AND(W1005=8,N1005&lt;&gt;0),25,AND(W1005=8,O1005&lt;&gt;0),21,AND(W1005=8,R1005="ALTO"),16,AND(W1005=8,R1005="BAJO"),12,AND(W1005=8,S1005&lt;&gt;0),8,AND(W1005=9,N1005&lt;&gt;0),25,AND(W1005=9,O1005&lt;&gt;0),21,AND(W1005=9,R1005="ALTO"),20,AND(W1005=9,R1005="BAJO"),17,AND(W1005=9,S1005&lt;&gt;0),13,AND(W1005=10,N1005&lt;&gt;0),25,AND(W1005=10,O1005&lt;&gt;0),22,AND(W1005=10,R1005="ALTO"),21,AND(W1005=10,R1005="BAJO"),18,AND(W1005=10,S1005&lt;&gt;0),18,AND(W1005=11,N1005&lt;&gt;0),25,AND(W1005=11,O1005&lt;&gt;0),23,AND(W1005=11,R1005="ALTO"),20,AND(W1005=11,R1005="BAJO"),16,AND(W1005=11,S1005&lt;&gt;0),11,AND(W1005=12,N1005&lt;&gt;0),25,AND(W1005=12,O1005&lt;&gt;0),23,AND(W1005=12,R1005="ALTO"),20,AND(W1005=12,R1005="BAJO"),16,AND(W1005=12,S1005&lt;&gt;0),12,AND(W1005=13,N1005&lt;&gt;0),25,AND(W1005=13,O1005&lt;&gt;0),21,AND(W1005=13,R1005="ALTO"),20,AND(W1005=13,R1005="BAJO"),17,AND(W1005=13,S1005&lt;&gt;0),17,AND(W1005=14,N1005&lt;&gt;0),25,AND(W1005=14,O1005&lt;&gt;0),24,AND(W1005=14,R1005="ALTO"),23,AND(W1005=14,R1005="BAJO"),21,AND(W1005=14,S1005&lt;&gt;0),18,AND(W1005=15,N1005&lt;&gt;0),25,AND(W1005=15,O1005&lt;&gt;0),24,AND(W1005=15,R1005="ALTO"),22,AND(W1005=15,R1005="BAJO"),19,AND(W1005=15,S1005&lt;&gt;0),19,AND(W1005=16,N1005&lt;&gt;0),25,AND(W1005=16,O1005&lt;&gt;0),23,AND(W1005=16,R1005="ALTO"),23,AND(W1005=16,R1005="BAJO"),23,AND(W1005=16,S1005&lt;&gt;0),20,AND(W1005=17,N1005&lt;&gt;0),25,AND(W1005=17,O1005&lt;&gt;0),24,AND(W1005=17,R1005="ALTO"),23,AND(W1005=17,R1005="BAJO"),21,AND(W1005=17,S1005&lt;&gt;0),20,AND(W1005=18,N1005&lt;&gt;0),25,AND(W1005=18,O1005&lt;&gt;0),24,AND(W1005=18,R1005="ALTO"),23,AND(W1005=18,R1005="BAJO"),22,AND(W1005=18,S1005&lt;&gt;0),21,AND(W1005=19,N1005&lt;&gt;0),25,AND(W1005=19,O1005&lt;&gt;0),25,AND(W1005=19,R1005="ALTO"),24,AND(W1005=19,R1005="BAJO"),22,AND(W1005=19,S1005&lt;&gt;0),22,AND(W1005&lt;&gt;0,U1005&lt;&gt;0),W1005,TRUE,"FALSO")</f>
        <v>12</v>
      </c>
      <c r="Z1005" s="85"/>
      <c r="AA1005" s="267" t="s">
        <v>1381</v>
      </c>
      <c r="AB1005" s="175"/>
      <c r="AC1005" s="176"/>
      <c r="AD1005" s="176"/>
      <c r="AE1005" s="101"/>
      <c r="AF1005" s="101"/>
      <c r="AG1005" s="101"/>
      <c r="AH1005" s="101"/>
      <c r="AI1005" s="101"/>
      <c r="AJ1005" s="101"/>
      <c r="AK1005" s="101"/>
      <c r="AL1005" s="102"/>
      <c r="AM1005" s="101"/>
      <c r="AN1005" s="102"/>
      <c r="AO1005" s="101"/>
      <c r="AP1005" s="102"/>
      <c r="AQ1005" s="101"/>
      <c r="AR1005" s="102"/>
      <c r="AS1005" s="101"/>
      <c r="AT1005" s="102"/>
      <c r="AU1005" s="101"/>
    </row>
    <row r="1006" spans="1:47" ht="117.5">
      <c r="A1006" s="487"/>
      <c r="B1006" s="445"/>
      <c r="C1006" s="489"/>
      <c r="D1006" s="262" t="s">
        <v>1388</v>
      </c>
      <c r="E1006" s="352" t="s">
        <v>362</v>
      </c>
      <c r="F1006" s="263" t="s">
        <v>624</v>
      </c>
      <c r="G1006" s="290" t="s">
        <v>704</v>
      </c>
      <c r="H1006" s="341" t="s">
        <v>707</v>
      </c>
      <c r="I1006" s="335" t="str">
        <f>IF(OR(E1006="SE",E1006="SA"),VLOOKUP(H1006,'Tabla de Peligros y Riesgo'!$C$2:$E$226,2,FALSE),VLOOKUP(H1006,'LISTA DE ASPECTOS - IMPACTOS'!$D$3:$F$72,2,FALSE))</f>
        <v>Atrapamiento</v>
      </c>
      <c r="J1006" s="336" t="s">
        <v>705</v>
      </c>
      <c r="K1006" s="342" t="s">
        <v>680</v>
      </c>
      <c r="L1006" s="177">
        <v>3</v>
      </c>
      <c r="M1006" s="268">
        <f t="shared" si="78"/>
        <v>13</v>
      </c>
      <c r="N1006" s="85"/>
      <c r="O1006" s="85"/>
      <c r="P1006" s="84"/>
      <c r="Q1006" s="287"/>
      <c r="R1006" s="177"/>
      <c r="S1006" s="177" t="s">
        <v>848</v>
      </c>
      <c r="T1006" s="178"/>
      <c r="U1006" s="178" t="s">
        <v>1402</v>
      </c>
      <c r="V1006" s="87"/>
      <c r="W1006" s="86">
        <f t="shared" si="79"/>
        <v>13</v>
      </c>
      <c r="X1006" s="88"/>
      <c r="Y1006" s="86">
        <f t="shared" si="80"/>
        <v>17</v>
      </c>
      <c r="Z1006" s="85"/>
      <c r="AA1006" s="267" t="s">
        <v>1381</v>
      </c>
      <c r="AB1006" s="175"/>
      <c r="AC1006" s="176"/>
      <c r="AD1006" s="176"/>
      <c r="AE1006" s="101"/>
      <c r="AF1006" s="101"/>
      <c r="AG1006" s="101"/>
      <c r="AH1006" s="101"/>
      <c r="AI1006" s="101"/>
      <c r="AJ1006" s="101"/>
      <c r="AK1006" s="101"/>
      <c r="AL1006" s="102"/>
      <c r="AM1006" s="101"/>
      <c r="AN1006" s="102"/>
      <c r="AO1006" s="101"/>
      <c r="AP1006" s="102"/>
      <c r="AQ1006" s="101"/>
      <c r="AR1006" s="102"/>
      <c r="AS1006" s="101"/>
      <c r="AT1006" s="102"/>
      <c r="AU1006" s="101"/>
    </row>
    <row r="1007" spans="1:47" ht="87">
      <c r="A1007" s="487"/>
      <c r="B1007" s="445"/>
      <c r="C1007" s="489"/>
      <c r="D1007" s="262" t="s">
        <v>1388</v>
      </c>
      <c r="E1007" s="352" t="s">
        <v>362</v>
      </c>
      <c r="F1007" s="263" t="s">
        <v>624</v>
      </c>
      <c r="G1007" s="290" t="s">
        <v>701</v>
      </c>
      <c r="H1007" s="341" t="s">
        <v>542</v>
      </c>
      <c r="I1007" s="335" t="str">
        <f>IF(OR(E1007="SE",E1007="SA"),VLOOKUP(H1007,'Tabla de Peligros y Riesgo'!$C$2:$E$226,2,FALSE),VLOOKUP(H1007,'LISTA DE ASPECTOS - IMPACTOS'!$D$3:$F$72,2,FALSE))</f>
        <v>Caída al mismo nivel</v>
      </c>
      <c r="J1007" s="336" t="s">
        <v>702</v>
      </c>
      <c r="K1007" s="342" t="s">
        <v>680</v>
      </c>
      <c r="L1007" s="177">
        <v>4</v>
      </c>
      <c r="M1007" s="268">
        <f t="shared" si="78"/>
        <v>18</v>
      </c>
      <c r="N1007" s="85"/>
      <c r="O1007" s="85"/>
      <c r="P1007" s="84"/>
      <c r="Q1007" s="287"/>
      <c r="R1007" s="177"/>
      <c r="S1007" s="177" t="s">
        <v>847</v>
      </c>
      <c r="T1007" s="178"/>
      <c r="U1007" s="178" t="s">
        <v>1402</v>
      </c>
      <c r="V1007" s="87"/>
      <c r="W1007" s="86">
        <f t="shared" si="79"/>
        <v>18</v>
      </c>
      <c r="X1007" s="88"/>
      <c r="Y1007" s="86">
        <f t="shared" si="80"/>
        <v>21</v>
      </c>
      <c r="Z1007" s="85"/>
      <c r="AA1007" s="267" t="s">
        <v>1381</v>
      </c>
      <c r="AB1007" s="175"/>
      <c r="AC1007" s="176"/>
      <c r="AD1007" s="176"/>
      <c r="AE1007" s="101"/>
      <c r="AF1007" s="101"/>
      <c r="AG1007" s="101"/>
      <c r="AH1007" s="101"/>
      <c r="AI1007" s="101"/>
      <c r="AJ1007" s="101"/>
      <c r="AK1007" s="101"/>
      <c r="AL1007" s="102"/>
      <c r="AM1007" s="101"/>
      <c r="AN1007" s="102"/>
      <c r="AO1007" s="101"/>
      <c r="AP1007" s="102"/>
      <c r="AQ1007" s="101"/>
      <c r="AR1007" s="102"/>
      <c r="AS1007" s="101"/>
      <c r="AT1007" s="102"/>
      <c r="AU1007" s="101"/>
    </row>
    <row r="1008" spans="1:47" ht="87">
      <c r="A1008" s="487"/>
      <c r="B1008" s="445"/>
      <c r="C1008" s="488" t="s">
        <v>232</v>
      </c>
      <c r="D1008" s="262" t="s">
        <v>1388</v>
      </c>
      <c r="E1008" s="352" t="s">
        <v>361</v>
      </c>
      <c r="F1008" s="263" t="s">
        <v>624</v>
      </c>
      <c r="G1008" s="290" t="s">
        <v>441</v>
      </c>
      <c r="H1008" s="341" t="s">
        <v>519</v>
      </c>
      <c r="I1008" s="335" t="str">
        <f>IF(OR(E1008="SE",E1008="SA"),VLOOKUP(H1008,'Tabla de Peligros y Riesgo'!$C$2:$E$226,2,FALSE),VLOOKUP(H1008,'LISTA DE ASPECTOS - IMPACTOS'!$D$3:$F$72,2,FALSE))</f>
        <v>Riesgos Disergonómico</v>
      </c>
      <c r="J1008" s="336" t="str">
        <f>IF(OR(E1008="SE",E1008="SA"),VLOOKUP(H1008,'Tabla de Peligros y Riesgo'!$C$2:$E$226,3,FALSE),VLOOKUP(H1008,'LISTA DE ASPECTOS - IMPACTOS'!$D$3:$F$72,3,FALSE))</f>
        <v>Lumbalgia/Dorsalgia/ Hiperlordosis/ Tendinitis de Hombro</v>
      </c>
      <c r="K1008" s="342" t="s">
        <v>715</v>
      </c>
      <c r="L1008" s="177">
        <v>4</v>
      </c>
      <c r="M1008" s="268">
        <f t="shared" si="78"/>
        <v>14</v>
      </c>
      <c r="N1008" s="85"/>
      <c r="O1008" s="85"/>
      <c r="P1008" s="84"/>
      <c r="Q1008" s="287"/>
      <c r="R1008" s="177"/>
      <c r="S1008" s="177" t="s">
        <v>716</v>
      </c>
      <c r="T1008" s="178"/>
      <c r="U1008" s="178" t="s">
        <v>1402</v>
      </c>
      <c r="V1008" s="87"/>
      <c r="W1008" s="86">
        <f t="shared" si="79"/>
        <v>14</v>
      </c>
      <c r="X1008" s="88"/>
      <c r="Y1008" s="86">
        <f t="shared" si="80"/>
        <v>18</v>
      </c>
      <c r="Z1008" s="85"/>
      <c r="AA1008" s="267" t="s">
        <v>1381</v>
      </c>
      <c r="AB1008" s="175"/>
      <c r="AC1008" s="176"/>
      <c r="AD1008" s="176"/>
      <c r="AE1008" s="101"/>
      <c r="AF1008" s="101"/>
      <c r="AG1008" s="101"/>
      <c r="AH1008" s="101"/>
      <c r="AI1008" s="101"/>
      <c r="AJ1008" s="101"/>
      <c r="AK1008" s="101"/>
      <c r="AL1008" s="102"/>
      <c r="AM1008" s="101"/>
      <c r="AN1008" s="102"/>
      <c r="AO1008" s="101"/>
      <c r="AP1008" s="102"/>
      <c r="AQ1008" s="101"/>
      <c r="AR1008" s="102"/>
      <c r="AS1008" s="101"/>
      <c r="AT1008" s="102"/>
      <c r="AU1008" s="101"/>
    </row>
    <row r="1009" spans="1:47" ht="87">
      <c r="A1009" s="487"/>
      <c r="B1009" s="445"/>
      <c r="C1009" s="489"/>
      <c r="D1009" s="262" t="s">
        <v>1388</v>
      </c>
      <c r="E1009" s="352" t="s">
        <v>362</v>
      </c>
      <c r="F1009" s="263" t="s">
        <v>624</v>
      </c>
      <c r="G1009" s="290" t="s">
        <v>701</v>
      </c>
      <c r="H1009" s="341" t="s">
        <v>542</v>
      </c>
      <c r="I1009" s="335" t="str">
        <f>IF(OR(E1009="SE",E1009="SA"),VLOOKUP(H1009,'Tabla de Peligros y Riesgo'!$C$2:$E$226,2,FALSE),VLOOKUP(H1009,'LISTA DE ASPECTOS - IMPACTOS'!$D$3:$F$72,2,FALSE))</f>
        <v>Caída al mismo nivel</v>
      </c>
      <c r="J1009" s="336" t="s">
        <v>702</v>
      </c>
      <c r="K1009" s="342" t="s">
        <v>680</v>
      </c>
      <c r="L1009" s="177">
        <v>4</v>
      </c>
      <c r="M1009" s="268">
        <f t="shared" si="78"/>
        <v>18</v>
      </c>
      <c r="N1009" s="85"/>
      <c r="O1009" s="85"/>
      <c r="P1009" s="84"/>
      <c r="Q1009" s="287"/>
      <c r="R1009" s="177"/>
      <c r="S1009" s="177" t="s">
        <v>847</v>
      </c>
      <c r="T1009" s="178"/>
      <c r="U1009" s="178" t="s">
        <v>1402</v>
      </c>
      <c r="V1009" s="87"/>
      <c r="W1009" s="86">
        <f t="shared" si="79"/>
        <v>18</v>
      </c>
      <c r="X1009" s="88"/>
      <c r="Y1009" s="86">
        <f t="shared" si="80"/>
        <v>21</v>
      </c>
      <c r="Z1009" s="85"/>
      <c r="AA1009" s="267" t="s">
        <v>1381</v>
      </c>
      <c r="AB1009" s="175"/>
      <c r="AC1009" s="176"/>
      <c r="AD1009" s="176"/>
      <c r="AE1009" s="101"/>
      <c r="AF1009" s="101"/>
      <c r="AG1009" s="101"/>
      <c r="AH1009" s="101"/>
      <c r="AI1009" s="101"/>
      <c r="AJ1009" s="101"/>
      <c r="AK1009" s="101"/>
      <c r="AL1009" s="102"/>
      <c r="AM1009" s="101"/>
      <c r="AN1009" s="102"/>
      <c r="AO1009" s="101"/>
      <c r="AP1009" s="102"/>
      <c r="AQ1009" s="101"/>
      <c r="AR1009" s="102"/>
      <c r="AS1009" s="101"/>
      <c r="AT1009" s="102"/>
      <c r="AU1009" s="101"/>
    </row>
    <row r="1010" spans="1:47" ht="87">
      <c r="A1010" s="487"/>
      <c r="B1010" s="445"/>
      <c r="C1010" s="489"/>
      <c r="D1010" s="262" t="s">
        <v>1388</v>
      </c>
      <c r="E1010" s="352" t="s">
        <v>362</v>
      </c>
      <c r="F1010" s="263" t="s">
        <v>624</v>
      </c>
      <c r="G1010" s="290" t="s">
        <v>823</v>
      </c>
      <c r="H1010" s="341" t="s">
        <v>824</v>
      </c>
      <c r="I1010" s="335" t="str">
        <f>IF(OR(E1010="SE",E1010="SA"),VLOOKUP(H1010,'Tabla de Peligros y Riesgo'!$C$2:$E$226,2,FALSE),VLOOKUP(H1010,'LISTA DE ASPECTOS - IMPACTOS'!$D$3:$F$72,2,FALSE))</f>
        <v>Aplastamiento</v>
      </c>
      <c r="J1010" s="336" t="str">
        <f>IF(OR(E1010="SE",E1010="SA"),VLOOKUP(H1010,'Tabla de Peligros y Riesgo'!$C$2:$E$226,3,FALSE),VLOOKUP(H1010,'LISTA DE ASPECTOS - IMPACTOS'!$D$3:$F$72,3,FALSE))</f>
        <v>Contusión/Fractura/Muerte</v>
      </c>
      <c r="K1010" s="342" t="s">
        <v>680</v>
      </c>
      <c r="L1010" s="177">
        <v>2</v>
      </c>
      <c r="M1010" s="268">
        <f t="shared" si="78"/>
        <v>8</v>
      </c>
      <c r="N1010" s="85"/>
      <c r="O1010" s="85"/>
      <c r="P1010" s="84"/>
      <c r="Q1010" s="287" t="s">
        <v>825</v>
      </c>
      <c r="R1010" s="177" t="s">
        <v>685</v>
      </c>
      <c r="S1010" s="177" t="s">
        <v>826</v>
      </c>
      <c r="T1010" s="178"/>
      <c r="U1010" s="178" t="s">
        <v>1402</v>
      </c>
      <c r="V1010" s="87"/>
      <c r="W1010" s="86">
        <f t="shared" si="79"/>
        <v>8</v>
      </c>
      <c r="X1010" s="88"/>
      <c r="Y1010" s="86">
        <f t="shared" si="80"/>
        <v>12</v>
      </c>
      <c r="Z1010" s="85"/>
      <c r="AA1010" s="267" t="s">
        <v>1381</v>
      </c>
      <c r="AB1010" s="175"/>
      <c r="AC1010" s="176"/>
      <c r="AD1010" s="176"/>
      <c r="AE1010" s="101"/>
      <c r="AF1010" s="101"/>
      <c r="AG1010" s="101"/>
      <c r="AH1010" s="101"/>
      <c r="AI1010" s="101"/>
      <c r="AJ1010" s="101"/>
      <c r="AK1010" s="101"/>
      <c r="AL1010" s="102"/>
      <c r="AM1010" s="101"/>
      <c r="AN1010" s="102"/>
      <c r="AO1010" s="101"/>
      <c r="AP1010" s="102"/>
      <c r="AQ1010" s="101"/>
      <c r="AR1010" s="102"/>
      <c r="AS1010" s="101"/>
      <c r="AT1010" s="102"/>
      <c r="AU1010" s="101"/>
    </row>
    <row r="1011" spans="1:47" ht="116">
      <c r="A1011" s="487"/>
      <c r="B1011" s="445"/>
      <c r="C1011" s="489"/>
      <c r="D1011" s="262" t="s">
        <v>1388</v>
      </c>
      <c r="E1011" s="352" t="s">
        <v>362</v>
      </c>
      <c r="F1011" s="263" t="s">
        <v>624</v>
      </c>
      <c r="G1011" s="290" t="s">
        <v>735</v>
      </c>
      <c r="H1011" s="341" t="s">
        <v>736</v>
      </c>
      <c r="I1011" s="335" t="str">
        <f>IF(OR(E1011="SE",E1011="SA"),VLOOKUP(H1011,'Tabla de Peligros y Riesgo'!$C$2:$E$226,2,FALSE),VLOOKUP(H1011,'LISTA DE ASPECTOS - IMPACTOS'!$D$3:$F$72,2,FALSE))</f>
        <v>Cortes</v>
      </c>
      <c r="J1011" s="336" t="str">
        <f>IF(OR(E1011="SE",E1011="SA"),VLOOKUP(H1011,'Tabla de Peligros y Riesgo'!$C$2:$E$226,3,FALSE),VLOOKUP(H1011,'LISTA DE ASPECTOS - IMPACTOS'!$D$3:$F$72,3,FALSE))</f>
        <v>Herida punzocortante</v>
      </c>
      <c r="K1011" s="342" t="s">
        <v>715</v>
      </c>
      <c r="L1011" s="177">
        <v>3</v>
      </c>
      <c r="M1011" s="268">
        <f t="shared" si="78"/>
        <v>9</v>
      </c>
      <c r="N1011" s="85"/>
      <c r="O1011" s="85"/>
      <c r="P1011" s="84"/>
      <c r="Q1011" s="287" t="s">
        <v>737</v>
      </c>
      <c r="R1011" s="177" t="s">
        <v>678</v>
      </c>
      <c r="S1011" s="177" t="s">
        <v>738</v>
      </c>
      <c r="T1011" s="178"/>
      <c r="U1011" s="178" t="s">
        <v>1402</v>
      </c>
      <c r="V1011" s="87"/>
      <c r="W1011" s="86">
        <f t="shared" si="79"/>
        <v>9</v>
      </c>
      <c r="X1011" s="88"/>
      <c r="Y1011" s="86">
        <f t="shared" si="80"/>
        <v>20</v>
      </c>
      <c r="Z1011" s="85"/>
      <c r="AA1011" s="267" t="s">
        <v>1381</v>
      </c>
      <c r="AB1011" s="175"/>
      <c r="AC1011" s="176"/>
      <c r="AD1011" s="176"/>
      <c r="AE1011" s="101"/>
      <c r="AF1011" s="101"/>
      <c r="AG1011" s="101"/>
      <c r="AH1011" s="101"/>
      <c r="AI1011" s="101"/>
      <c r="AJ1011" s="101"/>
      <c r="AK1011" s="101"/>
      <c r="AL1011" s="102"/>
      <c r="AM1011" s="101"/>
      <c r="AN1011" s="102"/>
      <c r="AO1011" s="101"/>
      <c r="AP1011" s="102"/>
      <c r="AQ1011" s="101"/>
      <c r="AR1011" s="102"/>
      <c r="AS1011" s="101"/>
      <c r="AT1011" s="102"/>
      <c r="AU1011" s="101"/>
    </row>
    <row r="1012" spans="1:47" ht="117.5">
      <c r="A1012" s="487"/>
      <c r="B1012" s="445"/>
      <c r="C1012" s="489"/>
      <c r="D1012" s="262" t="s">
        <v>1388</v>
      </c>
      <c r="E1012" s="352" t="s">
        <v>362</v>
      </c>
      <c r="F1012" s="263" t="s">
        <v>624</v>
      </c>
      <c r="G1012" s="290" t="s">
        <v>704</v>
      </c>
      <c r="H1012" s="341" t="s">
        <v>707</v>
      </c>
      <c r="I1012" s="335" t="str">
        <f>IF(OR(E1012="SE",E1012="SA"),VLOOKUP(H1012,'Tabla de Peligros y Riesgo'!$C$2:$E$226,2,FALSE),VLOOKUP(H1012,'LISTA DE ASPECTOS - IMPACTOS'!$D$3:$F$72,2,FALSE))</f>
        <v>Atrapamiento</v>
      </c>
      <c r="J1012" s="336" t="s">
        <v>705</v>
      </c>
      <c r="K1012" s="342" t="s">
        <v>680</v>
      </c>
      <c r="L1012" s="177">
        <v>3</v>
      </c>
      <c r="M1012" s="268">
        <f t="shared" si="78"/>
        <v>13</v>
      </c>
      <c r="N1012" s="177"/>
      <c r="O1012" s="177"/>
      <c r="P1012" s="84"/>
      <c r="Q1012" s="287"/>
      <c r="R1012" s="177"/>
      <c r="S1012" s="177" t="s">
        <v>714</v>
      </c>
      <c r="T1012" s="178"/>
      <c r="U1012" s="178" t="s">
        <v>1402</v>
      </c>
      <c r="V1012" s="87"/>
      <c r="W1012" s="86">
        <f t="shared" si="79"/>
        <v>13</v>
      </c>
      <c r="X1012" s="88"/>
      <c r="Y1012" s="86">
        <f t="shared" si="80"/>
        <v>17</v>
      </c>
      <c r="Z1012" s="85"/>
      <c r="AA1012" s="267" t="s">
        <v>1381</v>
      </c>
      <c r="AB1012" s="175"/>
      <c r="AC1012" s="176"/>
      <c r="AD1012" s="176"/>
      <c r="AE1012" s="101"/>
      <c r="AF1012" s="101"/>
      <c r="AG1012" s="101"/>
      <c r="AH1012" s="101"/>
      <c r="AI1012" s="101"/>
      <c r="AJ1012" s="101"/>
      <c r="AK1012" s="101"/>
      <c r="AL1012" s="102"/>
      <c r="AM1012" s="101"/>
      <c r="AN1012" s="102"/>
      <c r="AO1012" s="101"/>
      <c r="AP1012" s="102"/>
      <c r="AQ1012" s="101"/>
      <c r="AR1012" s="102"/>
      <c r="AS1012" s="101"/>
      <c r="AT1012" s="102"/>
      <c r="AU1012" s="101"/>
    </row>
    <row r="1013" spans="1:47" ht="329">
      <c r="A1013" s="487"/>
      <c r="B1013" s="445"/>
      <c r="C1013" s="489"/>
      <c r="D1013" s="262" t="s">
        <v>1388</v>
      </c>
      <c r="E1013" s="352" t="s">
        <v>363</v>
      </c>
      <c r="F1013" s="263" t="s">
        <v>624</v>
      </c>
      <c r="G1013" s="290" t="s">
        <v>732</v>
      </c>
      <c r="H1013" s="341" t="s">
        <v>729</v>
      </c>
      <c r="I1013" s="335" t="str">
        <f>IF(OR(E1013="SE",E1013="SA"),VLOOKUP(H1013,'Tabla de Peligros y Riesgo'!$C$2:$E$226,2,FALSE),VLOOKUP(H1013,'LISTA DE ASPECTOS - IMPACTOS'!$D$3:$F$72,2,FALSE))</f>
        <v>Alteración de la calidad de suelo/agua</v>
      </c>
      <c r="J1013" s="336" t="str">
        <f>IF(OR(E1013="SE",E1013="SA"),VLOOKUP(H1013,'Tabla de Peligros y Riesgo'!$C$2:$E$226,3,FALSE),VLOOKUP(H1013,'LISTA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13" s="342" t="s">
        <v>690</v>
      </c>
      <c r="L1013" s="177">
        <v>4</v>
      </c>
      <c r="M1013" s="268">
        <f t="shared" si="78"/>
        <v>10</v>
      </c>
      <c r="N1013" s="85"/>
      <c r="O1013" s="85"/>
      <c r="P1013" s="84"/>
      <c r="Q1013" s="177"/>
      <c r="R1013" s="177"/>
      <c r="S1013" s="177" t="s">
        <v>733</v>
      </c>
      <c r="T1013" s="178"/>
      <c r="U1013" s="178"/>
      <c r="V1013" s="87"/>
      <c r="W1013" s="86">
        <f t="shared" si="79"/>
        <v>10</v>
      </c>
      <c r="X1013" s="88"/>
      <c r="Y1013" s="86">
        <f t="shared" si="80"/>
        <v>18</v>
      </c>
      <c r="Z1013" s="85"/>
      <c r="AA1013" s="267" t="s">
        <v>1381</v>
      </c>
      <c r="AB1013" s="175"/>
      <c r="AC1013" s="176"/>
      <c r="AD1013" s="176"/>
      <c r="AE1013" s="272"/>
      <c r="AF1013" s="272"/>
      <c r="AG1013" s="272"/>
      <c r="AH1013" s="272"/>
      <c r="AI1013" s="272"/>
      <c r="AJ1013" s="272"/>
      <c r="AK1013" s="272"/>
      <c r="AL1013" s="273"/>
      <c r="AM1013" s="272"/>
      <c r="AN1013" s="273"/>
      <c r="AO1013" s="272"/>
      <c r="AP1013" s="273"/>
      <c r="AQ1013" s="272"/>
      <c r="AR1013" s="273"/>
      <c r="AS1013" s="272"/>
      <c r="AT1013" s="102"/>
      <c r="AU1013" s="101"/>
    </row>
    <row r="1014" spans="1:47" ht="329">
      <c r="A1014" s="487"/>
      <c r="B1014" s="445"/>
      <c r="C1014" s="489"/>
      <c r="D1014" s="262" t="s">
        <v>1388</v>
      </c>
      <c r="E1014" s="352" t="s">
        <v>363</v>
      </c>
      <c r="F1014" s="263" t="s">
        <v>624</v>
      </c>
      <c r="G1014" s="290" t="s">
        <v>728</v>
      </c>
      <c r="H1014" s="341" t="s">
        <v>729</v>
      </c>
      <c r="I1014" s="335" t="str">
        <f>IF(OR(E1014="SE",E1014="SA"),VLOOKUP(H1014,'Tabla de Peligros y Riesgo'!$C$2:$E$226,2,FALSE),VLOOKUP(H1014,'LISTA DE ASPECTOS - IMPACTOS'!$D$3:$F$72,2,FALSE))</f>
        <v>Alteración de la calidad de suelo/agua</v>
      </c>
      <c r="J1014" s="336" t="str">
        <f>IF(OR(E1014="SE",E1014="SA"),VLOOKUP(H1014,'Tabla de Peligros y Riesgo'!$C$2:$E$226,3,FALSE),VLOOKUP(H1014,'LISTA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14" s="342" t="s">
        <v>680</v>
      </c>
      <c r="L1014" s="177">
        <v>3</v>
      </c>
      <c r="M1014" s="268">
        <f t="shared" si="78"/>
        <v>13</v>
      </c>
      <c r="N1014" s="177"/>
      <c r="O1014" s="177"/>
      <c r="P1014" s="84"/>
      <c r="Q1014" s="177" t="s">
        <v>730</v>
      </c>
      <c r="R1014" s="177" t="s">
        <v>685</v>
      </c>
      <c r="S1014" s="177" t="s">
        <v>731</v>
      </c>
      <c r="T1014" s="178"/>
      <c r="U1014" s="178"/>
      <c r="V1014" s="87">
        <v>0.15</v>
      </c>
      <c r="W1014" s="86">
        <f t="shared" si="79"/>
        <v>13</v>
      </c>
      <c r="X1014" s="88">
        <f>IF(M1014&gt;=16,MAX(N1014:R1014),IF(M1014&lt;16,MAX(N1014:V1014)))</f>
        <v>0.15</v>
      </c>
      <c r="Y1014" s="86">
        <f t="shared" si="80"/>
        <v>17</v>
      </c>
      <c r="Z1014" s="85"/>
      <c r="AA1014" s="267" t="s">
        <v>1381</v>
      </c>
      <c r="AB1014" s="175"/>
      <c r="AC1014" s="176"/>
      <c r="AD1014" s="176"/>
      <c r="AE1014" s="101"/>
      <c r="AF1014" s="101"/>
      <c r="AG1014" s="101"/>
      <c r="AH1014" s="101"/>
      <c r="AI1014" s="101"/>
      <c r="AJ1014" s="101"/>
      <c r="AK1014" s="101"/>
      <c r="AL1014" s="102"/>
      <c r="AM1014" s="101"/>
      <c r="AN1014" s="102"/>
      <c r="AO1014" s="101"/>
      <c r="AP1014" s="102"/>
      <c r="AQ1014" s="101"/>
      <c r="AR1014" s="102"/>
      <c r="AS1014" s="101"/>
      <c r="AT1014" s="102"/>
      <c r="AU1014" s="101"/>
    </row>
    <row r="1015" spans="1:47" ht="188">
      <c r="A1015" s="487"/>
      <c r="B1015" s="445"/>
      <c r="C1015" s="493"/>
      <c r="D1015" s="262" t="s">
        <v>1388</v>
      </c>
      <c r="E1015" s="352" t="s">
        <v>363</v>
      </c>
      <c r="F1015" s="263" t="s">
        <v>624</v>
      </c>
      <c r="G1015" s="290" t="s">
        <v>739</v>
      </c>
      <c r="H1015" s="341" t="s">
        <v>740</v>
      </c>
      <c r="I1015" s="335" t="str">
        <f>IF(OR(E1015="SE",E1015="SA"),VLOOKUP(H1015,'Tabla de Peligros y Riesgo'!$C$2:$E$226,2,FALSE),VLOOKUP(H1015,'LISTA DE ASPECTOS - IMPACTOS'!$D$3:$F$72,2,FALSE))</f>
        <v>Alteración de la calidad de suelo/agua</v>
      </c>
      <c r="J1015" s="336" t="str">
        <f>IF(OR(E1015="SE",E1015="SA"),VLOOKUP(H1015,'Tabla de Peligros y Riesgo'!$C$2:$E$226,3,FALSE),VLOOKUP(H1015,'LISTA DE ASPECTOS - IMPACTOS'!$D$3:$F$72,3,FALSE))</f>
        <v>Potencial incumplimiento de Estándares de Calidad Ambiental (ECA) para aire.
Potencial afectación a la vida y salud humana.</v>
      </c>
      <c r="K1015" s="342" t="s">
        <v>715</v>
      </c>
      <c r="L1015" s="177">
        <v>4</v>
      </c>
      <c r="M1015" s="268">
        <f t="shared" si="78"/>
        <v>14</v>
      </c>
      <c r="N1015" s="85"/>
      <c r="O1015" s="85"/>
      <c r="P1015" s="291"/>
      <c r="Q1015" s="287"/>
      <c r="R1015" s="177"/>
      <c r="S1015" s="177" t="s">
        <v>741</v>
      </c>
      <c r="T1015" s="178">
        <v>0.35</v>
      </c>
      <c r="U1015" s="178"/>
      <c r="V1015" s="87"/>
      <c r="W1015" s="86">
        <f t="shared" si="79"/>
        <v>14</v>
      </c>
      <c r="X1015" s="88"/>
      <c r="Y1015" s="86">
        <f t="shared" si="80"/>
        <v>18</v>
      </c>
      <c r="Z1015" s="85"/>
      <c r="AA1015" s="267" t="s">
        <v>1381</v>
      </c>
      <c r="AB1015" s="536"/>
      <c r="AC1015" s="537"/>
      <c r="AD1015" s="537"/>
      <c r="AE1015" s="272"/>
      <c r="AF1015" s="272"/>
      <c r="AG1015" s="272"/>
      <c r="AH1015" s="272"/>
      <c r="AI1015" s="272"/>
      <c r="AJ1015" s="272"/>
      <c r="AK1015" s="272"/>
      <c r="AL1015" s="273"/>
      <c r="AM1015" s="272"/>
      <c r="AN1015" s="273"/>
      <c r="AO1015" s="272"/>
      <c r="AP1015" s="273"/>
      <c r="AQ1015" s="272"/>
      <c r="AR1015" s="273"/>
      <c r="AS1015" s="272"/>
      <c r="AT1015" s="102"/>
      <c r="AU1015" s="101"/>
    </row>
    <row r="1016" spans="1:47" ht="117.5">
      <c r="A1016" s="487"/>
      <c r="B1016" s="445"/>
      <c r="C1016" s="277" t="s">
        <v>25</v>
      </c>
      <c r="D1016" s="262" t="s">
        <v>1388</v>
      </c>
      <c r="E1016" s="352" t="s">
        <v>362</v>
      </c>
      <c r="F1016" s="263" t="s">
        <v>624</v>
      </c>
      <c r="G1016" s="290" t="s">
        <v>704</v>
      </c>
      <c r="H1016" s="341" t="s">
        <v>707</v>
      </c>
      <c r="I1016" s="335" t="str">
        <f>IF(OR(E1016="SE",E1016="SA"),VLOOKUP(H1016,'Tabla de Peligros y Riesgo'!$C$2:$E$226,2,FALSE),VLOOKUP(H1016,'LISTA DE ASPECTOS - IMPACTOS'!$D$3:$F$72,2,FALSE))</f>
        <v>Atrapamiento</v>
      </c>
      <c r="J1016" s="336" t="s">
        <v>705</v>
      </c>
      <c r="K1016" s="342" t="s">
        <v>680</v>
      </c>
      <c r="L1016" s="177">
        <v>3</v>
      </c>
      <c r="M1016" s="268">
        <f t="shared" si="78"/>
        <v>13</v>
      </c>
      <c r="N1016" s="85"/>
      <c r="O1016" s="85"/>
      <c r="P1016" s="84"/>
      <c r="Q1016" s="287"/>
      <c r="R1016" s="177"/>
      <c r="S1016" s="177" t="s">
        <v>848</v>
      </c>
      <c r="T1016" s="178"/>
      <c r="U1016" s="178" t="s">
        <v>1402</v>
      </c>
      <c r="V1016" s="87"/>
      <c r="W1016" s="86">
        <f t="shared" si="79"/>
        <v>13</v>
      </c>
      <c r="X1016" s="88">
        <f>IF(M1016&gt;=16,MAX(N1016:R1016),IF(M1016&lt;16,MAX(N1016:V1016)))</f>
        <v>0</v>
      </c>
      <c r="Y1016" s="86">
        <f t="shared" si="80"/>
        <v>17</v>
      </c>
      <c r="Z1016" s="85"/>
      <c r="AA1016" s="267" t="s">
        <v>1381</v>
      </c>
      <c r="AB1016" s="175"/>
      <c r="AC1016" s="176"/>
      <c r="AD1016" s="176"/>
      <c r="AE1016" s="101"/>
      <c r="AF1016" s="101"/>
      <c r="AG1016" s="101"/>
      <c r="AH1016" s="101"/>
      <c r="AI1016" s="101"/>
      <c r="AJ1016" s="101"/>
      <c r="AK1016" s="101"/>
      <c r="AL1016" s="102"/>
      <c r="AM1016" s="101"/>
      <c r="AN1016" s="102"/>
      <c r="AO1016" s="101"/>
      <c r="AP1016" s="102"/>
      <c r="AQ1016" s="101"/>
      <c r="AR1016" s="102"/>
      <c r="AS1016" s="101"/>
      <c r="AT1016" s="102"/>
      <c r="AU1016" s="101"/>
    </row>
    <row r="1017" spans="1:47" ht="141">
      <c r="A1017" s="487"/>
      <c r="B1017" s="445"/>
      <c r="C1017" s="488" t="s">
        <v>113</v>
      </c>
      <c r="D1017" s="262" t="s">
        <v>1388</v>
      </c>
      <c r="E1017" s="352" t="s">
        <v>361</v>
      </c>
      <c r="F1017" s="263" t="s">
        <v>624</v>
      </c>
      <c r="G1017" s="290" t="s">
        <v>711</v>
      </c>
      <c r="H1017" s="341" t="s">
        <v>513</v>
      </c>
      <c r="I1017" s="335" t="str">
        <f>IF(OR(E1017="SE",E1017="SA"),VLOOKUP(H1017,'Tabla de Peligros y Riesgo'!$C$2:$E$226,2,FALSE),VLOOKUP(H1017,'LISTA DE ASPECTOS - IMPACTOS'!$D$3:$F$72,2,FALSE))</f>
        <v xml:space="preserve">Exposición a vibraciones </v>
      </c>
      <c r="J1017" s="336" t="str">
        <f>IF(OR(E1017="SE",E1017="SA"),VLOOKUP(H1017,'Tabla de Peligros y Riesgo'!$C$2:$E$226,3,FALSE),VLOOKUP(H1017,'LISTA DE ASPECTOS - IMPACTOS'!$D$3:$F$72,3,FALSE))</f>
        <v>Trastornos (vasculares, hueso, articulaciones y neurológicos)</v>
      </c>
      <c r="K1017" s="342" t="s">
        <v>680</v>
      </c>
      <c r="L1017" s="177">
        <v>3</v>
      </c>
      <c r="M1017" s="268">
        <f t="shared" si="78"/>
        <v>13</v>
      </c>
      <c r="N1017" s="85"/>
      <c r="O1017" s="85"/>
      <c r="P1017" s="84"/>
      <c r="Q1017" s="287"/>
      <c r="R1017" s="177"/>
      <c r="S1017" s="177" t="s">
        <v>712</v>
      </c>
      <c r="T1017" s="178"/>
      <c r="U1017" s="178" t="s">
        <v>1402</v>
      </c>
      <c r="V1017" s="87"/>
      <c r="W1017" s="86">
        <f t="shared" si="79"/>
        <v>13</v>
      </c>
      <c r="X1017" s="88"/>
      <c r="Y1017" s="86">
        <f t="shared" si="80"/>
        <v>17</v>
      </c>
      <c r="Z1017" s="85"/>
      <c r="AA1017" s="267" t="s">
        <v>1381</v>
      </c>
      <c r="AB1017" s="175"/>
      <c r="AC1017" s="176"/>
      <c r="AD1017" s="176"/>
      <c r="AE1017" s="101"/>
      <c r="AF1017" s="101"/>
      <c r="AG1017" s="101"/>
      <c r="AH1017" s="101"/>
      <c r="AI1017" s="101"/>
      <c r="AJ1017" s="101"/>
      <c r="AK1017" s="101"/>
      <c r="AL1017" s="102"/>
      <c r="AM1017" s="101"/>
      <c r="AN1017" s="102"/>
      <c r="AO1017" s="101"/>
      <c r="AP1017" s="102"/>
      <c r="AQ1017" s="101"/>
      <c r="AR1017" s="102"/>
      <c r="AS1017" s="101"/>
      <c r="AT1017" s="102"/>
      <c r="AU1017" s="101"/>
    </row>
    <row r="1018" spans="1:47" ht="141">
      <c r="A1018" s="487"/>
      <c r="B1018" s="445"/>
      <c r="C1018" s="489"/>
      <c r="D1018" s="262" t="s">
        <v>1388</v>
      </c>
      <c r="E1018" s="352" t="s">
        <v>361</v>
      </c>
      <c r="F1018" s="263" t="s">
        <v>624</v>
      </c>
      <c r="G1018" s="290" t="s">
        <v>717</v>
      </c>
      <c r="H1018" s="341" t="s">
        <v>718</v>
      </c>
      <c r="I1018" s="335" t="str">
        <f>IF(OR(E1018="SE",E1018="SA"),VLOOKUP(H1018,'Tabla de Peligros y Riesgo'!$C$2:$E$226,2,FALSE),VLOOKUP(H1018,'LISTA DE ASPECTOS - IMPACTOS'!$D$3:$F$72,2,FALSE))</f>
        <v>Perdida de la audición</v>
      </c>
      <c r="J1018" s="336" t="str">
        <f>IF(OR(E1018="SE",E1018="SA"),VLOOKUP(H1018,'Tabla de Peligros y Riesgo'!$C$2:$E$226,3,FALSE),VLOOKUP(H1018,'LISTA DE ASPECTOS - IMPACTOS'!$D$3:$F$72,3,FALSE))</f>
        <v>Hipoacusia</v>
      </c>
      <c r="K1018" s="342" t="s">
        <v>680</v>
      </c>
      <c r="L1018" s="177">
        <v>3</v>
      </c>
      <c r="M1018" s="268">
        <f t="shared" si="78"/>
        <v>13</v>
      </c>
      <c r="N1018" s="85"/>
      <c r="O1018" s="85"/>
      <c r="P1018" s="84"/>
      <c r="Q1018" s="287" t="s">
        <v>719</v>
      </c>
      <c r="R1018" s="177" t="s">
        <v>678</v>
      </c>
      <c r="S1018" s="177" t="s">
        <v>720</v>
      </c>
      <c r="T1018" s="178"/>
      <c r="U1018" s="178" t="s">
        <v>822</v>
      </c>
      <c r="V1018" s="87"/>
      <c r="W1018" s="86">
        <f t="shared" si="79"/>
        <v>13</v>
      </c>
      <c r="X1018" s="88"/>
      <c r="Y1018" s="86">
        <f t="shared" si="80"/>
        <v>20</v>
      </c>
      <c r="Z1018" s="85"/>
      <c r="AA1018" s="267" t="s">
        <v>1381</v>
      </c>
      <c r="AB1018" s="175"/>
      <c r="AC1018" s="176"/>
      <c r="AD1018" s="176"/>
      <c r="AE1018" s="101"/>
      <c r="AF1018" s="101"/>
      <c r="AG1018" s="101"/>
      <c r="AH1018" s="101"/>
      <c r="AI1018" s="101"/>
      <c r="AJ1018" s="101"/>
      <c r="AK1018" s="101"/>
      <c r="AL1018" s="102"/>
      <c r="AM1018" s="101"/>
      <c r="AN1018" s="102"/>
      <c r="AO1018" s="101"/>
      <c r="AP1018" s="102"/>
      <c r="AQ1018" s="101"/>
      <c r="AR1018" s="102"/>
      <c r="AS1018" s="101"/>
      <c r="AT1018" s="102"/>
      <c r="AU1018" s="101"/>
    </row>
    <row r="1019" spans="1:47" ht="117.5">
      <c r="A1019" s="487"/>
      <c r="B1019" s="445"/>
      <c r="C1019" s="489"/>
      <c r="D1019" s="262" t="s">
        <v>1388</v>
      </c>
      <c r="E1019" s="352" t="s">
        <v>362</v>
      </c>
      <c r="F1019" s="263" t="s">
        <v>624</v>
      </c>
      <c r="G1019" s="290" t="s">
        <v>704</v>
      </c>
      <c r="H1019" s="341" t="s">
        <v>707</v>
      </c>
      <c r="I1019" s="335" t="str">
        <f>IF(OR(E1019="SE",E1019="SA"),VLOOKUP(H1019,'Tabla de Peligros y Riesgo'!$C$2:$E$226,2,FALSE),VLOOKUP(H1019,'LISTA DE ASPECTOS - IMPACTOS'!$D$3:$F$72,2,FALSE))</f>
        <v>Atrapamiento</v>
      </c>
      <c r="J1019" s="336" t="s">
        <v>705</v>
      </c>
      <c r="K1019" s="342" t="s">
        <v>680</v>
      </c>
      <c r="L1019" s="177">
        <v>3</v>
      </c>
      <c r="M1019" s="268">
        <f t="shared" si="78"/>
        <v>13</v>
      </c>
      <c r="N1019" s="85"/>
      <c r="O1019" s="85"/>
      <c r="P1019" s="84"/>
      <c r="Q1019" s="287"/>
      <c r="R1019" s="177"/>
      <c r="S1019" s="177" t="s">
        <v>848</v>
      </c>
      <c r="T1019" s="178"/>
      <c r="U1019" s="178" t="s">
        <v>1402</v>
      </c>
      <c r="V1019" s="87">
        <v>0.15</v>
      </c>
      <c r="W1019" s="86">
        <f t="shared" si="79"/>
        <v>13</v>
      </c>
      <c r="X1019" s="88">
        <f>IF(M1019&gt;=16,MAX(N1019:R1019),IF(M1019&lt;16,MAX(N1019:V1019)))</f>
        <v>0.15</v>
      </c>
      <c r="Y1019" s="86">
        <f t="shared" si="80"/>
        <v>17</v>
      </c>
      <c r="Z1019" s="85"/>
      <c r="AA1019" s="267" t="s">
        <v>1381</v>
      </c>
      <c r="AB1019" s="175"/>
      <c r="AC1019" s="176"/>
      <c r="AD1019" s="176"/>
      <c r="AE1019" s="101"/>
      <c r="AF1019" s="101"/>
      <c r="AG1019" s="101"/>
      <c r="AH1019" s="101"/>
      <c r="AI1019" s="101"/>
      <c r="AJ1019" s="101"/>
      <c r="AK1019" s="101"/>
      <c r="AL1019" s="102"/>
      <c r="AM1019" s="101"/>
      <c r="AN1019" s="102"/>
      <c r="AO1019" s="101"/>
      <c r="AP1019" s="102"/>
      <c r="AQ1019" s="101"/>
      <c r="AR1019" s="102"/>
      <c r="AS1019" s="101"/>
      <c r="AT1019" s="102"/>
      <c r="AU1019" s="101"/>
    </row>
    <row r="1020" spans="1:47" ht="329">
      <c r="A1020" s="487"/>
      <c r="B1020" s="445"/>
      <c r="C1020" s="489"/>
      <c r="D1020" s="262" t="s">
        <v>1388</v>
      </c>
      <c r="E1020" s="352" t="s">
        <v>363</v>
      </c>
      <c r="F1020" s="263" t="s">
        <v>624</v>
      </c>
      <c r="G1020" s="290" t="s">
        <v>732</v>
      </c>
      <c r="H1020" s="341" t="s">
        <v>729</v>
      </c>
      <c r="I1020" s="335" t="str">
        <f>IF(OR(E1020="SE",E1020="SA"),VLOOKUP(H1020,'Tabla de Peligros y Riesgo'!$C$2:$E$226,2,FALSE),VLOOKUP(H1020,'LISTA DE ASPECTOS - IMPACTOS'!$D$3:$F$72,2,FALSE))</f>
        <v>Alteración de la calidad de suelo/agua</v>
      </c>
      <c r="J1020" s="336" t="str">
        <f>IF(OR(E1020="SE",E1020="SA"),VLOOKUP(H1020,'Tabla de Peligros y Riesgo'!$C$2:$E$226,3,FALSE),VLOOKUP(H1020,'LISTA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20" s="342" t="s">
        <v>690</v>
      </c>
      <c r="L1020" s="177">
        <v>4</v>
      </c>
      <c r="M1020" s="268">
        <f t="shared" si="78"/>
        <v>10</v>
      </c>
      <c r="N1020" s="85"/>
      <c r="O1020" s="85"/>
      <c r="P1020" s="84"/>
      <c r="Q1020" s="177"/>
      <c r="R1020" s="177"/>
      <c r="S1020" s="177" t="s">
        <v>733</v>
      </c>
      <c r="T1020" s="178"/>
      <c r="U1020" s="178"/>
      <c r="V1020" s="87"/>
      <c r="W1020" s="86">
        <f t="shared" si="79"/>
        <v>10</v>
      </c>
      <c r="X1020" s="88"/>
      <c r="Y1020" s="86">
        <f t="shared" si="80"/>
        <v>18</v>
      </c>
      <c r="Z1020" s="85"/>
      <c r="AA1020" s="267" t="s">
        <v>1381</v>
      </c>
      <c r="AB1020" s="175"/>
      <c r="AC1020" s="176"/>
      <c r="AD1020" s="176"/>
      <c r="AE1020" s="272"/>
      <c r="AF1020" s="272"/>
      <c r="AG1020" s="272"/>
      <c r="AH1020" s="272"/>
      <c r="AI1020" s="272"/>
      <c r="AJ1020" s="272"/>
      <c r="AK1020" s="272"/>
      <c r="AL1020" s="273"/>
      <c r="AM1020" s="272"/>
      <c r="AN1020" s="273"/>
      <c r="AO1020" s="272"/>
      <c r="AP1020" s="273"/>
      <c r="AQ1020" s="272"/>
      <c r="AR1020" s="273"/>
      <c r="AS1020" s="272"/>
      <c r="AT1020" s="102"/>
      <c r="AU1020" s="101"/>
    </row>
    <row r="1021" spans="1:47" ht="141">
      <c r="A1021" s="487"/>
      <c r="B1021" s="445"/>
      <c r="C1021" s="489"/>
      <c r="D1021" s="262" t="s">
        <v>1388</v>
      </c>
      <c r="E1021" s="352" t="s">
        <v>363</v>
      </c>
      <c r="F1021" s="263" t="s">
        <v>624</v>
      </c>
      <c r="G1021" s="290" t="s">
        <v>809</v>
      </c>
      <c r="H1021" s="341" t="s">
        <v>417</v>
      </c>
      <c r="I1021" s="335" t="str">
        <f>IF(OR(E1021="SE",E1021="SA"),VLOOKUP(H1021,'Tabla de Peligros y Riesgo'!$C$2:$E$226,2,FALSE),VLOOKUP(H1021,'LISTA DE ASPECTOS - IMPACTOS'!$D$3:$F$72,2,FALSE))</f>
        <v>Contaminación sonora</v>
      </c>
      <c r="J1021" s="336" t="str">
        <f>IF(OR(E1021="SE",E1021="SA"),VLOOKUP(H1021,'Tabla de Peligros y Riesgo'!$C$2:$E$226,3,FALSE),VLOOKUP(H1021,'LISTA DE ASPECTOS - IMPACTOS'!$D$3:$F$72,3,FALSE))</f>
        <v>Afectación a la fauna terrestre.
Potencial afectación a la calidad ambiental del recurso agua.</v>
      </c>
      <c r="K1021" s="342" t="s">
        <v>715</v>
      </c>
      <c r="L1021" s="177">
        <v>5</v>
      </c>
      <c r="M1021" s="268">
        <f t="shared" si="78"/>
        <v>19</v>
      </c>
      <c r="N1021" s="85"/>
      <c r="O1021" s="85"/>
      <c r="P1021" s="84"/>
      <c r="Q1021" s="177"/>
      <c r="R1021" s="177"/>
      <c r="S1021" s="177" t="s">
        <v>810</v>
      </c>
      <c r="T1021" s="178"/>
      <c r="U1021" s="178"/>
      <c r="V1021" s="87"/>
      <c r="W1021" s="86">
        <f t="shared" si="79"/>
        <v>19</v>
      </c>
      <c r="X1021" s="88"/>
      <c r="Y1021" s="86">
        <f t="shared" si="80"/>
        <v>22</v>
      </c>
      <c r="Z1021" s="85"/>
      <c r="AA1021" s="267" t="s">
        <v>1381</v>
      </c>
      <c r="AB1021" s="175"/>
      <c r="AC1021" s="176"/>
      <c r="AD1021" s="176"/>
      <c r="AE1021" s="272"/>
      <c r="AF1021" s="272"/>
      <c r="AG1021" s="272"/>
      <c r="AH1021" s="272"/>
      <c r="AI1021" s="272"/>
      <c r="AJ1021" s="272"/>
      <c r="AK1021" s="272"/>
      <c r="AL1021" s="273"/>
      <c r="AM1021" s="272"/>
      <c r="AN1021" s="273"/>
      <c r="AO1021" s="272"/>
      <c r="AP1021" s="273"/>
      <c r="AQ1021" s="272"/>
      <c r="AR1021" s="273"/>
      <c r="AS1021" s="272"/>
      <c r="AT1021" s="102"/>
      <c r="AU1021" s="101"/>
    </row>
    <row r="1022" spans="1:47" ht="329">
      <c r="A1022" s="487"/>
      <c r="B1022" s="445"/>
      <c r="C1022" s="489"/>
      <c r="D1022" s="262" t="s">
        <v>1388</v>
      </c>
      <c r="E1022" s="352" t="s">
        <v>363</v>
      </c>
      <c r="F1022" s="263" t="s">
        <v>624</v>
      </c>
      <c r="G1022" s="290" t="s">
        <v>728</v>
      </c>
      <c r="H1022" s="341" t="s">
        <v>729</v>
      </c>
      <c r="I1022" s="335" t="str">
        <f>IF(OR(E1022="SE",E1022="SA"),VLOOKUP(H1022,'Tabla de Peligros y Riesgo'!$C$2:$E$226,2,FALSE),VLOOKUP(H1022,'LISTA DE ASPECTOS - IMPACTOS'!$D$3:$F$72,2,FALSE))</f>
        <v>Alteración de la calidad de suelo/agua</v>
      </c>
      <c r="J1022" s="336" t="str">
        <f>IF(OR(E1022="SE",E1022="SA"),VLOOKUP(H1022,'Tabla de Peligros y Riesgo'!$C$2:$E$226,3,FALSE),VLOOKUP(H1022,'LISTA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22" s="342" t="s">
        <v>680</v>
      </c>
      <c r="L1022" s="177">
        <v>3</v>
      </c>
      <c r="M1022" s="268">
        <f t="shared" si="78"/>
        <v>13</v>
      </c>
      <c r="N1022" s="177"/>
      <c r="O1022" s="177"/>
      <c r="P1022" s="84"/>
      <c r="Q1022" s="177" t="s">
        <v>730</v>
      </c>
      <c r="R1022" s="177" t="s">
        <v>685</v>
      </c>
      <c r="S1022" s="177" t="s">
        <v>731</v>
      </c>
      <c r="T1022" s="178"/>
      <c r="U1022" s="178"/>
      <c r="V1022" s="87"/>
      <c r="W1022" s="86">
        <f t="shared" si="79"/>
        <v>13</v>
      </c>
      <c r="X1022" s="88"/>
      <c r="Y1022" s="86">
        <f t="shared" si="80"/>
        <v>17</v>
      </c>
      <c r="Z1022" s="85"/>
      <c r="AA1022" s="267" t="s">
        <v>1381</v>
      </c>
      <c r="AB1022" s="175"/>
      <c r="AC1022" s="176"/>
      <c r="AD1022" s="176"/>
      <c r="AE1022" s="272"/>
      <c r="AF1022" s="272"/>
      <c r="AG1022" s="272"/>
      <c r="AH1022" s="272"/>
      <c r="AI1022" s="272"/>
      <c r="AJ1022" s="272"/>
      <c r="AK1022" s="272"/>
      <c r="AL1022" s="273"/>
      <c r="AM1022" s="272"/>
      <c r="AN1022" s="273"/>
      <c r="AO1022" s="272"/>
      <c r="AP1022" s="273"/>
      <c r="AQ1022" s="272"/>
      <c r="AR1022" s="273"/>
      <c r="AS1022" s="272"/>
      <c r="AT1022" s="102"/>
      <c r="AU1022" s="101"/>
    </row>
    <row r="1023" spans="1:47" ht="117.5">
      <c r="A1023" s="487"/>
      <c r="B1023" s="445"/>
      <c r="C1023" s="493"/>
      <c r="D1023" s="262" t="s">
        <v>1388</v>
      </c>
      <c r="E1023" s="352" t="s">
        <v>363</v>
      </c>
      <c r="F1023" s="263" t="s">
        <v>624</v>
      </c>
      <c r="G1023" s="290" t="s">
        <v>725</v>
      </c>
      <c r="H1023" s="341" t="s">
        <v>726</v>
      </c>
      <c r="I1023" s="335" t="str">
        <f>IF(OR(E1023="SE",E1023="SA"),VLOOKUP(H1023,'Tabla de Peligros y Riesgo'!$C$2:$E$226,2,FALSE),VLOOKUP(H1023,'LISTA DE ASPECTOS - IMPACTOS'!$D$3:$F$72,2,FALSE))</f>
        <v>Alteración de la calidad de aire</v>
      </c>
      <c r="J1023" s="336" t="str">
        <f>IF(OR(E1023="SE",E1023="SA"),VLOOKUP(H1023,'Tabla de Peligros y Riesgo'!$C$2:$E$226,3,FALSE),VLOOKUP(H1023,'LISTA DE ASPECTOS - IMPACTOS'!$D$3:$F$72,3,FALSE))</f>
        <v>Potencial afectación a la calidad ambiental del aire</v>
      </c>
      <c r="K1023" s="342" t="s">
        <v>715</v>
      </c>
      <c r="L1023" s="177">
        <v>4</v>
      </c>
      <c r="M1023" s="268">
        <f t="shared" si="78"/>
        <v>14</v>
      </c>
      <c r="N1023" s="85"/>
      <c r="O1023" s="85"/>
      <c r="P1023" s="84"/>
      <c r="Q1023" s="287"/>
      <c r="R1023" s="177"/>
      <c r="S1023" s="177" t="s">
        <v>727</v>
      </c>
      <c r="T1023" s="178"/>
      <c r="U1023" s="178"/>
      <c r="V1023" s="87"/>
      <c r="W1023" s="86">
        <f t="shared" si="79"/>
        <v>14</v>
      </c>
      <c r="X1023" s="88"/>
      <c r="Y1023" s="86">
        <f t="shared" si="80"/>
        <v>18</v>
      </c>
      <c r="Z1023" s="85"/>
      <c r="AA1023" s="267" t="s">
        <v>1381</v>
      </c>
      <c r="AB1023" s="175"/>
      <c r="AC1023" s="176"/>
      <c r="AD1023" s="176"/>
      <c r="AE1023" s="272"/>
      <c r="AF1023" s="272"/>
      <c r="AG1023" s="272"/>
      <c r="AH1023" s="272"/>
      <c r="AI1023" s="272"/>
      <c r="AJ1023" s="272"/>
      <c r="AK1023" s="272"/>
      <c r="AL1023" s="273"/>
      <c r="AM1023" s="272"/>
      <c r="AN1023" s="273"/>
      <c r="AO1023" s="272"/>
      <c r="AP1023" s="273"/>
      <c r="AQ1023" s="272"/>
      <c r="AR1023" s="273"/>
      <c r="AS1023" s="272"/>
      <c r="AT1023" s="102"/>
      <c r="AU1023" s="101"/>
    </row>
    <row r="1024" spans="1:47" ht="87">
      <c r="A1024" s="487"/>
      <c r="B1024" s="445"/>
      <c r="C1024" s="488" t="s">
        <v>28</v>
      </c>
      <c r="D1024" s="262" t="s">
        <v>1388</v>
      </c>
      <c r="E1024" s="352" t="s">
        <v>362</v>
      </c>
      <c r="F1024" s="263" t="s">
        <v>624</v>
      </c>
      <c r="G1024" s="290" t="s">
        <v>701</v>
      </c>
      <c r="H1024" s="341" t="s">
        <v>476</v>
      </c>
      <c r="I1024" s="335" t="str">
        <f>IF(OR(E1024="SE",E1024="SA"),VLOOKUP(H1024,'Tabla de Peligros y Riesgo'!$C$2:$E$226,2,FALSE),VLOOKUP(H1024,'LISTA DE ASPECTOS - IMPACTOS'!$D$3:$F$72,2,FALSE))</f>
        <v>Caída al mismo nivel</v>
      </c>
      <c r="J1024" s="336" t="s">
        <v>702</v>
      </c>
      <c r="K1024" s="342" t="s">
        <v>680</v>
      </c>
      <c r="L1024" s="177">
        <v>4</v>
      </c>
      <c r="M1024" s="268">
        <f t="shared" si="78"/>
        <v>18</v>
      </c>
      <c r="N1024" s="85"/>
      <c r="O1024" s="85"/>
      <c r="P1024" s="84"/>
      <c r="Q1024" s="287"/>
      <c r="R1024" s="177"/>
      <c r="S1024" s="177" t="s">
        <v>847</v>
      </c>
      <c r="T1024" s="178"/>
      <c r="U1024" s="178" t="s">
        <v>1402</v>
      </c>
      <c r="V1024" s="87"/>
      <c r="W1024" s="86">
        <f t="shared" si="79"/>
        <v>18</v>
      </c>
      <c r="X1024" s="88"/>
      <c r="Y1024" s="86">
        <f t="shared" si="80"/>
        <v>21</v>
      </c>
      <c r="Z1024" s="85"/>
      <c r="AA1024" s="267" t="s">
        <v>1381</v>
      </c>
      <c r="AB1024" s="175"/>
      <c r="AC1024" s="176"/>
      <c r="AD1024" s="176"/>
      <c r="AE1024" s="101"/>
      <c r="AF1024" s="101"/>
      <c r="AG1024" s="101"/>
      <c r="AH1024" s="101"/>
      <c r="AI1024" s="101"/>
      <c r="AJ1024" s="101"/>
      <c r="AK1024" s="101"/>
      <c r="AL1024" s="102"/>
      <c r="AM1024" s="101"/>
      <c r="AN1024" s="102"/>
      <c r="AO1024" s="101"/>
      <c r="AP1024" s="102"/>
      <c r="AQ1024" s="101"/>
      <c r="AR1024" s="102"/>
      <c r="AS1024" s="101"/>
      <c r="AT1024" s="102"/>
      <c r="AU1024" s="101"/>
    </row>
    <row r="1025" spans="1:52" ht="101.5">
      <c r="A1025" s="487"/>
      <c r="B1025" s="445"/>
      <c r="C1025" s="489"/>
      <c r="D1025" s="262" t="s">
        <v>1388</v>
      </c>
      <c r="E1025" s="352" t="s">
        <v>362</v>
      </c>
      <c r="F1025" s="263" t="s">
        <v>624</v>
      </c>
      <c r="G1025" s="290" t="s">
        <v>704</v>
      </c>
      <c r="H1025" s="341" t="s">
        <v>507</v>
      </c>
      <c r="I1025" s="335" t="str">
        <f>IF(OR(E1025="SE",E1025="SA"),VLOOKUP(H1025,'Tabla de Peligros y Riesgo'!$C$2:$E$226,2,FALSE),VLOOKUP(H1025,'LISTA DE ASPECTOS - IMPACTOS'!$D$3:$F$72,2,FALSE))</f>
        <v xml:space="preserve">Golpes </v>
      </c>
      <c r="J1025" s="336" t="s">
        <v>705</v>
      </c>
      <c r="K1025" s="342" t="s">
        <v>680</v>
      </c>
      <c r="L1025" s="177">
        <v>3</v>
      </c>
      <c r="M1025" s="268">
        <f t="shared" si="78"/>
        <v>13</v>
      </c>
      <c r="N1025" s="177"/>
      <c r="O1025" s="177"/>
      <c r="P1025" s="84"/>
      <c r="Q1025" s="287"/>
      <c r="R1025" s="177"/>
      <c r="S1025" s="177" t="s">
        <v>714</v>
      </c>
      <c r="T1025" s="178"/>
      <c r="U1025" s="178" t="s">
        <v>1402</v>
      </c>
      <c r="V1025" s="87"/>
      <c r="W1025" s="86">
        <f t="shared" si="79"/>
        <v>13</v>
      </c>
      <c r="X1025" s="88"/>
      <c r="Y1025" s="86">
        <f t="shared" si="80"/>
        <v>17</v>
      </c>
      <c r="Z1025" s="85"/>
      <c r="AA1025" s="267" t="s">
        <v>1381</v>
      </c>
      <c r="AB1025" s="175"/>
      <c r="AC1025" s="176"/>
      <c r="AD1025" s="176"/>
      <c r="AE1025" s="101"/>
      <c r="AF1025" s="101"/>
      <c r="AG1025" s="101"/>
      <c r="AH1025" s="101"/>
      <c r="AI1025" s="101"/>
      <c r="AJ1025" s="101"/>
      <c r="AK1025" s="101"/>
      <c r="AL1025" s="102"/>
      <c r="AM1025" s="101"/>
      <c r="AN1025" s="102"/>
      <c r="AO1025" s="101"/>
      <c r="AP1025" s="102"/>
      <c r="AQ1025" s="101"/>
      <c r="AR1025" s="102"/>
      <c r="AS1025" s="101"/>
      <c r="AT1025" s="102"/>
      <c r="AU1025" s="101"/>
    </row>
    <row r="1026" spans="1:52" ht="188">
      <c r="A1026" s="487"/>
      <c r="B1026" s="447"/>
      <c r="C1026" s="493"/>
      <c r="D1026" s="262" t="s">
        <v>1388</v>
      </c>
      <c r="E1026" s="352" t="s">
        <v>363</v>
      </c>
      <c r="F1026" s="263" t="s">
        <v>624</v>
      </c>
      <c r="G1026" s="290" t="s">
        <v>739</v>
      </c>
      <c r="H1026" s="341" t="s">
        <v>740</v>
      </c>
      <c r="I1026" s="335" t="str">
        <f>IF(OR(E1026="SE",E1026="SA"),VLOOKUP(H1026,'Tabla de Peligros y Riesgo'!$C$2:$E$226,2,FALSE),VLOOKUP(H1026,'LISTA DE ASPECTOS - IMPACTOS'!$D$3:$F$72,2,FALSE))</f>
        <v>Alteración de la calidad de suelo/agua</v>
      </c>
      <c r="J1026" s="336" t="str">
        <f>IF(OR(E1026="SE",E1026="SA"),VLOOKUP(H1026,'Tabla de Peligros y Riesgo'!$C$2:$E$226,3,FALSE),VLOOKUP(H1026,'LISTA DE ASPECTOS - IMPACTOS'!$D$3:$F$72,3,FALSE))</f>
        <v>Potencial incumplimiento de Estándares de Calidad Ambiental (ECA) para aire.
Potencial afectación a la vida y salud humana.</v>
      </c>
      <c r="K1026" s="342" t="s">
        <v>715</v>
      </c>
      <c r="L1026" s="177">
        <v>4</v>
      </c>
      <c r="M1026" s="268">
        <f t="shared" si="78"/>
        <v>14</v>
      </c>
      <c r="N1026" s="85"/>
      <c r="O1026" s="85"/>
      <c r="P1026" s="291"/>
      <c r="Q1026" s="287"/>
      <c r="R1026" s="177"/>
      <c r="S1026" s="177" t="s">
        <v>741</v>
      </c>
      <c r="T1026" s="178">
        <v>0.35</v>
      </c>
      <c r="U1026" s="178"/>
      <c r="V1026" s="87"/>
      <c r="W1026" s="86">
        <f t="shared" si="79"/>
        <v>14</v>
      </c>
      <c r="X1026" s="88"/>
      <c r="Y1026" s="86">
        <f t="shared" si="80"/>
        <v>18</v>
      </c>
      <c r="Z1026" s="85"/>
      <c r="AA1026" s="267" t="s">
        <v>1381</v>
      </c>
      <c r="AB1026" s="536"/>
      <c r="AC1026" s="537"/>
      <c r="AD1026" s="537"/>
      <c r="AE1026" s="272"/>
      <c r="AF1026" s="272"/>
      <c r="AG1026" s="272"/>
      <c r="AH1026" s="272"/>
      <c r="AI1026" s="272"/>
      <c r="AJ1026" s="272"/>
      <c r="AK1026" s="272"/>
      <c r="AL1026" s="273"/>
      <c r="AM1026" s="272"/>
      <c r="AN1026" s="273"/>
      <c r="AO1026" s="272"/>
      <c r="AP1026" s="273"/>
      <c r="AQ1026" s="272"/>
      <c r="AR1026" s="273"/>
      <c r="AS1026" s="272"/>
      <c r="AT1026" s="102"/>
      <c r="AU1026" s="101"/>
    </row>
    <row r="1027" spans="1:52" ht="101.5">
      <c r="A1027" s="487"/>
      <c r="B1027" s="444" t="s">
        <v>233</v>
      </c>
      <c r="C1027" s="488" t="s">
        <v>18</v>
      </c>
      <c r="D1027" s="262" t="s">
        <v>1388</v>
      </c>
      <c r="E1027" s="352" t="s">
        <v>362</v>
      </c>
      <c r="F1027" s="263" t="s">
        <v>624</v>
      </c>
      <c r="G1027" s="290" t="s">
        <v>679</v>
      </c>
      <c r="H1027" s="335" t="s">
        <v>470</v>
      </c>
      <c r="I1027" s="335" t="str">
        <f>IF(OR(E1027="SE",E1027="SA"),VLOOKUP(H1027,'Tabla de Peligros y Riesgo'!$C$2:$E$226,2,FALSE),VLOOKUP(H1027,'LISTA DE ASPECTOS - IMPACTOS'!$D$3:$F$72,2,FALSE))</f>
        <v>Riesgo Psicosocial</v>
      </c>
      <c r="J1027" s="336" t="str">
        <f>IF(OR(E1027="SE",E1027="SA"),VLOOKUP(H1027,'Tabla de Peligros y Riesgo'!$C$2:$E$226,3,FALSE),VLOOKUP(H1027,'LISTA DE ASPECTOS - IMPACTOS'!$D$3:$F$72,3,FALSE))</f>
        <v>Estrés / Depresión</v>
      </c>
      <c r="K1027" s="337" t="s">
        <v>680</v>
      </c>
      <c r="L1027" s="277">
        <v>4</v>
      </c>
      <c r="M1027" s="268">
        <f t="shared" si="78"/>
        <v>18</v>
      </c>
      <c r="N1027" s="85"/>
      <c r="O1027" s="85"/>
      <c r="P1027" s="292"/>
      <c r="Q1027" s="359"/>
      <c r="R1027" s="177"/>
      <c r="S1027" s="177" t="s">
        <v>820</v>
      </c>
      <c r="T1027" s="178"/>
      <c r="U1027" s="178" t="s">
        <v>1402</v>
      </c>
      <c r="V1027" s="278"/>
      <c r="W1027" s="86">
        <f t="shared" si="79"/>
        <v>18</v>
      </c>
      <c r="X1027" s="88"/>
      <c r="Y1027" s="86">
        <f t="shared" si="80"/>
        <v>21</v>
      </c>
      <c r="Z1027" s="85"/>
      <c r="AA1027" s="267" t="s">
        <v>1381</v>
      </c>
      <c r="AB1027" s="176"/>
      <c r="AC1027" s="176"/>
      <c r="AD1027" s="176"/>
      <c r="AE1027" s="101"/>
      <c r="AF1027" s="101"/>
      <c r="AG1027" s="101"/>
      <c r="AH1027" s="101"/>
      <c r="AI1027" s="101"/>
      <c r="AJ1027" s="101"/>
      <c r="AK1027" s="101"/>
      <c r="AL1027" s="102"/>
      <c r="AM1027" s="101"/>
      <c r="AN1027" s="102"/>
      <c r="AO1027" s="101"/>
      <c r="AP1027" s="102"/>
      <c r="AQ1027" s="101"/>
      <c r="AR1027" s="102"/>
      <c r="AS1027" s="101"/>
      <c r="AT1027" s="102"/>
      <c r="AU1027" s="101"/>
    </row>
    <row r="1028" spans="1:52" ht="72.5">
      <c r="A1028" s="487"/>
      <c r="B1028" s="445"/>
      <c r="C1028" s="489"/>
      <c r="D1028" s="262" t="s">
        <v>1388</v>
      </c>
      <c r="E1028" s="352" t="s">
        <v>363</v>
      </c>
      <c r="F1028" s="263" t="s">
        <v>624</v>
      </c>
      <c r="G1028" s="290" t="s">
        <v>686</v>
      </c>
      <c r="H1028" s="335" t="s">
        <v>687</v>
      </c>
      <c r="I1028" s="350" t="s">
        <v>688</v>
      </c>
      <c r="J1028" s="351" t="s">
        <v>689</v>
      </c>
      <c r="K1028" s="337" t="s">
        <v>690</v>
      </c>
      <c r="L1028" s="277">
        <v>5</v>
      </c>
      <c r="M1028" s="268">
        <f t="shared" si="78"/>
        <v>15</v>
      </c>
      <c r="N1028" s="269"/>
      <c r="O1028" s="274"/>
      <c r="P1028" s="275"/>
      <c r="Q1028" s="359"/>
      <c r="R1028" s="177"/>
      <c r="S1028" s="177" t="s">
        <v>691</v>
      </c>
      <c r="T1028" s="178"/>
      <c r="U1028" s="178"/>
      <c r="V1028" s="278"/>
      <c r="W1028" s="86">
        <f t="shared" si="79"/>
        <v>15</v>
      </c>
      <c r="X1028" s="88"/>
      <c r="Y1028" s="86">
        <f t="shared" si="80"/>
        <v>19</v>
      </c>
      <c r="Z1028" s="85"/>
      <c r="AA1028" s="267" t="s">
        <v>1381</v>
      </c>
      <c r="AB1028" s="176"/>
      <c r="AC1028" s="176"/>
      <c r="AD1028" s="176"/>
      <c r="AE1028" s="101"/>
      <c r="AF1028" s="101"/>
      <c r="AG1028" s="101"/>
      <c r="AH1028" s="101"/>
      <c r="AI1028" s="101"/>
      <c r="AJ1028" s="101"/>
      <c r="AK1028" s="101"/>
      <c r="AL1028" s="102"/>
      <c r="AM1028" s="101"/>
      <c r="AN1028" s="102"/>
      <c r="AO1028" s="101"/>
      <c r="AP1028" s="102"/>
      <c r="AQ1028" s="101"/>
      <c r="AR1028" s="102"/>
      <c r="AS1028" s="101"/>
      <c r="AT1028" s="102"/>
      <c r="AU1028" s="101"/>
    </row>
    <row r="1029" spans="1:52" ht="87">
      <c r="A1029" s="487"/>
      <c r="B1029" s="445"/>
      <c r="C1029" s="493"/>
      <c r="D1029" s="262" t="s">
        <v>1388</v>
      </c>
      <c r="E1029" s="352" t="s">
        <v>362</v>
      </c>
      <c r="F1029" s="263" t="s">
        <v>624</v>
      </c>
      <c r="G1029" s="290" t="s">
        <v>692</v>
      </c>
      <c r="H1029" s="335" t="s">
        <v>521</v>
      </c>
      <c r="I1029" s="335" t="str">
        <f>IF(OR(E1029="SE",E1029="SA"),VLOOKUP(H1029,'Tabla de Peligros y Riesgo'!$C$2:$E$226,2,FALSE),VLOOKUP(H1029,'LISTA DE ASPECTOS - IMPACTOS'!$D$3:$F$72,2,FALSE))</f>
        <v>Riesgo Psicosocial</v>
      </c>
      <c r="J1029" s="336" t="str">
        <f>IF(OR(E1029="SE",E1029="SA"),VLOOKUP(H1029,'Tabla de Peligros y Riesgo'!$C$2:$E$226,3,FALSE),VLOOKUP(H1029,'LISTA DE ASPECTOS - IMPACTOS'!$D$3:$F$72,3,FALSE))</f>
        <v>Estrés / Depresión</v>
      </c>
      <c r="K1029" s="337" t="s">
        <v>680</v>
      </c>
      <c r="L1029" s="277">
        <v>4</v>
      </c>
      <c r="M1029" s="268">
        <f t="shared" si="78"/>
        <v>18</v>
      </c>
      <c r="N1029" s="269"/>
      <c r="O1029" s="274"/>
      <c r="P1029" s="275"/>
      <c r="Q1029" s="276"/>
      <c r="R1029" s="177"/>
      <c r="S1029" s="177" t="s">
        <v>742</v>
      </c>
      <c r="T1029" s="178"/>
      <c r="U1029" s="178" t="s">
        <v>1402</v>
      </c>
      <c r="V1029" s="278"/>
      <c r="W1029" s="86">
        <f t="shared" si="79"/>
        <v>18</v>
      </c>
      <c r="X1029" s="195"/>
      <c r="Y1029" s="86">
        <f t="shared" si="80"/>
        <v>21</v>
      </c>
      <c r="Z1029" s="279"/>
      <c r="AA1029" s="267" t="s">
        <v>1381</v>
      </c>
      <c r="AB1029" s="176"/>
      <c r="AC1029" s="176"/>
      <c r="AD1029" s="176"/>
      <c r="AE1029" s="101"/>
      <c r="AF1029" s="101"/>
      <c r="AG1029" s="101"/>
      <c r="AH1029" s="101"/>
      <c r="AI1029" s="101"/>
      <c r="AJ1029" s="101"/>
      <c r="AK1029" s="101"/>
      <c r="AL1029" s="102"/>
      <c r="AM1029" s="101"/>
      <c r="AN1029" s="102"/>
      <c r="AO1029" s="101"/>
      <c r="AP1029" s="102"/>
      <c r="AQ1029" s="101"/>
      <c r="AR1029" s="102"/>
      <c r="AS1029" s="101"/>
      <c r="AT1029" s="102"/>
      <c r="AU1029" s="101"/>
    </row>
    <row r="1030" spans="1:52" s="100" customFormat="1" ht="211.5">
      <c r="A1030" s="487"/>
      <c r="B1030" s="445"/>
      <c r="C1030" s="339" t="s">
        <v>142</v>
      </c>
      <c r="D1030" s="262" t="s">
        <v>1388</v>
      </c>
      <c r="E1030" s="352" t="s">
        <v>361</v>
      </c>
      <c r="F1030" s="263" t="s">
        <v>624</v>
      </c>
      <c r="G1030" s="290" t="s">
        <v>694</v>
      </c>
      <c r="H1030" s="335" t="s">
        <v>695</v>
      </c>
      <c r="I1030" s="335" t="str">
        <f>IF(OR(E1030="SE",E1030="SA"),VLOOKUP(H1030,'Tabla de Peligros y Riesgo'!$C$2:$E$226,2,FALSE),VLOOKUP(H1030,'LISTA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030" s="336" t="s">
        <v>696</v>
      </c>
      <c r="K1030" s="342" t="s">
        <v>680</v>
      </c>
      <c r="L1030" s="177">
        <v>4</v>
      </c>
      <c r="M1030" s="268">
        <f t="shared" si="78"/>
        <v>18</v>
      </c>
      <c r="N1030" s="280"/>
      <c r="O1030" s="280"/>
      <c r="P1030" s="282"/>
      <c r="Q1030" s="283" t="s">
        <v>697</v>
      </c>
      <c r="R1030" s="177" t="s">
        <v>678</v>
      </c>
      <c r="S1030" s="177" t="s">
        <v>698</v>
      </c>
      <c r="T1030" s="178"/>
      <c r="U1030" s="178" t="s">
        <v>1401</v>
      </c>
      <c r="V1030" s="304"/>
      <c r="W1030" s="86">
        <f t="shared" si="79"/>
        <v>18</v>
      </c>
      <c r="X1030" s="88">
        <f>IF(M1030&gt;=16,MAX(N1030:R1030),IF(M1030&lt;16,MAX(N1030:T1030)))</f>
        <v>0</v>
      </c>
      <c r="Y1030" s="86">
        <f t="shared" si="80"/>
        <v>23</v>
      </c>
      <c r="Z1030" s="85"/>
      <c r="AA1030" s="267" t="s">
        <v>1381</v>
      </c>
      <c r="AD1030" s="99"/>
      <c r="AE1030" s="101"/>
      <c r="AF1030" s="101"/>
      <c r="AG1030" s="101"/>
      <c r="AH1030" s="101"/>
      <c r="AI1030" s="101"/>
      <c r="AJ1030" s="101"/>
      <c r="AK1030" s="101"/>
      <c r="AL1030" s="102"/>
      <c r="AM1030" s="101"/>
      <c r="AN1030" s="102"/>
      <c r="AO1030" s="101"/>
      <c r="AP1030" s="102"/>
      <c r="AQ1030" s="101"/>
      <c r="AR1030" s="102"/>
      <c r="AS1030" s="101"/>
      <c r="AT1030" s="102"/>
      <c r="AU1030" s="101"/>
      <c r="AV1030" s="90"/>
      <c r="AW1030" s="90"/>
      <c r="AX1030" s="90"/>
      <c r="AY1030" s="90"/>
      <c r="AZ1030" s="90"/>
    </row>
    <row r="1031" spans="1:52" ht="87">
      <c r="A1031" s="487"/>
      <c r="B1031" s="445"/>
      <c r="C1031" s="488" t="s">
        <v>22</v>
      </c>
      <c r="D1031" s="262" t="s">
        <v>1388</v>
      </c>
      <c r="E1031" s="352" t="s">
        <v>361</v>
      </c>
      <c r="F1031" s="263" t="s">
        <v>624</v>
      </c>
      <c r="G1031" s="290" t="s">
        <v>721</v>
      </c>
      <c r="H1031" s="341" t="s">
        <v>749</v>
      </c>
      <c r="I1031" s="335" t="str">
        <f>IF(OR(E1031="SE",E1031="SA"),VLOOKUP(H1031,'Tabla de Peligros y Riesgo'!$C$2:$E$226,2,FALSE),VLOOKUP(H1031,'LISTA DE ASPECTOS - IMPACTOS'!$D$3:$F$72,2,FALSE))</f>
        <v>Inhalación de gases Toxicos</v>
      </c>
      <c r="J1031" s="336" t="str">
        <f>IF(OR(E1031="SE",E1031="SA"),VLOOKUP(H1031,'Tabla de Peligros y Riesgo'!$C$2:$E$226,3,FALSE),VLOOKUP(H1031,'LISTA DE ASPECTOS - IMPACTOS'!$D$3:$F$72,3,FALSE))</f>
        <v>Intoxicación</v>
      </c>
      <c r="K1031" s="342" t="s">
        <v>715</v>
      </c>
      <c r="L1031" s="177">
        <v>3</v>
      </c>
      <c r="M1031" s="268">
        <f t="shared" si="78"/>
        <v>9</v>
      </c>
      <c r="N1031" s="85"/>
      <c r="O1031" s="85"/>
      <c r="P1031" s="84"/>
      <c r="Q1031" s="287" t="s">
        <v>750</v>
      </c>
      <c r="R1031" s="177" t="s">
        <v>685</v>
      </c>
      <c r="S1031" s="177" t="s">
        <v>751</v>
      </c>
      <c r="T1031" s="178"/>
      <c r="U1031" s="178" t="s">
        <v>1402</v>
      </c>
      <c r="V1031" s="87"/>
      <c r="W1031" s="86">
        <f t="shared" si="79"/>
        <v>9</v>
      </c>
      <c r="X1031" s="88"/>
      <c r="Y1031" s="86">
        <f t="shared" si="80"/>
        <v>17</v>
      </c>
      <c r="Z1031" s="85"/>
      <c r="AA1031" s="267" t="s">
        <v>1381</v>
      </c>
      <c r="AB1031" s="175"/>
      <c r="AC1031" s="176"/>
      <c r="AD1031" s="176"/>
      <c r="AE1031" s="101"/>
      <c r="AF1031" s="101"/>
      <c r="AG1031" s="101"/>
      <c r="AH1031" s="101"/>
      <c r="AI1031" s="101"/>
      <c r="AJ1031" s="101"/>
      <c r="AK1031" s="101"/>
      <c r="AL1031" s="102"/>
      <c r="AM1031" s="101"/>
      <c r="AN1031" s="102"/>
      <c r="AO1031" s="101"/>
      <c r="AP1031" s="102"/>
      <c r="AQ1031" s="101"/>
      <c r="AR1031" s="102"/>
      <c r="AS1031" s="101"/>
      <c r="AT1031" s="102"/>
      <c r="AU1031" s="101"/>
    </row>
    <row r="1032" spans="1:52" ht="87">
      <c r="A1032" s="487"/>
      <c r="B1032" s="445"/>
      <c r="C1032" s="489"/>
      <c r="D1032" s="262" t="s">
        <v>1388</v>
      </c>
      <c r="E1032" s="352" t="s">
        <v>362</v>
      </c>
      <c r="F1032" s="263" t="s">
        <v>624</v>
      </c>
      <c r="G1032" s="290" t="s">
        <v>752</v>
      </c>
      <c r="H1032" s="341" t="s">
        <v>452</v>
      </c>
      <c r="I1032" s="335" t="str">
        <f>IF(OR(E1032="SE",E1032="SA"),VLOOKUP(H1032,'Tabla de Peligros y Riesgo'!$C$2:$E$226,2,FALSE),VLOOKUP(H1032,'LISTA DE ASPECTOS - IMPACTOS'!$D$3:$F$72,2,FALSE))</f>
        <v>Caída de roca</v>
      </c>
      <c r="J1032" s="336" t="str">
        <f>IF(OR(E1032="SE",E1032="SA"),VLOOKUP(H1032,'Tabla de Peligros y Riesgo'!$C$2:$E$226,3,FALSE),VLOOKUP(H1032,'LISTA DE ASPECTOS - IMPACTOS'!$D$3:$F$72,3,FALSE))</f>
        <v>Contusión/Fractura/Muerte</v>
      </c>
      <c r="K1032" s="342" t="s">
        <v>715</v>
      </c>
      <c r="L1032" s="177">
        <v>2</v>
      </c>
      <c r="M1032" s="268">
        <f t="shared" si="78"/>
        <v>5</v>
      </c>
      <c r="N1032" s="85"/>
      <c r="O1032" s="85"/>
      <c r="P1032" s="292"/>
      <c r="Q1032" s="287" t="s">
        <v>753</v>
      </c>
      <c r="R1032" s="177" t="s">
        <v>685</v>
      </c>
      <c r="S1032" s="177" t="s">
        <v>754</v>
      </c>
      <c r="T1032" s="178"/>
      <c r="U1032" s="178" t="s">
        <v>1402</v>
      </c>
      <c r="V1032" s="278"/>
      <c r="W1032" s="86">
        <f t="shared" si="79"/>
        <v>5</v>
      </c>
      <c r="X1032" s="88"/>
      <c r="Y1032" s="86">
        <f t="shared" si="80"/>
        <v>12</v>
      </c>
      <c r="Z1032" s="85"/>
      <c r="AA1032" s="267" t="s">
        <v>1381</v>
      </c>
      <c r="AB1032" s="176"/>
      <c r="AC1032" s="176"/>
      <c r="AD1032" s="176"/>
      <c r="AE1032" s="101"/>
      <c r="AF1032" s="101"/>
      <c r="AG1032" s="101"/>
      <c r="AH1032" s="101"/>
      <c r="AI1032" s="101"/>
      <c r="AJ1032" s="101"/>
      <c r="AK1032" s="101"/>
      <c r="AL1032" s="102"/>
      <c r="AM1032" s="101"/>
      <c r="AN1032" s="102"/>
      <c r="AO1032" s="101"/>
      <c r="AP1032" s="102"/>
      <c r="AQ1032" s="101"/>
      <c r="AR1032" s="102"/>
      <c r="AS1032" s="101"/>
      <c r="AT1032" s="102"/>
      <c r="AU1032" s="101"/>
    </row>
    <row r="1033" spans="1:52" s="100" customFormat="1" ht="87">
      <c r="A1033" s="487"/>
      <c r="B1033" s="445"/>
      <c r="C1033" s="489"/>
      <c r="D1033" s="262" t="s">
        <v>1388</v>
      </c>
      <c r="E1033" s="352" t="s">
        <v>362</v>
      </c>
      <c r="F1033" s="263" t="s">
        <v>624</v>
      </c>
      <c r="G1033" s="290" t="s">
        <v>701</v>
      </c>
      <c r="H1033" s="341" t="s">
        <v>524</v>
      </c>
      <c r="I1033" s="335" t="str">
        <f>IF(OR(E1033="SE",E1033="SA"),VLOOKUP(H1033,'Tabla de Peligros y Riesgo'!$C$2:$E$226,2,FALSE),VLOOKUP(H1033,'LISTA DE ASPECTOS - IMPACTOS'!$D$3:$F$72,2,FALSE))</f>
        <v>Caída al mismo nivel</v>
      </c>
      <c r="J1033" s="336" t="s">
        <v>702</v>
      </c>
      <c r="K1033" s="342" t="s">
        <v>680</v>
      </c>
      <c r="L1033" s="177">
        <v>4</v>
      </c>
      <c r="M1033" s="268">
        <f t="shared" si="78"/>
        <v>18</v>
      </c>
      <c r="N1033" s="280"/>
      <c r="O1033" s="280"/>
      <c r="P1033" s="282"/>
      <c r="Q1033" s="287"/>
      <c r="R1033" s="177"/>
      <c r="S1033" s="177" t="s">
        <v>849</v>
      </c>
      <c r="T1033" s="178"/>
      <c r="U1033" s="178" t="s">
        <v>1402</v>
      </c>
      <c r="V1033" s="304"/>
      <c r="W1033" s="86">
        <f t="shared" si="79"/>
        <v>18</v>
      </c>
      <c r="X1033" s="88"/>
      <c r="Y1033" s="86">
        <f t="shared" si="80"/>
        <v>21</v>
      </c>
      <c r="Z1033" s="85"/>
      <c r="AA1033" s="267" t="s">
        <v>1381</v>
      </c>
      <c r="AD1033" s="99"/>
      <c r="AE1033" s="101"/>
      <c r="AF1033" s="101"/>
      <c r="AG1033" s="101"/>
      <c r="AH1033" s="101"/>
      <c r="AI1033" s="101"/>
      <c r="AJ1033" s="101"/>
      <c r="AK1033" s="101"/>
      <c r="AL1033" s="102"/>
      <c r="AM1033" s="101"/>
      <c r="AN1033" s="102"/>
      <c r="AO1033" s="101"/>
      <c r="AP1033" s="102"/>
      <c r="AQ1033" s="101"/>
      <c r="AR1033" s="102"/>
      <c r="AS1033" s="101"/>
      <c r="AT1033" s="102"/>
      <c r="AU1033" s="101"/>
      <c r="AV1033" s="90"/>
      <c r="AW1033" s="90"/>
      <c r="AX1033" s="90"/>
      <c r="AY1033" s="90"/>
      <c r="AZ1033" s="90"/>
    </row>
    <row r="1034" spans="1:52" ht="87">
      <c r="A1034" s="487"/>
      <c r="B1034" s="445"/>
      <c r="C1034" s="488" t="s">
        <v>143</v>
      </c>
      <c r="D1034" s="262" t="s">
        <v>1388</v>
      </c>
      <c r="E1034" s="352" t="s">
        <v>362</v>
      </c>
      <c r="F1034" s="263" t="s">
        <v>624</v>
      </c>
      <c r="G1034" s="290" t="s">
        <v>701</v>
      </c>
      <c r="H1034" s="341" t="s">
        <v>542</v>
      </c>
      <c r="I1034" s="335" t="str">
        <f>IF(OR(E1034="SE",E1034="SA"),VLOOKUP(H1034,'Tabla de Peligros y Riesgo'!$C$2:$E$226,2,FALSE),VLOOKUP(H1034,'LISTA DE ASPECTOS - IMPACTOS'!$D$3:$F$72,2,FALSE))</f>
        <v>Caída al mismo nivel</v>
      </c>
      <c r="J1034" s="336" t="s">
        <v>702</v>
      </c>
      <c r="K1034" s="342" t="s">
        <v>680</v>
      </c>
      <c r="L1034" s="177">
        <v>4</v>
      </c>
      <c r="M1034" s="268">
        <f t="shared" si="78"/>
        <v>18</v>
      </c>
      <c r="N1034" s="85"/>
      <c r="O1034" s="85"/>
      <c r="P1034" s="84"/>
      <c r="Q1034" s="287"/>
      <c r="R1034" s="177"/>
      <c r="S1034" s="177" t="s">
        <v>849</v>
      </c>
      <c r="T1034" s="178"/>
      <c r="U1034" s="178" t="s">
        <v>1402</v>
      </c>
      <c r="V1034" s="87"/>
      <c r="W1034" s="86">
        <f t="shared" si="79"/>
        <v>18</v>
      </c>
      <c r="X1034" s="88"/>
      <c r="Y1034" s="86">
        <f t="shared" si="80"/>
        <v>21</v>
      </c>
      <c r="Z1034" s="85"/>
      <c r="AA1034" s="267" t="s">
        <v>1381</v>
      </c>
      <c r="AB1034" s="175"/>
      <c r="AC1034" s="176"/>
      <c r="AD1034" s="176"/>
      <c r="AE1034" s="101"/>
      <c r="AF1034" s="101"/>
      <c r="AG1034" s="101"/>
      <c r="AH1034" s="101"/>
      <c r="AI1034" s="101"/>
      <c r="AJ1034" s="101"/>
      <c r="AK1034" s="101"/>
      <c r="AL1034" s="102"/>
      <c r="AM1034" s="101"/>
      <c r="AN1034" s="102"/>
      <c r="AO1034" s="101"/>
      <c r="AP1034" s="102"/>
      <c r="AQ1034" s="101"/>
      <c r="AR1034" s="102"/>
      <c r="AS1034" s="101"/>
      <c r="AT1034" s="102"/>
      <c r="AU1034" s="101"/>
    </row>
    <row r="1035" spans="1:52" ht="117.5">
      <c r="A1035" s="487"/>
      <c r="B1035" s="445"/>
      <c r="C1035" s="493"/>
      <c r="D1035" s="262" t="s">
        <v>1388</v>
      </c>
      <c r="E1035" s="352" t="s">
        <v>362</v>
      </c>
      <c r="F1035" s="263" t="s">
        <v>624</v>
      </c>
      <c r="G1035" s="290" t="s">
        <v>704</v>
      </c>
      <c r="H1035" s="341" t="s">
        <v>707</v>
      </c>
      <c r="I1035" s="335" t="str">
        <f>IF(OR(E1035="SE",E1035="SA"),VLOOKUP(H1035,'Tabla de Peligros y Riesgo'!$C$2:$E$226,2,FALSE),VLOOKUP(H1035,'LISTA DE ASPECTOS - IMPACTOS'!$D$3:$F$72,2,FALSE))</f>
        <v>Atrapamiento</v>
      </c>
      <c r="J1035" s="336" t="s">
        <v>705</v>
      </c>
      <c r="K1035" s="342" t="s">
        <v>680</v>
      </c>
      <c r="L1035" s="177">
        <v>3</v>
      </c>
      <c r="M1035" s="268">
        <f t="shared" si="78"/>
        <v>13</v>
      </c>
      <c r="N1035" s="85"/>
      <c r="O1035" s="85"/>
      <c r="P1035" s="84"/>
      <c r="Q1035" s="287"/>
      <c r="R1035" s="177"/>
      <c r="S1035" s="177" t="s">
        <v>850</v>
      </c>
      <c r="T1035" s="178"/>
      <c r="U1035" s="178" t="s">
        <v>1402</v>
      </c>
      <c r="V1035" s="87"/>
      <c r="W1035" s="86">
        <f t="shared" si="79"/>
        <v>13</v>
      </c>
      <c r="X1035" s="88"/>
      <c r="Y1035" s="86">
        <f t="shared" si="80"/>
        <v>17</v>
      </c>
      <c r="Z1035" s="85"/>
      <c r="AA1035" s="267" t="s">
        <v>1381</v>
      </c>
      <c r="AB1035" s="175"/>
      <c r="AC1035" s="176"/>
      <c r="AD1035" s="176"/>
      <c r="AE1035" s="101"/>
      <c r="AF1035" s="101"/>
      <c r="AG1035" s="101"/>
      <c r="AH1035" s="101"/>
      <c r="AI1035" s="101"/>
      <c r="AJ1035" s="101"/>
      <c r="AK1035" s="101"/>
      <c r="AL1035" s="102"/>
      <c r="AM1035" s="101"/>
      <c r="AN1035" s="102"/>
      <c r="AO1035" s="101"/>
      <c r="AP1035" s="102"/>
      <c r="AQ1035" s="101"/>
      <c r="AR1035" s="102"/>
      <c r="AS1035" s="101"/>
      <c r="AT1035" s="102"/>
      <c r="AU1035" s="101"/>
    </row>
    <row r="1036" spans="1:52" ht="101.5">
      <c r="A1036" s="487"/>
      <c r="B1036" s="445"/>
      <c r="C1036" s="339" t="s">
        <v>144</v>
      </c>
      <c r="D1036" s="262" t="s">
        <v>1388</v>
      </c>
      <c r="E1036" s="352" t="s">
        <v>362</v>
      </c>
      <c r="F1036" s="263" t="s">
        <v>624</v>
      </c>
      <c r="G1036" s="290" t="s">
        <v>704</v>
      </c>
      <c r="H1036" s="341" t="s">
        <v>507</v>
      </c>
      <c r="I1036" s="335" t="str">
        <f>IF(OR(E1036="SE",E1036="SA"),VLOOKUP(H1036,'Tabla de Peligros y Riesgo'!$C$2:$E$226,2,FALSE),VLOOKUP(H1036,'LISTA DE ASPECTOS - IMPACTOS'!$D$3:$F$72,2,FALSE))</f>
        <v xml:space="preserve">Golpes </v>
      </c>
      <c r="J1036" s="336" t="s">
        <v>705</v>
      </c>
      <c r="K1036" s="342" t="s">
        <v>680</v>
      </c>
      <c r="L1036" s="177">
        <v>3</v>
      </c>
      <c r="M1036" s="268">
        <f t="shared" si="78"/>
        <v>13</v>
      </c>
      <c r="N1036" s="177"/>
      <c r="O1036" s="177"/>
      <c r="P1036" s="84"/>
      <c r="Q1036" s="287"/>
      <c r="R1036" s="177"/>
      <c r="S1036" s="177" t="s">
        <v>714</v>
      </c>
      <c r="T1036" s="178"/>
      <c r="U1036" s="178" t="s">
        <v>1402</v>
      </c>
      <c r="V1036" s="87"/>
      <c r="W1036" s="86">
        <f t="shared" si="79"/>
        <v>13</v>
      </c>
      <c r="X1036" s="88"/>
      <c r="Y1036" s="86">
        <f t="shared" si="80"/>
        <v>17</v>
      </c>
      <c r="Z1036" s="85"/>
      <c r="AA1036" s="267" t="s">
        <v>1381</v>
      </c>
      <c r="AB1036" s="175"/>
      <c r="AC1036" s="176"/>
      <c r="AD1036" s="176"/>
      <c r="AE1036" s="101"/>
      <c r="AF1036" s="101"/>
      <c r="AG1036" s="101"/>
      <c r="AH1036" s="101"/>
      <c r="AI1036" s="101"/>
      <c r="AJ1036" s="101"/>
      <c r="AK1036" s="101"/>
      <c r="AL1036" s="102"/>
      <c r="AM1036" s="101"/>
      <c r="AN1036" s="102"/>
      <c r="AO1036" s="101"/>
      <c r="AP1036" s="102"/>
      <c r="AQ1036" s="101"/>
      <c r="AR1036" s="102"/>
      <c r="AS1036" s="101"/>
      <c r="AT1036" s="102"/>
      <c r="AU1036" s="101"/>
    </row>
    <row r="1037" spans="1:52" ht="87">
      <c r="A1037" s="487"/>
      <c r="B1037" s="445"/>
      <c r="C1037" s="488" t="s">
        <v>234</v>
      </c>
      <c r="D1037" s="262" t="s">
        <v>1388</v>
      </c>
      <c r="E1037" s="352" t="s">
        <v>361</v>
      </c>
      <c r="F1037" s="263" t="s">
        <v>624</v>
      </c>
      <c r="G1037" s="290" t="s">
        <v>441</v>
      </c>
      <c r="H1037" s="341" t="s">
        <v>519</v>
      </c>
      <c r="I1037" s="335" t="str">
        <f>IF(OR(E1037="SE",E1037="SA"),VLOOKUP(H1037,'Tabla de Peligros y Riesgo'!$C$2:$E$226,2,FALSE),VLOOKUP(H1037,'LISTA DE ASPECTOS - IMPACTOS'!$D$3:$F$72,2,FALSE))</f>
        <v>Riesgos Disergonómico</v>
      </c>
      <c r="J1037" s="336" t="str">
        <f>IF(OR(E1037="SE",E1037="SA"),VLOOKUP(H1037,'Tabla de Peligros y Riesgo'!$C$2:$E$226,3,FALSE),VLOOKUP(H1037,'LISTA DE ASPECTOS - IMPACTOS'!$D$3:$F$72,3,FALSE))</f>
        <v>Lumbalgia/Dorsalgia/ Hiperlordosis/ Tendinitis de Hombro</v>
      </c>
      <c r="K1037" s="342" t="s">
        <v>715</v>
      </c>
      <c r="L1037" s="177">
        <v>4</v>
      </c>
      <c r="M1037" s="268">
        <f t="shared" si="78"/>
        <v>14</v>
      </c>
      <c r="N1037" s="85"/>
      <c r="O1037" s="85"/>
      <c r="P1037" s="84"/>
      <c r="Q1037" s="287"/>
      <c r="R1037" s="177"/>
      <c r="S1037" s="177" t="s">
        <v>716</v>
      </c>
      <c r="T1037" s="178"/>
      <c r="U1037" s="178" t="s">
        <v>1402</v>
      </c>
      <c r="V1037" s="87"/>
      <c r="W1037" s="86">
        <f t="shared" si="79"/>
        <v>14</v>
      </c>
      <c r="X1037" s="88"/>
      <c r="Y1037" s="86">
        <f t="shared" si="80"/>
        <v>18</v>
      </c>
      <c r="Z1037" s="85"/>
      <c r="AA1037" s="267" t="s">
        <v>1381</v>
      </c>
      <c r="AB1037" s="175"/>
      <c r="AC1037" s="176"/>
      <c r="AD1037" s="176"/>
      <c r="AE1037" s="101"/>
      <c r="AF1037" s="101"/>
      <c r="AG1037" s="101"/>
      <c r="AH1037" s="101"/>
      <c r="AI1037" s="101"/>
      <c r="AJ1037" s="101"/>
      <c r="AK1037" s="101"/>
      <c r="AL1037" s="102"/>
      <c r="AM1037" s="101"/>
      <c r="AN1037" s="102"/>
      <c r="AO1037" s="101"/>
      <c r="AP1037" s="102"/>
      <c r="AQ1037" s="101"/>
      <c r="AR1037" s="102"/>
      <c r="AS1037" s="101"/>
      <c r="AT1037" s="102"/>
      <c r="AU1037" s="101"/>
    </row>
    <row r="1038" spans="1:52" ht="87">
      <c r="A1038" s="487"/>
      <c r="B1038" s="445"/>
      <c r="C1038" s="489"/>
      <c r="D1038" s="262" t="s">
        <v>1388</v>
      </c>
      <c r="E1038" s="352" t="s">
        <v>362</v>
      </c>
      <c r="F1038" s="263" t="s">
        <v>624</v>
      </c>
      <c r="G1038" s="290" t="s">
        <v>823</v>
      </c>
      <c r="H1038" s="341" t="s">
        <v>824</v>
      </c>
      <c r="I1038" s="335" t="str">
        <f>IF(OR(E1038="SE",E1038="SA"),VLOOKUP(H1038,'Tabla de Peligros y Riesgo'!$C$2:$E$226,2,FALSE),VLOOKUP(H1038,'LISTA DE ASPECTOS - IMPACTOS'!$D$3:$F$72,2,FALSE))</f>
        <v>Aplastamiento</v>
      </c>
      <c r="J1038" s="336" t="str">
        <f>IF(OR(E1038="SE",E1038="SA"),VLOOKUP(H1038,'Tabla de Peligros y Riesgo'!$C$2:$E$226,3,FALSE),VLOOKUP(H1038,'LISTA DE ASPECTOS - IMPACTOS'!$D$3:$F$72,3,FALSE))</f>
        <v>Contusión/Fractura/Muerte</v>
      </c>
      <c r="K1038" s="342" t="s">
        <v>680</v>
      </c>
      <c r="L1038" s="177">
        <v>2</v>
      </c>
      <c r="M1038" s="268">
        <f t="shared" si="78"/>
        <v>8</v>
      </c>
      <c r="N1038" s="85"/>
      <c r="O1038" s="85"/>
      <c r="P1038" s="84"/>
      <c r="Q1038" s="287" t="s">
        <v>825</v>
      </c>
      <c r="R1038" s="177" t="s">
        <v>685</v>
      </c>
      <c r="S1038" s="177" t="s">
        <v>826</v>
      </c>
      <c r="T1038" s="178"/>
      <c r="U1038" s="178" t="s">
        <v>1402</v>
      </c>
      <c r="V1038" s="87"/>
      <c r="W1038" s="86">
        <f t="shared" si="79"/>
        <v>8</v>
      </c>
      <c r="X1038" s="88"/>
      <c r="Y1038" s="86">
        <f t="shared" si="80"/>
        <v>12</v>
      </c>
      <c r="Z1038" s="85"/>
      <c r="AA1038" s="267" t="s">
        <v>1381</v>
      </c>
      <c r="AB1038" s="175"/>
      <c r="AC1038" s="176"/>
      <c r="AD1038" s="176"/>
      <c r="AE1038" s="101"/>
      <c r="AF1038" s="101"/>
      <c r="AG1038" s="101"/>
      <c r="AH1038" s="101"/>
      <c r="AI1038" s="101"/>
      <c r="AJ1038" s="101"/>
      <c r="AK1038" s="101"/>
      <c r="AL1038" s="102"/>
      <c r="AM1038" s="101"/>
      <c r="AN1038" s="102"/>
      <c r="AO1038" s="101"/>
      <c r="AP1038" s="102"/>
      <c r="AQ1038" s="101"/>
      <c r="AR1038" s="102"/>
      <c r="AS1038" s="101"/>
      <c r="AT1038" s="102"/>
      <c r="AU1038" s="101"/>
    </row>
    <row r="1039" spans="1:52" ht="87">
      <c r="A1039" s="487"/>
      <c r="B1039" s="445"/>
      <c r="C1039" s="489"/>
      <c r="D1039" s="262" t="s">
        <v>1388</v>
      </c>
      <c r="E1039" s="352" t="s">
        <v>362</v>
      </c>
      <c r="F1039" s="263" t="s">
        <v>624</v>
      </c>
      <c r="G1039" s="290" t="s">
        <v>701</v>
      </c>
      <c r="H1039" s="341" t="s">
        <v>542</v>
      </c>
      <c r="I1039" s="335" t="str">
        <f>IF(OR(E1039="SE",E1039="SA"),VLOOKUP(H1039,'Tabla de Peligros y Riesgo'!$C$2:$E$226,2,FALSE),VLOOKUP(H1039,'LISTA DE ASPECTOS - IMPACTOS'!$D$3:$F$72,2,FALSE))</f>
        <v>Caída al mismo nivel</v>
      </c>
      <c r="J1039" s="336" t="s">
        <v>702</v>
      </c>
      <c r="K1039" s="342" t="s">
        <v>680</v>
      </c>
      <c r="L1039" s="177">
        <v>4</v>
      </c>
      <c r="M1039" s="268">
        <f t="shared" si="78"/>
        <v>18</v>
      </c>
      <c r="N1039" s="85"/>
      <c r="O1039" s="85"/>
      <c r="P1039" s="84"/>
      <c r="Q1039" s="287"/>
      <c r="R1039" s="177"/>
      <c r="S1039" s="177" t="s">
        <v>849</v>
      </c>
      <c r="T1039" s="178"/>
      <c r="U1039" s="178" t="s">
        <v>1402</v>
      </c>
      <c r="V1039" s="87">
        <v>0.15</v>
      </c>
      <c r="W1039" s="86">
        <f t="shared" si="79"/>
        <v>18</v>
      </c>
      <c r="X1039" s="88">
        <f>IF(M1039&gt;=16,MAX(N1039:R1039),IF(M1039&lt;16,MAX(N1039:V1039)))</f>
        <v>0</v>
      </c>
      <c r="Y1039" s="86">
        <f t="shared" si="80"/>
        <v>21</v>
      </c>
      <c r="Z1039" s="85"/>
      <c r="AA1039" s="267" t="s">
        <v>1381</v>
      </c>
      <c r="AB1039" s="175"/>
      <c r="AC1039" s="176"/>
      <c r="AD1039" s="176"/>
      <c r="AE1039" s="101"/>
      <c r="AF1039" s="101"/>
      <c r="AG1039" s="101"/>
      <c r="AH1039" s="101"/>
      <c r="AI1039" s="101"/>
      <c r="AJ1039" s="101"/>
      <c r="AK1039" s="101"/>
      <c r="AL1039" s="102"/>
      <c r="AM1039" s="101"/>
      <c r="AN1039" s="102"/>
      <c r="AO1039" s="101"/>
      <c r="AP1039" s="102"/>
      <c r="AQ1039" s="101"/>
      <c r="AR1039" s="102"/>
      <c r="AS1039" s="101"/>
      <c r="AT1039" s="102"/>
      <c r="AU1039" s="101"/>
    </row>
    <row r="1040" spans="1:52" ht="329">
      <c r="A1040" s="487"/>
      <c r="B1040" s="445"/>
      <c r="C1040" s="489"/>
      <c r="D1040" s="262" t="s">
        <v>1388</v>
      </c>
      <c r="E1040" s="352" t="s">
        <v>363</v>
      </c>
      <c r="F1040" s="263" t="s">
        <v>624</v>
      </c>
      <c r="G1040" s="290" t="s">
        <v>732</v>
      </c>
      <c r="H1040" s="341" t="s">
        <v>729</v>
      </c>
      <c r="I1040" s="335" t="str">
        <f>IF(OR(E1040="SE",E1040="SA"),VLOOKUP(H1040,'Tabla de Peligros y Riesgo'!$C$2:$E$226,2,FALSE),VLOOKUP(H1040,'LISTA DE ASPECTOS - IMPACTOS'!$D$3:$F$72,2,FALSE))</f>
        <v>Alteración de la calidad de suelo/agua</v>
      </c>
      <c r="J1040" s="336" t="str">
        <f>IF(OR(E1040="SE",E1040="SA"),VLOOKUP(H1040,'Tabla de Peligros y Riesgo'!$C$2:$E$226,3,FALSE),VLOOKUP(H1040,'LISTA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40" s="342" t="s">
        <v>690</v>
      </c>
      <c r="L1040" s="177">
        <v>4</v>
      </c>
      <c r="M1040" s="268">
        <f t="shared" si="78"/>
        <v>10</v>
      </c>
      <c r="N1040" s="85"/>
      <c r="O1040" s="85"/>
      <c r="P1040" s="84"/>
      <c r="Q1040" s="177"/>
      <c r="R1040" s="177"/>
      <c r="S1040" s="177" t="s">
        <v>733</v>
      </c>
      <c r="T1040" s="178"/>
      <c r="U1040" s="178"/>
      <c r="V1040" s="87"/>
      <c r="W1040" s="86">
        <f t="shared" si="79"/>
        <v>10</v>
      </c>
      <c r="X1040" s="88"/>
      <c r="Y1040" s="86">
        <f t="shared" si="80"/>
        <v>18</v>
      </c>
      <c r="Z1040" s="85"/>
      <c r="AA1040" s="267" t="s">
        <v>1381</v>
      </c>
      <c r="AB1040" s="175"/>
      <c r="AC1040" s="176"/>
      <c r="AD1040" s="176"/>
      <c r="AE1040" s="272"/>
      <c r="AF1040" s="272"/>
      <c r="AG1040" s="272"/>
      <c r="AH1040" s="272"/>
      <c r="AI1040" s="272"/>
      <c r="AJ1040" s="272"/>
      <c r="AK1040" s="272"/>
      <c r="AL1040" s="273"/>
      <c r="AM1040" s="272"/>
      <c r="AN1040" s="273"/>
      <c r="AO1040" s="272"/>
      <c r="AP1040" s="273"/>
      <c r="AQ1040" s="272"/>
      <c r="AR1040" s="273"/>
      <c r="AS1040" s="272"/>
      <c r="AT1040" s="102"/>
      <c r="AU1040" s="101"/>
    </row>
    <row r="1041" spans="1:47" ht="329">
      <c r="A1041" s="487"/>
      <c r="B1041" s="445"/>
      <c r="C1041" s="489"/>
      <c r="D1041" s="262" t="s">
        <v>1388</v>
      </c>
      <c r="E1041" s="352" t="s">
        <v>363</v>
      </c>
      <c r="F1041" s="263" t="s">
        <v>624</v>
      </c>
      <c r="G1041" s="290" t="s">
        <v>728</v>
      </c>
      <c r="H1041" s="341" t="s">
        <v>729</v>
      </c>
      <c r="I1041" s="335" t="str">
        <f>IF(OR(E1041="SE",E1041="SA"),VLOOKUP(H1041,'Tabla de Peligros y Riesgo'!$C$2:$E$226,2,FALSE),VLOOKUP(H1041,'LISTA DE ASPECTOS - IMPACTOS'!$D$3:$F$72,2,FALSE))</f>
        <v>Alteración de la calidad de suelo/agua</v>
      </c>
      <c r="J1041" s="336" t="str">
        <f>IF(OR(E1041="SE",E1041="SA"),VLOOKUP(H1041,'Tabla de Peligros y Riesgo'!$C$2:$E$226,3,FALSE),VLOOKUP(H1041,'LISTA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41" s="342" t="s">
        <v>680</v>
      </c>
      <c r="L1041" s="177">
        <v>3</v>
      </c>
      <c r="M1041" s="268">
        <f t="shared" si="78"/>
        <v>13</v>
      </c>
      <c r="N1041" s="177"/>
      <c r="O1041" s="177"/>
      <c r="P1041" s="84"/>
      <c r="Q1041" s="177" t="s">
        <v>730</v>
      </c>
      <c r="R1041" s="177" t="s">
        <v>685</v>
      </c>
      <c r="S1041" s="177" t="s">
        <v>731</v>
      </c>
      <c r="T1041" s="178"/>
      <c r="U1041" s="178"/>
      <c r="V1041" s="87">
        <v>0.15</v>
      </c>
      <c r="W1041" s="86">
        <f t="shared" si="79"/>
        <v>13</v>
      </c>
      <c r="X1041" s="88">
        <f>IF(M1041&gt;=16,MAX(N1041:R1041),IF(M1041&lt;16,MAX(N1041:V1041)))</f>
        <v>0.15</v>
      </c>
      <c r="Y1041" s="86">
        <f t="shared" si="80"/>
        <v>17</v>
      </c>
      <c r="Z1041" s="85"/>
      <c r="AA1041" s="267" t="s">
        <v>1381</v>
      </c>
      <c r="AB1041" s="175"/>
      <c r="AC1041" s="176"/>
      <c r="AD1041" s="176"/>
      <c r="AE1041" s="101"/>
      <c r="AF1041" s="101"/>
      <c r="AG1041" s="101"/>
      <c r="AH1041" s="101"/>
      <c r="AI1041" s="101"/>
      <c r="AJ1041" s="101"/>
      <c r="AK1041" s="101"/>
      <c r="AL1041" s="102"/>
      <c r="AM1041" s="101"/>
      <c r="AN1041" s="102"/>
      <c r="AO1041" s="101"/>
      <c r="AP1041" s="102"/>
      <c r="AQ1041" s="101"/>
      <c r="AR1041" s="102"/>
      <c r="AS1041" s="101"/>
      <c r="AT1041" s="102"/>
      <c r="AU1041" s="101"/>
    </row>
    <row r="1042" spans="1:47" ht="188">
      <c r="A1042" s="487"/>
      <c r="B1042" s="445"/>
      <c r="C1042" s="489"/>
      <c r="D1042" s="262" t="s">
        <v>1388</v>
      </c>
      <c r="E1042" s="352" t="s">
        <v>363</v>
      </c>
      <c r="F1042" s="263" t="s">
        <v>624</v>
      </c>
      <c r="G1042" s="290" t="s">
        <v>739</v>
      </c>
      <c r="H1042" s="341" t="s">
        <v>740</v>
      </c>
      <c r="I1042" s="335" t="str">
        <f>IF(OR(E1042="SE",E1042="SA"),VLOOKUP(H1042,'Tabla de Peligros y Riesgo'!$C$2:$E$226,2,FALSE),VLOOKUP(H1042,'LISTA DE ASPECTOS - IMPACTOS'!$D$3:$F$72,2,FALSE))</f>
        <v>Alteración de la calidad de suelo/agua</v>
      </c>
      <c r="J1042" s="336" t="str">
        <f>IF(OR(E1042="SE",E1042="SA"),VLOOKUP(H1042,'Tabla de Peligros y Riesgo'!$C$2:$E$226,3,FALSE),VLOOKUP(H1042,'LISTA DE ASPECTOS - IMPACTOS'!$D$3:$F$72,3,FALSE))</f>
        <v>Potencial incumplimiento de Estándares de Calidad Ambiental (ECA) para aire.
Potencial afectación a la vida y salud humana.</v>
      </c>
      <c r="K1042" s="342" t="s">
        <v>715</v>
      </c>
      <c r="L1042" s="177">
        <v>4</v>
      </c>
      <c r="M1042" s="268">
        <f t="shared" si="78"/>
        <v>14</v>
      </c>
      <c r="N1042" s="85"/>
      <c r="O1042" s="85"/>
      <c r="P1042" s="291"/>
      <c r="Q1042" s="287"/>
      <c r="R1042" s="177"/>
      <c r="S1042" s="177" t="s">
        <v>741</v>
      </c>
      <c r="T1042" s="178">
        <v>0.35</v>
      </c>
      <c r="U1042" s="178"/>
      <c r="V1042" s="87"/>
      <c r="W1042" s="86">
        <f t="shared" si="79"/>
        <v>14</v>
      </c>
      <c r="X1042" s="88"/>
      <c r="Y1042" s="86">
        <f t="shared" si="80"/>
        <v>18</v>
      </c>
      <c r="Z1042" s="85"/>
      <c r="AA1042" s="267" t="s">
        <v>1381</v>
      </c>
      <c r="AB1042" s="536"/>
      <c r="AC1042" s="537"/>
      <c r="AD1042" s="537"/>
      <c r="AE1042" s="272"/>
      <c r="AF1042" s="272"/>
      <c r="AG1042" s="272"/>
      <c r="AH1042" s="272"/>
      <c r="AI1042" s="272"/>
      <c r="AJ1042" s="272"/>
      <c r="AK1042" s="272"/>
      <c r="AL1042" s="273"/>
      <c r="AM1042" s="272"/>
      <c r="AN1042" s="273"/>
      <c r="AO1042" s="272"/>
      <c r="AP1042" s="273"/>
      <c r="AQ1042" s="272"/>
      <c r="AR1042" s="273"/>
      <c r="AS1042" s="272"/>
      <c r="AT1042" s="102"/>
      <c r="AU1042" s="101"/>
    </row>
    <row r="1043" spans="1:47" ht="116">
      <c r="A1043" s="487"/>
      <c r="B1043" s="445"/>
      <c r="C1043" s="489"/>
      <c r="D1043" s="262" t="s">
        <v>1388</v>
      </c>
      <c r="E1043" s="352" t="s">
        <v>362</v>
      </c>
      <c r="F1043" s="263" t="s">
        <v>624</v>
      </c>
      <c r="G1043" s="290" t="s">
        <v>735</v>
      </c>
      <c r="H1043" s="341" t="s">
        <v>736</v>
      </c>
      <c r="I1043" s="335" t="str">
        <f>IF(OR(E1043="SE",E1043="SA"),VLOOKUP(H1043,'Tabla de Peligros y Riesgo'!$C$2:$E$226,2,FALSE),VLOOKUP(H1043,'LISTA DE ASPECTOS - IMPACTOS'!$D$3:$F$72,2,FALSE))</f>
        <v>Cortes</v>
      </c>
      <c r="J1043" s="336" t="str">
        <f>IF(OR(E1043="SE",E1043="SA"),VLOOKUP(H1043,'Tabla de Peligros y Riesgo'!$C$2:$E$226,3,FALSE),VLOOKUP(H1043,'LISTA DE ASPECTOS - IMPACTOS'!$D$3:$F$72,3,FALSE))</f>
        <v>Herida punzocortante</v>
      </c>
      <c r="K1043" s="342" t="s">
        <v>715</v>
      </c>
      <c r="L1043" s="177">
        <v>3</v>
      </c>
      <c r="M1043" s="268">
        <f t="shared" si="78"/>
        <v>9</v>
      </c>
      <c r="N1043" s="85"/>
      <c r="O1043" s="85"/>
      <c r="P1043" s="84"/>
      <c r="Q1043" s="287" t="s">
        <v>737</v>
      </c>
      <c r="R1043" s="177" t="s">
        <v>678</v>
      </c>
      <c r="S1043" s="177" t="s">
        <v>738</v>
      </c>
      <c r="T1043" s="178"/>
      <c r="U1043" s="178" t="s">
        <v>1402</v>
      </c>
      <c r="V1043" s="87"/>
      <c r="W1043" s="86">
        <f t="shared" si="79"/>
        <v>9</v>
      </c>
      <c r="X1043" s="88"/>
      <c r="Y1043" s="86">
        <f t="shared" si="80"/>
        <v>20</v>
      </c>
      <c r="Z1043" s="85"/>
      <c r="AA1043" s="267" t="s">
        <v>1381</v>
      </c>
      <c r="AB1043" s="175"/>
      <c r="AC1043" s="176"/>
      <c r="AD1043" s="176"/>
      <c r="AE1043" s="101"/>
      <c r="AF1043" s="101"/>
      <c r="AG1043" s="101"/>
      <c r="AH1043" s="101"/>
      <c r="AI1043" s="101"/>
      <c r="AJ1043" s="101"/>
      <c r="AK1043" s="101"/>
      <c r="AL1043" s="102"/>
      <c r="AM1043" s="101"/>
      <c r="AN1043" s="102"/>
      <c r="AO1043" s="101"/>
      <c r="AP1043" s="102"/>
      <c r="AQ1043" s="101"/>
      <c r="AR1043" s="102"/>
      <c r="AS1043" s="101"/>
      <c r="AT1043" s="102"/>
      <c r="AU1043" s="101"/>
    </row>
    <row r="1044" spans="1:47" ht="117.5">
      <c r="A1044" s="487"/>
      <c r="B1044" s="445"/>
      <c r="C1044" s="493"/>
      <c r="D1044" s="262" t="s">
        <v>1388</v>
      </c>
      <c r="E1044" s="352" t="s">
        <v>362</v>
      </c>
      <c r="F1044" s="263" t="s">
        <v>624</v>
      </c>
      <c r="G1044" s="290" t="s">
        <v>704</v>
      </c>
      <c r="H1044" s="341" t="s">
        <v>707</v>
      </c>
      <c r="I1044" s="335" t="str">
        <f>IF(OR(E1044="SE",E1044="SA"),VLOOKUP(H1044,'Tabla de Peligros y Riesgo'!$C$2:$E$226,2,FALSE),VLOOKUP(H1044,'LISTA DE ASPECTOS - IMPACTOS'!$D$3:$F$72,2,FALSE))</f>
        <v>Atrapamiento</v>
      </c>
      <c r="J1044" s="336" t="s">
        <v>705</v>
      </c>
      <c r="K1044" s="342" t="s">
        <v>680</v>
      </c>
      <c r="L1044" s="177">
        <v>3</v>
      </c>
      <c r="M1044" s="268">
        <f t="shared" si="78"/>
        <v>13</v>
      </c>
      <c r="N1044" s="177"/>
      <c r="O1044" s="177"/>
      <c r="P1044" s="84"/>
      <c r="Q1044" s="287"/>
      <c r="R1044" s="177"/>
      <c r="S1044" s="177" t="s">
        <v>714</v>
      </c>
      <c r="T1044" s="178"/>
      <c r="U1044" s="178" t="s">
        <v>1402</v>
      </c>
      <c r="V1044" s="87"/>
      <c r="W1044" s="86">
        <f t="shared" si="79"/>
        <v>13</v>
      </c>
      <c r="X1044" s="88"/>
      <c r="Y1044" s="86">
        <f t="shared" si="80"/>
        <v>17</v>
      </c>
      <c r="Z1044" s="85"/>
      <c r="AA1044" s="267" t="s">
        <v>1381</v>
      </c>
      <c r="AB1044" s="175"/>
      <c r="AC1044" s="176"/>
      <c r="AD1044" s="176"/>
      <c r="AE1044" s="101"/>
      <c r="AF1044" s="101"/>
      <c r="AG1044" s="101"/>
      <c r="AH1044" s="101"/>
      <c r="AI1044" s="101"/>
      <c r="AJ1044" s="101"/>
      <c r="AK1044" s="101"/>
      <c r="AL1044" s="102"/>
      <c r="AM1044" s="101"/>
      <c r="AN1044" s="102"/>
      <c r="AO1044" s="101"/>
      <c r="AP1044" s="102"/>
      <c r="AQ1044" s="101"/>
      <c r="AR1044" s="102"/>
      <c r="AS1044" s="101"/>
      <c r="AT1044" s="102"/>
      <c r="AU1044" s="101"/>
    </row>
    <row r="1045" spans="1:47" ht="87">
      <c r="A1045" s="487"/>
      <c r="B1045" s="445"/>
      <c r="C1045" s="488" t="s">
        <v>235</v>
      </c>
      <c r="D1045" s="262" t="s">
        <v>1388</v>
      </c>
      <c r="E1045" s="352" t="s">
        <v>361</v>
      </c>
      <c r="F1045" s="263" t="s">
        <v>624</v>
      </c>
      <c r="G1045" s="290" t="s">
        <v>441</v>
      </c>
      <c r="H1045" s="341" t="s">
        <v>519</v>
      </c>
      <c r="I1045" s="335" t="str">
        <f>IF(OR(E1045="SE",E1045="SA"),VLOOKUP(H1045,'Tabla de Peligros y Riesgo'!$C$2:$E$226,2,FALSE),VLOOKUP(H1045,'LISTA DE ASPECTOS - IMPACTOS'!$D$3:$F$72,2,FALSE))</f>
        <v>Riesgos Disergonómico</v>
      </c>
      <c r="J1045" s="336" t="str">
        <f>IF(OR(E1045="SE",E1045="SA"),VLOOKUP(H1045,'Tabla de Peligros y Riesgo'!$C$2:$E$226,3,FALSE),VLOOKUP(H1045,'LISTA DE ASPECTOS - IMPACTOS'!$D$3:$F$72,3,FALSE))</f>
        <v>Lumbalgia/Dorsalgia/ Hiperlordosis/ Tendinitis de Hombro</v>
      </c>
      <c r="K1045" s="342" t="s">
        <v>715</v>
      </c>
      <c r="L1045" s="177">
        <v>4</v>
      </c>
      <c r="M1045" s="268">
        <f t="shared" si="78"/>
        <v>14</v>
      </c>
      <c r="N1045" s="85"/>
      <c r="O1045" s="85"/>
      <c r="P1045" s="84"/>
      <c r="Q1045" s="287"/>
      <c r="R1045" s="177"/>
      <c r="S1045" s="177" t="s">
        <v>716</v>
      </c>
      <c r="T1045" s="178"/>
      <c r="U1045" s="178" t="s">
        <v>1402</v>
      </c>
      <c r="V1045" s="87"/>
      <c r="W1045" s="86">
        <f t="shared" si="79"/>
        <v>14</v>
      </c>
      <c r="X1045" s="88">
        <f>IF(M1045&gt;=16,MAX(N1045:R1045),IF(M1045&lt;16,MAX(N1045:V1045)))</f>
        <v>0</v>
      </c>
      <c r="Y1045" s="86">
        <f t="shared" si="80"/>
        <v>18</v>
      </c>
      <c r="Z1045" s="85"/>
      <c r="AA1045" s="267" t="s">
        <v>1381</v>
      </c>
      <c r="AB1045" s="175"/>
      <c r="AC1045" s="176"/>
      <c r="AD1045" s="176"/>
      <c r="AE1045" s="101"/>
      <c r="AF1045" s="101"/>
      <c r="AG1045" s="101"/>
      <c r="AH1045" s="101"/>
      <c r="AI1045" s="101"/>
      <c r="AJ1045" s="101"/>
      <c r="AK1045" s="101"/>
      <c r="AL1045" s="102"/>
      <c r="AM1045" s="101"/>
      <c r="AN1045" s="102"/>
      <c r="AO1045" s="101"/>
      <c r="AP1045" s="102"/>
      <c r="AQ1045" s="101"/>
      <c r="AR1045" s="102"/>
      <c r="AS1045" s="101"/>
      <c r="AT1045" s="102"/>
      <c r="AU1045" s="101"/>
    </row>
    <row r="1046" spans="1:47" ht="87">
      <c r="A1046" s="487"/>
      <c r="B1046" s="445"/>
      <c r="C1046" s="489"/>
      <c r="D1046" s="262" t="s">
        <v>1388</v>
      </c>
      <c r="E1046" s="352" t="s">
        <v>362</v>
      </c>
      <c r="F1046" s="263" t="s">
        <v>624</v>
      </c>
      <c r="G1046" s="290" t="s">
        <v>823</v>
      </c>
      <c r="H1046" s="341" t="s">
        <v>824</v>
      </c>
      <c r="I1046" s="335" t="str">
        <f>IF(OR(E1046="SE",E1046="SA"),VLOOKUP(H1046,'Tabla de Peligros y Riesgo'!$C$2:$E$226,2,FALSE),VLOOKUP(H1046,'LISTA DE ASPECTOS - IMPACTOS'!$D$3:$F$72,2,FALSE))</f>
        <v>Aplastamiento</v>
      </c>
      <c r="J1046" s="336" t="str">
        <f>IF(OR(E1046="SE",E1046="SA"),VLOOKUP(H1046,'Tabla de Peligros y Riesgo'!$C$2:$E$226,3,FALSE),VLOOKUP(H1046,'LISTA DE ASPECTOS - IMPACTOS'!$D$3:$F$72,3,FALSE))</f>
        <v>Contusión/Fractura/Muerte</v>
      </c>
      <c r="K1046" s="342" t="s">
        <v>680</v>
      </c>
      <c r="L1046" s="177">
        <v>2</v>
      </c>
      <c r="M1046" s="268">
        <f t="shared" si="78"/>
        <v>8</v>
      </c>
      <c r="N1046" s="85"/>
      <c r="O1046" s="85"/>
      <c r="P1046" s="84"/>
      <c r="Q1046" s="287" t="s">
        <v>825</v>
      </c>
      <c r="R1046" s="177" t="s">
        <v>685</v>
      </c>
      <c r="S1046" s="177" t="s">
        <v>826</v>
      </c>
      <c r="T1046" s="178"/>
      <c r="U1046" s="178" t="s">
        <v>1402</v>
      </c>
      <c r="V1046" s="87"/>
      <c r="W1046" s="86">
        <f t="shared" si="79"/>
        <v>8</v>
      </c>
      <c r="X1046" s="88"/>
      <c r="Y1046" s="86">
        <f t="shared" si="80"/>
        <v>12</v>
      </c>
      <c r="Z1046" s="85"/>
      <c r="AA1046" s="267" t="s">
        <v>1381</v>
      </c>
      <c r="AB1046" s="175"/>
      <c r="AC1046" s="176"/>
      <c r="AD1046" s="176"/>
      <c r="AE1046" s="101"/>
      <c r="AF1046" s="101"/>
      <c r="AG1046" s="101"/>
      <c r="AH1046" s="101"/>
      <c r="AI1046" s="101"/>
      <c r="AJ1046" s="101"/>
      <c r="AK1046" s="101"/>
      <c r="AL1046" s="102"/>
      <c r="AM1046" s="101"/>
      <c r="AN1046" s="102"/>
      <c r="AO1046" s="101"/>
      <c r="AP1046" s="102"/>
      <c r="AQ1046" s="101"/>
      <c r="AR1046" s="102"/>
      <c r="AS1046" s="101"/>
      <c r="AT1046" s="102"/>
      <c r="AU1046" s="101"/>
    </row>
    <row r="1047" spans="1:47" ht="117.5">
      <c r="A1047" s="487"/>
      <c r="B1047" s="445"/>
      <c r="C1047" s="489"/>
      <c r="D1047" s="262" t="s">
        <v>1388</v>
      </c>
      <c r="E1047" s="352" t="s">
        <v>362</v>
      </c>
      <c r="F1047" s="263" t="s">
        <v>624</v>
      </c>
      <c r="G1047" s="290" t="s">
        <v>704</v>
      </c>
      <c r="H1047" s="341" t="s">
        <v>707</v>
      </c>
      <c r="I1047" s="335" t="str">
        <f>IF(OR(E1047="SE",E1047="SA"),VLOOKUP(H1047,'Tabla de Peligros y Riesgo'!$C$2:$E$226,2,FALSE),VLOOKUP(H1047,'LISTA DE ASPECTOS - IMPACTOS'!$D$3:$F$72,2,FALSE))</f>
        <v>Atrapamiento</v>
      </c>
      <c r="J1047" s="336" t="s">
        <v>705</v>
      </c>
      <c r="K1047" s="342" t="s">
        <v>680</v>
      </c>
      <c r="L1047" s="177">
        <v>3</v>
      </c>
      <c r="M1047" s="268">
        <f t="shared" si="78"/>
        <v>13</v>
      </c>
      <c r="N1047" s="85"/>
      <c r="O1047" s="85"/>
      <c r="P1047" s="84"/>
      <c r="Q1047" s="287"/>
      <c r="R1047" s="177"/>
      <c r="S1047" s="177" t="s">
        <v>850</v>
      </c>
      <c r="T1047" s="178"/>
      <c r="U1047" s="178" t="s">
        <v>1402</v>
      </c>
      <c r="V1047" s="87"/>
      <c r="W1047" s="86">
        <f t="shared" si="79"/>
        <v>13</v>
      </c>
      <c r="X1047" s="88"/>
      <c r="Y1047" s="86">
        <f t="shared" si="80"/>
        <v>17</v>
      </c>
      <c r="Z1047" s="85"/>
      <c r="AA1047" s="267" t="s">
        <v>1381</v>
      </c>
      <c r="AB1047" s="175"/>
      <c r="AC1047" s="176"/>
      <c r="AD1047" s="176"/>
      <c r="AE1047" s="101"/>
      <c r="AF1047" s="101"/>
      <c r="AG1047" s="101"/>
      <c r="AH1047" s="101"/>
      <c r="AI1047" s="101"/>
      <c r="AJ1047" s="101"/>
      <c r="AK1047" s="101"/>
      <c r="AL1047" s="102"/>
      <c r="AM1047" s="101"/>
      <c r="AN1047" s="102"/>
      <c r="AO1047" s="101"/>
      <c r="AP1047" s="102"/>
      <c r="AQ1047" s="101"/>
      <c r="AR1047" s="102"/>
      <c r="AS1047" s="101"/>
      <c r="AT1047" s="102"/>
      <c r="AU1047" s="101"/>
    </row>
    <row r="1048" spans="1:47" ht="87">
      <c r="A1048" s="487"/>
      <c r="B1048" s="445"/>
      <c r="C1048" s="489"/>
      <c r="D1048" s="262" t="s">
        <v>1388</v>
      </c>
      <c r="E1048" s="352" t="s">
        <v>362</v>
      </c>
      <c r="F1048" s="263" t="s">
        <v>624</v>
      </c>
      <c r="G1048" s="290" t="s">
        <v>701</v>
      </c>
      <c r="H1048" s="341" t="s">
        <v>542</v>
      </c>
      <c r="I1048" s="335" t="str">
        <f>IF(OR(E1048="SE",E1048="SA"),VLOOKUP(H1048,'Tabla de Peligros y Riesgo'!$C$2:$E$226,2,FALSE),VLOOKUP(H1048,'LISTA DE ASPECTOS - IMPACTOS'!$D$3:$F$72,2,FALSE))</f>
        <v>Caída al mismo nivel</v>
      </c>
      <c r="J1048" s="336" t="s">
        <v>702</v>
      </c>
      <c r="K1048" s="342" t="s">
        <v>680</v>
      </c>
      <c r="L1048" s="177">
        <v>4</v>
      </c>
      <c r="M1048" s="268">
        <f t="shared" si="78"/>
        <v>18</v>
      </c>
      <c r="N1048" s="85"/>
      <c r="O1048" s="85"/>
      <c r="P1048" s="84"/>
      <c r="Q1048" s="287"/>
      <c r="R1048" s="177"/>
      <c r="S1048" s="177" t="s">
        <v>849</v>
      </c>
      <c r="T1048" s="178"/>
      <c r="U1048" s="178" t="s">
        <v>1402</v>
      </c>
      <c r="V1048" s="87"/>
      <c r="W1048" s="86">
        <f t="shared" si="79"/>
        <v>18</v>
      </c>
      <c r="X1048" s="88"/>
      <c r="Y1048" s="86">
        <f t="shared" si="80"/>
        <v>21</v>
      </c>
      <c r="Z1048" s="85"/>
      <c r="AA1048" s="267" t="s">
        <v>1381</v>
      </c>
      <c r="AB1048" s="175"/>
      <c r="AC1048" s="176"/>
      <c r="AD1048" s="176"/>
      <c r="AE1048" s="101"/>
      <c r="AF1048" s="101"/>
      <c r="AG1048" s="101"/>
      <c r="AH1048" s="101"/>
      <c r="AI1048" s="101"/>
      <c r="AJ1048" s="101"/>
      <c r="AK1048" s="101"/>
      <c r="AL1048" s="102"/>
      <c r="AM1048" s="101"/>
      <c r="AN1048" s="102"/>
      <c r="AO1048" s="101"/>
      <c r="AP1048" s="102"/>
      <c r="AQ1048" s="101"/>
      <c r="AR1048" s="102"/>
      <c r="AS1048" s="101"/>
      <c r="AT1048" s="102"/>
      <c r="AU1048" s="101"/>
    </row>
    <row r="1049" spans="1:47" ht="87">
      <c r="A1049" s="487"/>
      <c r="B1049" s="445"/>
      <c r="C1049" s="488" t="s">
        <v>236</v>
      </c>
      <c r="D1049" s="262" t="s">
        <v>1388</v>
      </c>
      <c r="E1049" s="352" t="s">
        <v>361</v>
      </c>
      <c r="F1049" s="263" t="s">
        <v>624</v>
      </c>
      <c r="G1049" s="290" t="s">
        <v>441</v>
      </c>
      <c r="H1049" s="341" t="s">
        <v>519</v>
      </c>
      <c r="I1049" s="335" t="str">
        <f>IF(OR(E1049="SE",E1049="SA"),VLOOKUP(H1049,'Tabla de Peligros y Riesgo'!$C$2:$E$226,2,FALSE),VLOOKUP(H1049,'LISTA DE ASPECTOS - IMPACTOS'!$D$3:$F$72,2,FALSE))</f>
        <v>Riesgos Disergonómico</v>
      </c>
      <c r="J1049" s="336" t="str">
        <f>IF(OR(E1049="SE",E1049="SA"),VLOOKUP(H1049,'Tabla de Peligros y Riesgo'!$C$2:$E$226,3,FALSE),VLOOKUP(H1049,'LISTA DE ASPECTOS - IMPACTOS'!$D$3:$F$72,3,FALSE))</f>
        <v>Lumbalgia/Dorsalgia/ Hiperlordosis/ Tendinitis de Hombro</v>
      </c>
      <c r="K1049" s="342" t="s">
        <v>715</v>
      </c>
      <c r="L1049" s="177">
        <v>4</v>
      </c>
      <c r="M1049" s="268">
        <f t="shared" si="78"/>
        <v>14</v>
      </c>
      <c r="N1049" s="85"/>
      <c r="O1049" s="85"/>
      <c r="P1049" s="84"/>
      <c r="Q1049" s="287"/>
      <c r="R1049" s="177"/>
      <c r="S1049" s="177" t="s">
        <v>716</v>
      </c>
      <c r="T1049" s="178"/>
      <c r="U1049" s="178" t="s">
        <v>1402</v>
      </c>
      <c r="V1049" s="87"/>
      <c r="W1049" s="86">
        <f t="shared" si="79"/>
        <v>14</v>
      </c>
      <c r="X1049" s="88"/>
      <c r="Y1049" s="86">
        <f t="shared" si="80"/>
        <v>18</v>
      </c>
      <c r="Z1049" s="85"/>
      <c r="AA1049" s="267" t="s">
        <v>1381</v>
      </c>
      <c r="AB1049" s="175"/>
      <c r="AC1049" s="176"/>
      <c r="AD1049" s="176"/>
      <c r="AT1049" s="102"/>
      <c r="AU1049" s="101"/>
    </row>
    <row r="1050" spans="1:47" ht="87">
      <c r="A1050" s="487"/>
      <c r="B1050" s="445"/>
      <c r="C1050" s="489"/>
      <c r="D1050" s="262" t="s">
        <v>1388</v>
      </c>
      <c r="E1050" s="352" t="s">
        <v>362</v>
      </c>
      <c r="F1050" s="263" t="s">
        <v>624</v>
      </c>
      <c r="G1050" s="290" t="s">
        <v>701</v>
      </c>
      <c r="H1050" s="341" t="s">
        <v>542</v>
      </c>
      <c r="I1050" s="335" t="str">
        <f>IF(OR(E1050="SE",E1050="SA"),VLOOKUP(H1050,'Tabla de Peligros y Riesgo'!$C$2:$E$226,2,FALSE),VLOOKUP(H1050,'LISTA DE ASPECTOS - IMPACTOS'!$D$3:$F$72,2,FALSE))</f>
        <v>Caída al mismo nivel</v>
      </c>
      <c r="J1050" s="336" t="s">
        <v>702</v>
      </c>
      <c r="K1050" s="342" t="s">
        <v>680</v>
      </c>
      <c r="L1050" s="177">
        <v>4</v>
      </c>
      <c r="M1050" s="268">
        <f t="shared" si="78"/>
        <v>18</v>
      </c>
      <c r="N1050" s="85"/>
      <c r="O1050" s="85"/>
      <c r="P1050" s="84"/>
      <c r="Q1050" s="287"/>
      <c r="R1050" s="177"/>
      <c r="S1050" s="177" t="s">
        <v>849</v>
      </c>
      <c r="T1050" s="178"/>
      <c r="U1050" s="178" t="s">
        <v>1402</v>
      </c>
      <c r="V1050" s="87"/>
      <c r="W1050" s="86">
        <f t="shared" si="79"/>
        <v>18</v>
      </c>
      <c r="X1050" s="88"/>
      <c r="Y1050" s="86">
        <f t="shared" si="80"/>
        <v>21</v>
      </c>
      <c r="Z1050" s="85"/>
      <c r="AA1050" s="267" t="s">
        <v>1381</v>
      </c>
      <c r="AB1050" s="175"/>
      <c r="AC1050" s="176"/>
      <c r="AD1050" s="176"/>
      <c r="AT1050" s="102"/>
      <c r="AU1050" s="101"/>
    </row>
    <row r="1051" spans="1:47" ht="87">
      <c r="A1051" s="487"/>
      <c r="B1051" s="445"/>
      <c r="C1051" s="489"/>
      <c r="D1051" s="262" t="s">
        <v>1388</v>
      </c>
      <c r="E1051" s="352" t="s">
        <v>362</v>
      </c>
      <c r="F1051" s="263" t="s">
        <v>624</v>
      </c>
      <c r="G1051" s="290" t="s">
        <v>823</v>
      </c>
      <c r="H1051" s="341" t="s">
        <v>824</v>
      </c>
      <c r="I1051" s="335" t="str">
        <f>IF(OR(E1051="SE",E1051="SA"),VLOOKUP(H1051,'Tabla de Peligros y Riesgo'!$C$2:$E$226,2,FALSE),VLOOKUP(H1051,'LISTA DE ASPECTOS - IMPACTOS'!$D$3:$F$72,2,FALSE))</f>
        <v>Aplastamiento</v>
      </c>
      <c r="J1051" s="336" t="str">
        <f>IF(OR(E1051="SE",E1051="SA"),VLOOKUP(H1051,'Tabla de Peligros y Riesgo'!$C$2:$E$226,3,FALSE),VLOOKUP(H1051,'LISTA DE ASPECTOS - IMPACTOS'!$D$3:$F$72,3,FALSE))</f>
        <v>Contusión/Fractura/Muerte</v>
      </c>
      <c r="K1051" s="342" t="s">
        <v>680</v>
      </c>
      <c r="L1051" s="177">
        <v>2</v>
      </c>
      <c r="M1051" s="268">
        <f t="shared" si="78"/>
        <v>8</v>
      </c>
      <c r="N1051" s="85"/>
      <c r="O1051" s="85"/>
      <c r="P1051" s="84"/>
      <c r="Q1051" s="287" t="s">
        <v>825</v>
      </c>
      <c r="R1051" s="177" t="s">
        <v>685</v>
      </c>
      <c r="S1051" s="177" t="s">
        <v>826</v>
      </c>
      <c r="T1051" s="178"/>
      <c r="U1051" s="178" t="s">
        <v>1402</v>
      </c>
      <c r="V1051" s="87"/>
      <c r="W1051" s="86">
        <f t="shared" si="79"/>
        <v>8</v>
      </c>
      <c r="X1051" s="88"/>
      <c r="Y1051" s="86">
        <f t="shared" si="80"/>
        <v>12</v>
      </c>
      <c r="Z1051" s="85"/>
      <c r="AA1051" s="267" t="s">
        <v>1381</v>
      </c>
      <c r="AB1051" s="175"/>
      <c r="AC1051" s="176"/>
      <c r="AD1051" s="176"/>
      <c r="AT1051" s="102"/>
      <c r="AU1051" s="101"/>
    </row>
    <row r="1052" spans="1:47" ht="329">
      <c r="A1052" s="487"/>
      <c r="B1052" s="445"/>
      <c r="C1052" s="489"/>
      <c r="D1052" s="262" t="s">
        <v>1388</v>
      </c>
      <c r="E1052" s="352" t="s">
        <v>363</v>
      </c>
      <c r="F1052" s="263" t="s">
        <v>624</v>
      </c>
      <c r="G1052" s="290" t="s">
        <v>732</v>
      </c>
      <c r="H1052" s="341" t="s">
        <v>729</v>
      </c>
      <c r="I1052" s="335" t="str">
        <f>IF(OR(E1052="SE",E1052="SA"),VLOOKUP(H1052,'Tabla de Peligros y Riesgo'!$C$2:$E$226,2,FALSE),VLOOKUP(H1052,'LISTA DE ASPECTOS - IMPACTOS'!$D$3:$F$72,2,FALSE))</f>
        <v>Alteración de la calidad de suelo/agua</v>
      </c>
      <c r="J1052" s="336" t="str">
        <f>IF(OR(E1052="SE",E1052="SA"),VLOOKUP(H1052,'Tabla de Peligros y Riesgo'!$C$2:$E$226,3,FALSE),VLOOKUP(H1052,'LISTA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52" s="342" t="s">
        <v>690</v>
      </c>
      <c r="L1052" s="177">
        <v>4</v>
      </c>
      <c r="M1052" s="268">
        <f t="shared" si="78"/>
        <v>10</v>
      </c>
      <c r="N1052" s="85"/>
      <c r="O1052" s="85"/>
      <c r="P1052" s="84"/>
      <c r="Q1052" s="177"/>
      <c r="R1052" s="177"/>
      <c r="S1052" s="177" t="s">
        <v>733</v>
      </c>
      <c r="T1052" s="178"/>
      <c r="U1052" s="178"/>
      <c r="V1052" s="87"/>
      <c r="W1052" s="86">
        <f t="shared" si="79"/>
        <v>10</v>
      </c>
      <c r="X1052" s="88"/>
      <c r="Y1052" s="86">
        <f t="shared" si="80"/>
        <v>18</v>
      </c>
      <c r="Z1052" s="85"/>
      <c r="AA1052" s="267" t="s">
        <v>1381</v>
      </c>
      <c r="AB1052" s="175"/>
      <c r="AC1052" s="176"/>
      <c r="AD1052" s="176"/>
      <c r="AE1052" s="272"/>
      <c r="AF1052" s="272"/>
      <c r="AG1052" s="272"/>
      <c r="AH1052" s="272"/>
      <c r="AI1052" s="272"/>
      <c r="AJ1052" s="272"/>
      <c r="AK1052" s="272"/>
      <c r="AL1052" s="273"/>
      <c r="AM1052" s="272"/>
      <c r="AN1052" s="273"/>
      <c r="AO1052" s="272"/>
      <c r="AP1052" s="273"/>
      <c r="AQ1052" s="272"/>
      <c r="AR1052" s="273"/>
      <c r="AS1052" s="272"/>
      <c r="AT1052" s="102"/>
      <c r="AU1052" s="101"/>
    </row>
    <row r="1053" spans="1:47" ht="329">
      <c r="A1053" s="487"/>
      <c r="B1053" s="445"/>
      <c r="C1053" s="489"/>
      <c r="D1053" s="262" t="s">
        <v>1388</v>
      </c>
      <c r="E1053" s="352" t="s">
        <v>363</v>
      </c>
      <c r="F1053" s="263" t="s">
        <v>624</v>
      </c>
      <c r="G1053" s="290" t="s">
        <v>728</v>
      </c>
      <c r="H1053" s="341" t="s">
        <v>729</v>
      </c>
      <c r="I1053" s="335" t="str">
        <f>IF(OR(E1053="SE",E1053="SA"),VLOOKUP(H1053,'Tabla de Peligros y Riesgo'!$C$2:$E$226,2,FALSE),VLOOKUP(H1053,'LISTA DE ASPECTOS - IMPACTOS'!$D$3:$F$72,2,FALSE))</f>
        <v>Alteración de la calidad de suelo/agua</v>
      </c>
      <c r="J1053" s="336" t="str">
        <f>IF(OR(E1053="SE",E1053="SA"),VLOOKUP(H1053,'Tabla de Peligros y Riesgo'!$C$2:$E$226,3,FALSE),VLOOKUP(H1053,'LISTA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53" s="342" t="s">
        <v>680</v>
      </c>
      <c r="L1053" s="177">
        <v>3</v>
      </c>
      <c r="M1053" s="268">
        <f t="shared" si="78"/>
        <v>13</v>
      </c>
      <c r="N1053" s="177"/>
      <c r="O1053" s="177"/>
      <c r="P1053" s="84"/>
      <c r="Q1053" s="177" t="s">
        <v>730</v>
      </c>
      <c r="R1053" s="177" t="s">
        <v>685</v>
      </c>
      <c r="S1053" s="177" t="s">
        <v>731</v>
      </c>
      <c r="T1053" s="178"/>
      <c r="U1053" s="178"/>
      <c r="V1053" s="87">
        <v>0.15</v>
      </c>
      <c r="W1053" s="86">
        <f t="shared" si="79"/>
        <v>13</v>
      </c>
      <c r="X1053" s="88">
        <f>IF(M1053&gt;=16,MAX(N1053:R1053),IF(M1053&lt;16,MAX(N1053:V1053)))</f>
        <v>0.15</v>
      </c>
      <c r="Y1053" s="86">
        <f t="shared" si="80"/>
        <v>17</v>
      </c>
      <c r="Z1053" s="85"/>
      <c r="AA1053" s="267" t="s">
        <v>1381</v>
      </c>
      <c r="AB1053" s="175"/>
      <c r="AC1053" s="176"/>
      <c r="AD1053" s="176"/>
      <c r="AE1053" s="101"/>
      <c r="AF1053" s="101"/>
      <c r="AG1053" s="101"/>
      <c r="AH1053" s="101"/>
      <c r="AI1053" s="101"/>
      <c r="AJ1053" s="101"/>
      <c r="AK1053" s="101"/>
      <c r="AL1053" s="102"/>
      <c r="AM1053" s="101"/>
      <c r="AN1053" s="102"/>
      <c r="AO1053" s="101"/>
      <c r="AP1053" s="102"/>
      <c r="AQ1053" s="101"/>
      <c r="AR1053" s="102"/>
      <c r="AS1053" s="101"/>
      <c r="AT1053" s="102"/>
      <c r="AU1053" s="101"/>
    </row>
    <row r="1054" spans="1:47" ht="188">
      <c r="A1054" s="487"/>
      <c r="B1054" s="445"/>
      <c r="C1054" s="489"/>
      <c r="D1054" s="262" t="s">
        <v>1388</v>
      </c>
      <c r="E1054" s="352" t="s">
        <v>363</v>
      </c>
      <c r="F1054" s="263" t="s">
        <v>624</v>
      </c>
      <c r="G1054" s="290" t="s">
        <v>739</v>
      </c>
      <c r="H1054" s="341" t="s">
        <v>740</v>
      </c>
      <c r="I1054" s="335" t="str">
        <f>IF(OR(E1054="SE",E1054="SA"),VLOOKUP(H1054,'Tabla de Peligros y Riesgo'!$C$2:$E$226,2,FALSE),VLOOKUP(H1054,'LISTA DE ASPECTOS - IMPACTOS'!$D$3:$F$72,2,FALSE))</f>
        <v>Alteración de la calidad de suelo/agua</v>
      </c>
      <c r="J1054" s="336" t="str">
        <f>IF(OR(E1054="SE",E1054="SA"),VLOOKUP(H1054,'Tabla de Peligros y Riesgo'!$C$2:$E$226,3,FALSE),VLOOKUP(H1054,'LISTA DE ASPECTOS - IMPACTOS'!$D$3:$F$72,3,FALSE))</f>
        <v>Potencial incumplimiento de Estándares de Calidad Ambiental (ECA) para aire.
Potencial afectación a la vida y salud humana.</v>
      </c>
      <c r="K1054" s="342" t="s">
        <v>715</v>
      </c>
      <c r="L1054" s="177">
        <v>4</v>
      </c>
      <c r="M1054" s="268">
        <f t="shared" si="78"/>
        <v>14</v>
      </c>
      <c r="N1054" s="85"/>
      <c r="O1054" s="85"/>
      <c r="P1054" s="291"/>
      <c r="Q1054" s="287"/>
      <c r="R1054" s="177"/>
      <c r="S1054" s="177" t="s">
        <v>741</v>
      </c>
      <c r="T1054" s="178">
        <v>0.35</v>
      </c>
      <c r="U1054" s="178"/>
      <c r="V1054" s="87"/>
      <c r="W1054" s="86">
        <f t="shared" si="79"/>
        <v>14</v>
      </c>
      <c r="X1054" s="88"/>
      <c r="Y1054" s="86">
        <f t="shared" si="80"/>
        <v>18</v>
      </c>
      <c r="Z1054" s="85"/>
      <c r="AA1054" s="267" t="s">
        <v>1381</v>
      </c>
      <c r="AB1054" s="536"/>
      <c r="AC1054" s="537"/>
      <c r="AD1054" s="537"/>
      <c r="AE1054" s="272"/>
      <c r="AF1054" s="272"/>
      <c r="AG1054" s="272"/>
      <c r="AH1054" s="272"/>
      <c r="AI1054" s="272"/>
      <c r="AJ1054" s="272"/>
      <c r="AK1054" s="272"/>
      <c r="AL1054" s="273"/>
      <c r="AM1054" s="272"/>
      <c r="AN1054" s="273"/>
      <c r="AO1054" s="272"/>
      <c r="AP1054" s="273"/>
      <c r="AQ1054" s="272"/>
      <c r="AR1054" s="273"/>
      <c r="AS1054" s="272"/>
      <c r="AT1054" s="102"/>
      <c r="AU1054" s="101"/>
    </row>
    <row r="1055" spans="1:47" ht="116">
      <c r="A1055" s="487"/>
      <c r="B1055" s="445"/>
      <c r="C1055" s="489"/>
      <c r="D1055" s="262" t="s">
        <v>1388</v>
      </c>
      <c r="E1055" s="352" t="s">
        <v>362</v>
      </c>
      <c r="F1055" s="263" t="s">
        <v>624</v>
      </c>
      <c r="G1055" s="290" t="s">
        <v>735</v>
      </c>
      <c r="H1055" s="341" t="s">
        <v>736</v>
      </c>
      <c r="I1055" s="335" t="str">
        <f>IF(OR(E1055="SE",E1055="SA"),VLOOKUP(H1055,'Tabla de Peligros y Riesgo'!$C$2:$E$226,2,FALSE),VLOOKUP(H1055,'LISTA DE ASPECTOS - IMPACTOS'!$D$3:$F$72,2,FALSE))</f>
        <v>Cortes</v>
      </c>
      <c r="J1055" s="336" t="str">
        <f>IF(OR(E1055="SE",E1055="SA"),VLOOKUP(H1055,'Tabla de Peligros y Riesgo'!$C$2:$E$226,3,FALSE),VLOOKUP(H1055,'LISTA DE ASPECTOS - IMPACTOS'!$D$3:$F$72,3,FALSE))</f>
        <v>Herida punzocortante</v>
      </c>
      <c r="K1055" s="342" t="s">
        <v>715</v>
      </c>
      <c r="L1055" s="177">
        <v>3</v>
      </c>
      <c r="M1055" s="268">
        <f t="shared" si="78"/>
        <v>9</v>
      </c>
      <c r="N1055" s="85"/>
      <c r="O1055" s="85"/>
      <c r="P1055" s="84"/>
      <c r="Q1055" s="287" t="s">
        <v>737</v>
      </c>
      <c r="R1055" s="177" t="s">
        <v>678</v>
      </c>
      <c r="S1055" s="177" t="s">
        <v>738</v>
      </c>
      <c r="T1055" s="178"/>
      <c r="U1055" s="178" t="s">
        <v>1402</v>
      </c>
      <c r="V1055" s="87"/>
      <c r="W1055" s="86">
        <f t="shared" si="79"/>
        <v>9</v>
      </c>
      <c r="X1055" s="88"/>
      <c r="Y1055" s="86">
        <f t="shared" si="80"/>
        <v>20</v>
      </c>
      <c r="Z1055" s="85"/>
      <c r="AA1055" s="267" t="s">
        <v>1381</v>
      </c>
      <c r="AB1055" s="175"/>
      <c r="AC1055" s="176"/>
      <c r="AD1055" s="176"/>
      <c r="AT1055" s="102"/>
      <c r="AU1055" s="101"/>
    </row>
    <row r="1056" spans="1:47" ht="117.5">
      <c r="A1056" s="487"/>
      <c r="B1056" s="445"/>
      <c r="C1056" s="493"/>
      <c r="D1056" s="262" t="s">
        <v>1388</v>
      </c>
      <c r="E1056" s="352" t="s">
        <v>362</v>
      </c>
      <c r="F1056" s="263" t="s">
        <v>624</v>
      </c>
      <c r="G1056" s="290" t="s">
        <v>704</v>
      </c>
      <c r="H1056" s="341" t="s">
        <v>707</v>
      </c>
      <c r="I1056" s="335" t="str">
        <f>IF(OR(E1056="SE",E1056="SA"),VLOOKUP(H1056,'Tabla de Peligros y Riesgo'!$C$2:$E$226,2,FALSE),VLOOKUP(H1056,'LISTA DE ASPECTOS - IMPACTOS'!$D$3:$F$72,2,FALSE))</f>
        <v>Atrapamiento</v>
      </c>
      <c r="J1056" s="336" t="s">
        <v>705</v>
      </c>
      <c r="K1056" s="342" t="s">
        <v>680</v>
      </c>
      <c r="L1056" s="177">
        <v>3</v>
      </c>
      <c r="M1056" s="268">
        <f t="shared" si="78"/>
        <v>13</v>
      </c>
      <c r="N1056" s="177"/>
      <c r="O1056" s="177"/>
      <c r="P1056" s="84"/>
      <c r="Q1056" s="287"/>
      <c r="R1056" s="177"/>
      <c r="S1056" s="177" t="s">
        <v>714</v>
      </c>
      <c r="T1056" s="178"/>
      <c r="U1056" s="178" t="s">
        <v>1402</v>
      </c>
      <c r="V1056" s="87"/>
      <c r="W1056" s="86">
        <f t="shared" si="79"/>
        <v>13</v>
      </c>
      <c r="X1056" s="88"/>
      <c r="Y1056" s="86">
        <f t="shared" si="80"/>
        <v>17</v>
      </c>
      <c r="Z1056" s="85"/>
      <c r="AA1056" s="267" t="s">
        <v>1381</v>
      </c>
      <c r="AB1056" s="175"/>
      <c r="AC1056" s="176"/>
      <c r="AD1056" s="176"/>
      <c r="AT1056" s="102"/>
      <c r="AU1056" s="101"/>
    </row>
    <row r="1057" spans="1:52" ht="117.5">
      <c r="A1057" s="487"/>
      <c r="B1057" s="445"/>
      <c r="C1057" s="277" t="s">
        <v>25</v>
      </c>
      <c r="D1057" s="262" t="s">
        <v>1388</v>
      </c>
      <c r="E1057" s="352" t="s">
        <v>362</v>
      </c>
      <c r="F1057" s="263" t="s">
        <v>624</v>
      </c>
      <c r="G1057" s="290" t="s">
        <v>704</v>
      </c>
      <c r="H1057" s="341" t="s">
        <v>707</v>
      </c>
      <c r="I1057" s="335" t="str">
        <f>IF(OR(E1057="SE",E1057="SA"),VLOOKUP(H1057,'Tabla de Peligros y Riesgo'!$C$2:$E$226,2,FALSE),VLOOKUP(H1057,'LISTA DE ASPECTOS - IMPACTOS'!$D$3:$F$72,2,FALSE))</f>
        <v>Atrapamiento</v>
      </c>
      <c r="J1057" s="336" t="s">
        <v>705</v>
      </c>
      <c r="K1057" s="342" t="s">
        <v>680</v>
      </c>
      <c r="L1057" s="177">
        <v>3</v>
      </c>
      <c r="M1057" s="268">
        <f t="shared" si="78"/>
        <v>13</v>
      </c>
      <c r="N1057" s="85"/>
      <c r="O1057" s="85"/>
      <c r="P1057" s="84"/>
      <c r="Q1057" s="287"/>
      <c r="R1057" s="177"/>
      <c r="S1057" s="177" t="s">
        <v>850</v>
      </c>
      <c r="T1057" s="178"/>
      <c r="U1057" s="178" t="s">
        <v>1402</v>
      </c>
      <c r="V1057" s="87"/>
      <c r="W1057" s="86">
        <f t="shared" si="79"/>
        <v>13</v>
      </c>
      <c r="X1057" s="88">
        <f>IF(M1057&gt;=16,MAX(N1057:R1057),IF(M1057&lt;16,MAX(N1057:V1057)))</f>
        <v>0</v>
      </c>
      <c r="Y1057" s="86">
        <f t="shared" si="80"/>
        <v>17</v>
      </c>
      <c r="Z1057" s="85"/>
      <c r="AA1057" s="267" t="s">
        <v>1381</v>
      </c>
      <c r="AB1057" s="175"/>
      <c r="AC1057" s="176"/>
      <c r="AD1057" s="176"/>
      <c r="AT1057" s="102"/>
      <c r="AU1057" s="101"/>
    </row>
    <row r="1058" spans="1:52" ht="141">
      <c r="A1058" s="487"/>
      <c r="B1058" s="445"/>
      <c r="C1058" s="488" t="s">
        <v>113</v>
      </c>
      <c r="D1058" s="262" t="s">
        <v>1388</v>
      </c>
      <c r="E1058" s="352" t="s">
        <v>361</v>
      </c>
      <c r="F1058" s="263" t="s">
        <v>624</v>
      </c>
      <c r="G1058" s="290" t="s">
        <v>711</v>
      </c>
      <c r="H1058" s="341" t="s">
        <v>513</v>
      </c>
      <c r="I1058" s="335" t="str">
        <f>IF(OR(E1058="SE",E1058="SA"),VLOOKUP(H1058,'Tabla de Peligros y Riesgo'!$C$2:$E$226,2,FALSE),VLOOKUP(H1058,'LISTA DE ASPECTOS - IMPACTOS'!$D$3:$F$72,2,FALSE))</f>
        <v xml:space="preserve">Exposición a vibraciones </v>
      </c>
      <c r="J1058" s="336" t="str">
        <f>IF(OR(E1058="SE",E1058="SA"),VLOOKUP(H1058,'Tabla de Peligros y Riesgo'!$C$2:$E$226,3,FALSE),VLOOKUP(H1058,'LISTA DE ASPECTOS - IMPACTOS'!$D$3:$F$72,3,FALSE))</f>
        <v>Trastornos (vasculares, hueso, articulaciones y neurológicos)</v>
      </c>
      <c r="K1058" s="342" t="s">
        <v>680</v>
      </c>
      <c r="L1058" s="177">
        <v>3</v>
      </c>
      <c r="M1058" s="268">
        <f t="shared" si="78"/>
        <v>13</v>
      </c>
      <c r="N1058" s="85"/>
      <c r="O1058" s="85"/>
      <c r="P1058" s="84"/>
      <c r="Q1058" s="287"/>
      <c r="R1058" s="177"/>
      <c r="S1058" s="177" t="s">
        <v>712</v>
      </c>
      <c r="T1058" s="178"/>
      <c r="U1058" s="178" t="s">
        <v>1402</v>
      </c>
      <c r="V1058" s="87"/>
      <c r="W1058" s="86">
        <f t="shared" si="79"/>
        <v>13</v>
      </c>
      <c r="X1058" s="88"/>
      <c r="Y1058" s="86">
        <f t="shared" si="80"/>
        <v>17</v>
      </c>
      <c r="Z1058" s="85"/>
      <c r="AA1058" s="267" t="s">
        <v>1381</v>
      </c>
      <c r="AB1058" s="175"/>
      <c r="AC1058" s="176"/>
      <c r="AD1058" s="176"/>
      <c r="AT1058" s="102"/>
      <c r="AU1058" s="101"/>
    </row>
    <row r="1059" spans="1:52" ht="141">
      <c r="A1059" s="487"/>
      <c r="B1059" s="445"/>
      <c r="C1059" s="489"/>
      <c r="D1059" s="262" t="s">
        <v>1388</v>
      </c>
      <c r="E1059" s="352" t="s">
        <v>361</v>
      </c>
      <c r="F1059" s="263" t="s">
        <v>624</v>
      </c>
      <c r="G1059" s="290" t="s">
        <v>717</v>
      </c>
      <c r="H1059" s="341" t="s">
        <v>718</v>
      </c>
      <c r="I1059" s="335" t="str">
        <f>IF(OR(E1059="SE",E1059="SA"),VLOOKUP(H1059,'Tabla de Peligros y Riesgo'!$C$2:$E$226,2,FALSE),VLOOKUP(H1059,'LISTA DE ASPECTOS - IMPACTOS'!$D$3:$F$72,2,FALSE))</f>
        <v>Perdida de la audición</v>
      </c>
      <c r="J1059" s="336" t="str">
        <f>IF(OR(E1059="SE",E1059="SA"),VLOOKUP(H1059,'Tabla de Peligros y Riesgo'!$C$2:$E$226,3,FALSE),VLOOKUP(H1059,'LISTA DE ASPECTOS - IMPACTOS'!$D$3:$F$72,3,FALSE))</f>
        <v>Hipoacusia</v>
      </c>
      <c r="K1059" s="342" t="s">
        <v>680</v>
      </c>
      <c r="L1059" s="177">
        <v>3</v>
      </c>
      <c r="M1059" s="268">
        <f t="shared" si="78"/>
        <v>13</v>
      </c>
      <c r="N1059" s="85"/>
      <c r="O1059" s="85"/>
      <c r="P1059" s="84"/>
      <c r="Q1059" s="287" t="s">
        <v>719</v>
      </c>
      <c r="R1059" s="177" t="s">
        <v>678</v>
      </c>
      <c r="S1059" s="177" t="s">
        <v>720</v>
      </c>
      <c r="T1059" s="178"/>
      <c r="U1059" s="178" t="s">
        <v>822</v>
      </c>
      <c r="V1059" s="87"/>
      <c r="W1059" s="86">
        <f t="shared" si="79"/>
        <v>13</v>
      </c>
      <c r="X1059" s="88"/>
      <c r="Y1059" s="86">
        <f t="shared" si="80"/>
        <v>20</v>
      </c>
      <c r="Z1059" s="85"/>
      <c r="AA1059" s="267" t="s">
        <v>1381</v>
      </c>
      <c r="AB1059" s="175"/>
      <c r="AC1059" s="176"/>
      <c r="AD1059" s="176"/>
      <c r="AT1059" s="102"/>
      <c r="AU1059" s="101"/>
    </row>
    <row r="1060" spans="1:52" ht="117.5">
      <c r="A1060" s="487"/>
      <c r="B1060" s="445"/>
      <c r="C1060" s="489"/>
      <c r="D1060" s="262" t="s">
        <v>1388</v>
      </c>
      <c r="E1060" s="352" t="s">
        <v>362</v>
      </c>
      <c r="F1060" s="263" t="s">
        <v>624</v>
      </c>
      <c r="G1060" s="290" t="s">
        <v>704</v>
      </c>
      <c r="H1060" s="341" t="s">
        <v>707</v>
      </c>
      <c r="I1060" s="335" t="str">
        <f>IF(OR(E1060="SE",E1060="SA"),VLOOKUP(H1060,'Tabla de Peligros y Riesgo'!$C$2:$E$226,2,FALSE),VLOOKUP(H1060,'LISTA DE ASPECTOS - IMPACTOS'!$D$3:$F$72,2,FALSE))</f>
        <v>Atrapamiento</v>
      </c>
      <c r="J1060" s="336" t="s">
        <v>705</v>
      </c>
      <c r="K1060" s="342" t="s">
        <v>680</v>
      </c>
      <c r="L1060" s="177">
        <v>3</v>
      </c>
      <c r="M1060" s="268">
        <f t="shared" si="78"/>
        <v>13</v>
      </c>
      <c r="N1060" s="85"/>
      <c r="O1060" s="85"/>
      <c r="P1060" s="84"/>
      <c r="Q1060" s="287"/>
      <c r="R1060" s="177"/>
      <c r="S1060" s="177" t="s">
        <v>850</v>
      </c>
      <c r="T1060" s="178"/>
      <c r="U1060" s="178" t="s">
        <v>1402</v>
      </c>
      <c r="V1060" s="87">
        <v>0.15</v>
      </c>
      <c r="W1060" s="86">
        <f t="shared" si="79"/>
        <v>13</v>
      </c>
      <c r="X1060" s="88">
        <f>IF(M1060&gt;=16,MAX(N1060:R1060),IF(M1060&lt;16,MAX(N1060:V1060)))</f>
        <v>0.15</v>
      </c>
      <c r="Y1060" s="86">
        <f t="shared" si="80"/>
        <v>17</v>
      </c>
      <c r="Z1060" s="85"/>
      <c r="AA1060" s="267" t="s">
        <v>1381</v>
      </c>
      <c r="AB1060" s="175"/>
      <c r="AC1060" s="176"/>
      <c r="AD1060" s="176"/>
      <c r="AT1060" s="102"/>
      <c r="AU1060" s="101"/>
    </row>
    <row r="1061" spans="1:52" ht="329">
      <c r="A1061" s="487"/>
      <c r="B1061" s="445"/>
      <c r="C1061" s="489"/>
      <c r="D1061" s="262" t="s">
        <v>1388</v>
      </c>
      <c r="E1061" s="352" t="s">
        <v>363</v>
      </c>
      <c r="F1061" s="263" t="s">
        <v>624</v>
      </c>
      <c r="G1061" s="290" t="s">
        <v>732</v>
      </c>
      <c r="H1061" s="341" t="s">
        <v>729</v>
      </c>
      <c r="I1061" s="335" t="str">
        <f>IF(OR(E1061="SE",E1061="SA"),VLOOKUP(H1061,'Tabla de Peligros y Riesgo'!$C$2:$E$226,2,FALSE),VLOOKUP(H1061,'LISTA DE ASPECTOS - IMPACTOS'!$D$3:$F$72,2,FALSE))</f>
        <v>Alteración de la calidad de suelo/agua</v>
      </c>
      <c r="J1061" s="336" t="str">
        <f>IF(OR(E1061="SE",E1061="SA"),VLOOKUP(H1061,'Tabla de Peligros y Riesgo'!$C$2:$E$226,3,FALSE),VLOOKUP(H1061,'LISTA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61" s="342" t="s">
        <v>690</v>
      </c>
      <c r="L1061" s="177">
        <v>4</v>
      </c>
      <c r="M1061" s="268">
        <f t="shared" si="78"/>
        <v>10</v>
      </c>
      <c r="N1061" s="85"/>
      <c r="O1061" s="85"/>
      <c r="P1061" s="84"/>
      <c r="Q1061" s="177"/>
      <c r="R1061" s="177"/>
      <c r="S1061" s="177" t="s">
        <v>733</v>
      </c>
      <c r="T1061" s="178"/>
      <c r="U1061" s="178"/>
      <c r="V1061" s="87"/>
      <c r="W1061" s="86">
        <f t="shared" si="79"/>
        <v>10</v>
      </c>
      <c r="X1061" s="88"/>
      <c r="Y1061" s="86">
        <f t="shared" si="80"/>
        <v>18</v>
      </c>
      <c r="Z1061" s="85"/>
      <c r="AA1061" s="267" t="s">
        <v>1381</v>
      </c>
      <c r="AB1061" s="175"/>
      <c r="AC1061" s="176"/>
      <c r="AD1061" s="176"/>
      <c r="AE1061" s="272"/>
      <c r="AF1061" s="272"/>
      <c r="AG1061" s="272"/>
      <c r="AH1061" s="272"/>
      <c r="AI1061" s="272"/>
      <c r="AJ1061" s="272"/>
      <c r="AK1061" s="272"/>
      <c r="AL1061" s="273"/>
      <c r="AM1061" s="272"/>
      <c r="AN1061" s="273"/>
      <c r="AO1061" s="272"/>
      <c r="AP1061" s="273"/>
      <c r="AQ1061" s="272"/>
      <c r="AR1061" s="273"/>
      <c r="AS1061" s="272"/>
      <c r="AT1061" s="102"/>
      <c r="AU1061" s="101"/>
    </row>
    <row r="1062" spans="1:52" ht="141">
      <c r="A1062" s="487"/>
      <c r="B1062" s="445"/>
      <c r="C1062" s="489"/>
      <c r="D1062" s="262" t="s">
        <v>1388</v>
      </c>
      <c r="E1062" s="352" t="s">
        <v>363</v>
      </c>
      <c r="F1062" s="263" t="s">
        <v>624</v>
      </c>
      <c r="G1062" s="290" t="s">
        <v>809</v>
      </c>
      <c r="H1062" s="341" t="s">
        <v>417</v>
      </c>
      <c r="I1062" s="335" t="str">
        <f>IF(OR(E1062="SE",E1062="SA"),VLOOKUP(H1062,'Tabla de Peligros y Riesgo'!$C$2:$E$226,2,FALSE),VLOOKUP(H1062,'LISTA DE ASPECTOS - IMPACTOS'!$D$3:$F$72,2,FALSE))</f>
        <v>Contaminación sonora</v>
      </c>
      <c r="J1062" s="336" t="str">
        <f>IF(OR(E1062="SE",E1062="SA"),VLOOKUP(H1062,'Tabla de Peligros y Riesgo'!$C$2:$E$226,3,FALSE),VLOOKUP(H1062,'LISTA DE ASPECTOS - IMPACTOS'!$D$3:$F$72,3,FALSE))</f>
        <v>Afectación a la fauna terrestre.
Potencial afectación a la calidad ambiental del recurso agua.</v>
      </c>
      <c r="K1062" s="342" t="s">
        <v>715</v>
      </c>
      <c r="L1062" s="177">
        <v>5</v>
      </c>
      <c r="M1062" s="268">
        <f t="shared" si="78"/>
        <v>19</v>
      </c>
      <c r="N1062" s="85"/>
      <c r="O1062" s="85"/>
      <c r="P1062" s="84"/>
      <c r="Q1062" s="177"/>
      <c r="R1062" s="177"/>
      <c r="S1062" s="177" t="s">
        <v>810</v>
      </c>
      <c r="T1062" s="178"/>
      <c r="U1062" s="178"/>
      <c r="V1062" s="87"/>
      <c r="W1062" s="86">
        <f t="shared" si="79"/>
        <v>19</v>
      </c>
      <c r="X1062" s="88"/>
      <c r="Y1062" s="86">
        <f t="shared" si="80"/>
        <v>22</v>
      </c>
      <c r="Z1062" s="85"/>
      <c r="AA1062" s="267" t="s">
        <v>1381</v>
      </c>
      <c r="AB1062" s="175"/>
      <c r="AC1062" s="176"/>
      <c r="AD1062" s="176"/>
      <c r="AE1062" s="272"/>
      <c r="AF1062" s="272"/>
      <c r="AG1062" s="272"/>
      <c r="AH1062" s="272"/>
      <c r="AI1062" s="272"/>
      <c r="AJ1062" s="272"/>
      <c r="AK1062" s="272"/>
      <c r="AL1062" s="273"/>
      <c r="AM1062" s="272"/>
      <c r="AN1062" s="273"/>
      <c r="AO1062" s="272"/>
      <c r="AP1062" s="273"/>
      <c r="AQ1062" s="272"/>
      <c r="AR1062" s="273"/>
      <c r="AS1062" s="272"/>
      <c r="AT1062" s="102"/>
      <c r="AU1062" s="101"/>
    </row>
    <row r="1063" spans="1:52" ht="329">
      <c r="A1063" s="487"/>
      <c r="B1063" s="445"/>
      <c r="C1063" s="489"/>
      <c r="D1063" s="262" t="s">
        <v>1388</v>
      </c>
      <c r="E1063" s="352" t="s">
        <v>363</v>
      </c>
      <c r="F1063" s="263" t="s">
        <v>624</v>
      </c>
      <c r="G1063" s="290" t="s">
        <v>728</v>
      </c>
      <c r="H1063" s="341" t="s">
        <v>729</v>
      </c>
      <c r="I1063" s="335" t="str">
        <f>IF(OR(E1063="SE",E1063="SA"),VLOOKUP(H1063,'Tabla de Peligros y Riesgo'!$C$2:$E$226,2,FALSE),VLOOKUP(H1063,'LISTA DE ASPECTOS - IMPACTOS'!$D$3:$F$72,2,FALSE))</f>
        <v>Alteración de la calidad de suelo/agua</v>
      </c>
      <c r="J1063" s="336" t="str">
        <f>IF(OR(E1063="SE",E1063="SA"),VLOOKUP(H1063,'Tabla de Peligros y Riesgo'!$C$2:$E$226,3,FALSE),VLOOKUP(H1063,'LISTA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63" s="342" t="s">
        <v>680</v>
      </c>
      <c r="L1063" s="177">
        <v>3</v>
      </c>
      <c r="M1063" s="268">
        <f t="shared" si="78"/>
        <v>13</v>
      </c>
      <c r="N1063" s="177"/>
      <c r="O1063" s="177"/>
      <c r="P1063" s="84"/>
      <c r="Q1063" s="177" t="s">
        <v>730</v>
      </c>
      <c r="R1063" s="177" t="s">
        <v>685</v>
      </c>
      <c r="S1063" s="177" t="s">
        <v>731</v>
      </c>
      <c r="T1063" s="178"/>
      <c r="U1063" s="178"/>
      <c r="V1063" s="87"/>
      <c r="W1063" s="86">
        <f t="shared" si="79"/>
        <v>13</v>
      </c>
      <c r="X1063" s="88"/>
      <c r="Y1063" s="86">
        <f t="shared" si="80"/>
        <v>17</v>
      </c>
      <c r="Z1063" s="85"/>
      <c r="AA1063" s="267" t="s">
        <v>1381</v>
      </c>
      <c r="AB1063" s="175"/>
      <c r="AC1063" s="176"/>
      <c r="AD1063" s="176"/>
      <c r="AE1063" s="272"/>
      <c r="AF1063" s="272"/>
      <c r="AG1063" s="272"/>
      <c r="AH1063" s="272"/>
      <c r="AI1063" s="272"/>
      <c r="AJ1063" s="272"/>
      <c r="AK1063" s="272"/>
      <c r="AL1063" s="273"/>
      <c r="AM1063" s="272"/>
      <c r="AN1063" s="273"/>
      <c r="AO1063" s="272"/>
      <c r="AP1063" s="273"/>
      <c r="AQ1063" s="272"/>
      <c r="AR1063" s="273"/>
      <c r="AS1063" s="272"/>
      <c r="AT1063" s="102"/>
      <c r="AU1063" s="101"/>
    </row>
    <row r="1064" spans="1:52" ht="117.5">
      <c r="A1064" s="487"/>
      <c r="B1064" s="445"/>
      <c r="C1064" s="493"/>
      <c r="D1064" s="262" t="s">
        <v>1388</v>
      </c>
      <c r="E1064" s="352" t="s">
        <v>363</v>
      </c>
      <c r="F1064" s="263" t="s">
        <v>624</v>
      </c>
      <c r="G1064" s="290" t="s">
        <v>725</v>
      </c>
      <c r="H1064" s="341" t="s">
        <v>726</v>
      </c>
      <c r="I1064" s="335" t="str">
        <f>IF(OR(E1064="SE",E1064="SA"),VLOOKUP(H1064,'Tabla de Peligros y Riesgo'!$C$2:$E$226,2,FALSE),VLOOKUP(H1064,'LISTA DE ASPECTOS - IMPACTOS'!$D$3:$F$72,2,FALSE))</f>
        <v>Alteración de la calidad de aire</v>
      </c>
      <c r="J1064" s="336" t="str">
        <f>IF(OR(E1064="SE",E1064="SA"),VLOOKUP(H1064,'Tabla de Peligros y Riesgo'!$C$2:$E$226,3,FALSE),VLOOKUP(H1064,'LISTA DE ASPECTOS - IMPACTOS'!$D$3:$F$72,3,FALSE))</f>
        <v>Potencial afectación a la calidad ambiental del aire</v>
      </c>
      <c r="K1064" s="342" t="s">
        <v>715</v>
      </c>
      <c r="L1064" s="177">
        <v>4</v>
      </c>
      <c r="M1064" s="268">
        <f t="shared" si="78"/>
        <v>14</v>
      </c>
      <c r="N1064" s="85"/>
      <c r="O1064" s="85"/>
      <c r="P1064" s="84"/>
      <c r="Q1064" s="287"/>
      <c r="R1064" s="177"/>
      <c r="S1064" s="177" t="s">
        <v>727</v>
      </c>
      <c r="T1064" s="178"/>
      <c r="U1064" s="178"/>
      <c r="V1064" s="87"/>
      <c r="W1064" s="86">
        <f t="shared" si="79"/>
        <v>14</v>
      </c>
      <c r="X1064" s="88"/>
      <c r="Y1064" s="86">
        <f t="shared" si="80"/>
        <v>18</v>
      </c>
      <c r="Z1064" s="85"/>
      <c r="AA1064" s="267" t="s">
        <v>1381</v>
      </c>
      <c r="AB1064" s="175"/>
      <c r="AC1064" s="176"/>
      <c r="AD1064" s="176"/>
      <c r="AE1064" s="272"/>
      <c r="AF1064" s="272"/>
      <c r="AG1064" s="272"/>
      <c r="AH1064" s="272"/>
      <c r="AI1064" s="272"/>
      <c r="AJ1064" s="272"/>
      <c r="AK1064" s="272"/>
      <c r="AL1064" s="273"/>
      <c r="AM1064" s="272"/>
      <c r="AN1064" s="273"/>
      <c r="AO1064" s="272"/>
      <c r="AP1064" s="273"/>
      <c r="AQ1064" s="272"/>
      <c r="AR1064" s="273"/>
      <c r="AS1064" s="272"/>
      <c r="AT1064" s="102"/>
      <c r="AU1064" s="101"/>
    </row>
    <row r="1065" spans="1:52" ht="87">
      <c r="A1065" s="487"/>
      <c r="B1065" s="445"/>
      <c r="C1065" s="488" t="s">
        <v>28</v>
      </c>
      <c r="D1065" s="262" t="s">
        <v>1388</v>
      </c>
      <c r="E1065" s="352" t="s">
        <v>362</v>
      </c>
      <c r="F1065" s="263" t="s">
        <v>624</v>
      </c>
      <c r="G1065" s="290" t="s">
        <v>701</v>
      </c>
      <c r="H1065" s="341" t="s">
        <v>476</v>
      </c>
      <c r="I1065" s="335" t="str">
        <f>IF(OR(E1065="SE",E1065="SA"),VLOOKUP(H1065,'Tabla de Peligros y Riesgo'!$C$2:$E$226,2,FALSE),VLOOKUP(H1065,'LISTA DE ASPECTOS - IMPACTOS'!$D$3:$F$72,2,FALSE))</f>
        <v>Caída al mismo nivel</v>
      </c>
      <c r="J1065" s="336" t="s">
        <v>702</v>
      </c>
      <c r="K1065" s="342" t="s">
        <v>680</v>
      </c>
      <c r="L1065" s="177">
        <v>4</v>
      </c>
      <c r="M1065" s="268">
        <f t="shared" si="78"/>
        <v>18</v>
      </c>
      <c r="N1065" s="85"/>
      <c r="O1065" s="85"/>
      <c r="P1065" s="84"/>
      <c r="Q1065" s="287"/>
      <c r="R1065" s="177"/>
      <c r="S1065" s="177" t="s">
        <v>849</v>
      </c>
      <c r="T1065" s="178"/>
      <c r="U1065" s="178" t="s">
        <v>1402</v>
      </c>
      <c r="V1065" s="87"/>
      <c r="W1065" s="86">
        <f t="shared" si="79"/>
        <v>18</v>
      </c>
      <c r="X1065" s="88"/>
      <c r="Y1065" s="86">
        <f t="shared" si="80"/>
        <v>21</v>
      </c>
      <c r="Z1065" s="85"/>
      <c r="AA1065" s="267" t="s">
        <v>1381</v>
      </c>
      <c r="AB1065" s="175"/>
      <c r="AC1065" s="176"/>
      <c r="AD1065" s="176"/>
      <c r="AT1065" s="102"/>
      <c r="AU1065" s="101"/>
    </row>
    <row r="1066" spans="1:52" ht="101.5">
      <c r="A1066" s="487"/>
      <c r="B1066" s="445"/>
      <c r="C1066" s="489"/>
      <c r="D1066" s="262" t="s">
        <v>1388</v>
      </c>
      <c r="E1066" s="352" t="s">
        <v>362</v>
      </c>
      <c r="F1066" s="263" t="s">
        <v>624</v>
      </c>
      <c r="G1066" s="290" t="s">
        <v>704</v>
      </c>
      <c r="H1066" s="341" t="s">
        <v>507</v>
      </c>
      <c r="I1066" s="335" t="str">
        <f>IF(OR(E1066="SE",E1066="SA"),VLOOKUP(H1066,'Tabla de Peligros y Riesgo'!$C$2:$E$226,2,FALSE),VLOOKUP(H1066,'LISTA DE ASPECTOS - IMPACTOS'!$D$3:$F$72,2,FALSE))</f>
        <v xml:space="preserve">Golpes </v>
      </c>
      <c r="J1066" s="336" t="s">
        <v>705</v>
      </c>
      <c r="K1066" s="342" t="s">
        <v>680</v>
      </c>
      <c r="L1066" s="177">
        <v>3</v>
      </c>
      <c r="M1066" s="268">
        <f t="shared" si="78"/>
        <v>13</v>
      </c>
      <c r="N1066" s="177"/>
      <c r="O1066" s="177"/>
      <c r="P1066" s="84"/>
      <c r="Q1066" s="287"/>
      <c r="R1066" s="177"/>
      <c r="S1066" s="177" t="s">
        <v>714</v>
      </c>
      <c r="T1066" s="178"/>
      <c r="U1066" s="178" t="s">
        <v>1402</v>
      </c>
      <c r="V1066" s="87"/>
      <c r="W1066" s="86">
        <f t="shared" si="79"/>
        <v>13</v>
      </c>
      <c r="X1066" s="88"/>
      <c r="Y1066" s="86">
        <f t="shared" si="80"/>
        <v>17</v>
      </c>
      <c r="Z1066" s="85"/>
      <c r="AA1066" s="267" t="s">
        <v>1381</v>
      </c>
      <c r="AB1066" s="175"/>
      <c r="AC1066" s="176"/>
      <c r="AD1066" s="176"/>
      <c r="AT1066" s="102"/>
      <c r="AU1066" s="101"/>
    </row>
    <row r="1067" spans="1:52" ht="188">
      <c r="A1067" s="541"/>
      <c r="B1067" s="447"/>
      <c r="C1067" s="493"/>
      <c r="D1067" s="262" t="s">
        <v>1388</v>
      </c>
      <c r="E1067" s="352" t="s">
        <v>363</v>
      </c>
      <c r="F1067" s="263" t="s">
        <v>624</v>
      </c>
      <c r="G1067" s="290" t="s">
        <v>739</v>
      </c>
      <c r="H1067" s="341" t="s">
        <v>740</v>
      </c>
      <c r="I1067" s="335" t="str">
        <f>IF(OR(E1067="SE",E1067="SA"),VLOOKUP(H1067,'Tabla de Peligros y Riesgo'!$C$2:$E$226,2,FALSE),VLOOKUP(H1067,'LISTA DE ASPECTOS - IMPACTOS'!$D$3:$F$72,2,FALSE))</f>
        <v>Alteración de la calidad de suelo/agua</v>
      </c>
      <c r="J1067" s="336" t="str">
        <f>IF(OR(E1067="SE",E1067="SA"),VLOOKUP(H1067,'Tabla de Peligros y Riesgo'!$C$2:$E$226,3,FALSE),VLOOKUP(H1067,'LISTA DE ASPECTOS - IMPACTOS'!$D$3:$F$72,3,FALSE))</f>
        <v>Potencial incumplimiento de Estándares de Calidad Ambiental (ECA) para aire.
Potencial afectación a la vida y salud humana.</v>
      </c>
      <c r="K1067" s="342" t="s">
        <v>715</v>
      </c>
      <c r="L1067" s="177">
        <v>4</v>
      </c>
      <c r="M1067" s="268">
        <f t="shared" si="78"/>
        <v>14</v>
      </c>
      <c r="N1067" s="85"/>
      <c r="O1067" s="85"/>
      <c r="P1067" s="291"/>
      <c r="Q1067" s="287"/>
      <c r="R1067" s="177"/>
      <c r="S1067" s="177" t="s">
        <v>741</v>
      </c>
      <c r="T1067" s="178">
        <v>0.35</v>
      </c>
      <c r="U1067" s="178"/>
      <c r="V1067" s="87"/>
      <c r="W1067" s="86">
        <f t="shared" si="79"/>
        <v>14</v>
      </c>
      <c r="X1067" s="88"/>
      <c r="Y1067" s="86">
        <f t="shared" si="80"/>
        <v>18</v>
      </c>
      <c r="Z1067" s="85"/>
      <c r="AA1067" s="267" t="s">
        <v>1381</v>
      </c>
      <c r="AB1067" s="536"/>
      <c r="AC1067" s="537"/>
      <c r="AD1067" s="537"/>
      <c r="AE1067" s="272"/>
      <c r="AF1067" s="272"/>
      <c r="AG1067" s="272"/>
      <c r="AH1067" s="272"/>
      <c r="AI1067" s="272"/>
      <c r="AJ1067" s="272"/>
      <c r="AK1067" s="272"/>
      <c r="AL1067" s="273"/>
      <c r="AM1067" s="272"/>
      <c r="AN1067" s="273"/>
      <c r="AO1067" s="272"/>
      <c r="AP1067" s="273"/>
      <c r="AQ1067" s="272"/>
      <c r="AR1067" s="273"/>
      <c r="AS1067" s="272"/>
      <c r="AT1067" s="102"/>
      <c r="AU1067" s="101"/>
    </row>
    <row r="1068" spans="1:52" ht="101.5">
      <c r="A1068" s="446" t="s">
        <v>237</v>
      </c>
      <c r="B1068" s="444" t="s">
        <v>238</v>
      </c>
      <c r="C1068" s="488" t="s">
        <v>18</v>
      </c>
      <c r="D1068" s="262" t="s">
        <v>1388</v>
      </c>
      <c r="E1068" s="352" t="s">
        <v>362</v>
      </c>
      <c r="F1068" s="263" t="s">
        <v>624</v>
      </c>
      <c r="G1068" s="290" t="s">
        <v>679</v>
      </c>
      <c r="H1068" s="335" t="s">
        <v>470</v>
      </c>
      <c r="I1068" s="335" t="str">
        <f>IF(OR(E1068="SE",E1068="SA"),VLOOKUP(H1068,'Tabla de Peligros y Riesgo'!$C$2:$E$226,2,FALSE),VLOOKUP(H1068,'LISTA DE ASPECTOS - IMPACTOS'!$D$3:$F$72,2,FALSE))</f>
        <v>Riesgo Psicosocial</v>
      </c>
      <c r="J1068" s="336" t="str">
        <f>IF(OR(E1068="SE",E1068="SA"),VLOOKUP(H1068,'Tabla de Peligros y Riesgo'!$C$2:$E$226,3,FALSE),VLOOKUP(H1068,'LISTA DE ASPECTOS - IMPACTOS'!$D$3:$F$72,3,FALSE))</f>
        <v>Estrés / Depresión</v>
      </c>
      <c r="K1068" s="337" t="s">
        <v>680</v>
      </c>
      <c r="L1068" s="277">
        <v>4</v>
      </c>
      <c r="M1068" s="268">
        <f t="shared" si="78"/>
        <v>18</v>
      </c>
      <c r="N1068" s="85"/>
      <c r="O1068" s="85"/>
      <c r="P1068" s="292"/>
      <c r="Q1068" s="359"/>
      <c r="R1068" s="177"/>
      <c r="S1068" s="177" t="s">
        <v>820</v>
      </c>
      <c r="T1068" s="178"/>
      <c r="U1068" s="178" t="s">
        <v>1402</v>
      </c>
      <c r="V1068" s="278"/>
      <c r="W1068" s="86">
        <f t="shared" si="79"/>
        <v>18</v>
      </c>
      <c r="X1068" s="88"/>
      <c r="Y1068" s="86">
        <f t="shared" si="80"/>
        <v>21</v>
      </c>
      <c r="Z1068" s="85"/>
      <c r="AA1068" s="267" t="s">
        <v>1381</v>
      </c>
      <c r="AB1068" s="176"/>
      <c r="AC1068" s="176"/>
      <c r="AD1068" s="176"/>
      <c r="AT1068" s="102"/>
      <c r="AU1068" s="101"/>
    </row>
    <row r="1069" spans="1:52" ht="72.5">
      <c r="A1069" s="446"/>
      <c r="B1069" s="445"/>
      <c r="C1069" s="489"/>
      <c r="D1069" s="262" t="s">
        <v>1388</v>
      </c>
      <c r="E1069" s="352" t="s">
        <v>363</v>
      </c>
      <c r="F1069" s="263" t="s">
        <v>624</v>
      </c>
      <c r="G1069" s="290" t="s">
        <v>686</v>
      </c>
      <c r="H1069" s="335" t="s">
        <v>687</v>
      </c>
      <c r="I1069" s="350" t="s">
        <v>688</v>
      </c>
      <c r="J1069" s="351" t="s">
        <v>689</v>
      </c>
      <c r="K1069" s="337" t="s">
        <v>690</v>
      </c>
      <c r="L1069" s="277">
        <v>5</v>
      </c>
      <c r="M1069" s="268">
        <f t="shared" ref="M1069:M1132" si="81">IF(CONCATENATE(L1069,K1069)="1A",1,IF(CONCATENATE(L1069,K1069)="1B",2,IF(CONCATENATE(L1069,K1069)="2A",3,IF(CONCATENATE(L1069,K1069)="1C",4,IF(CONCATENATE(L1069,K1069)="2B",5,IF(CONCATENATE(L1069,K1069)="3A",6,IF(CONCATENATE(L1069,K1069)="1D",7,IF(CONCATENATE(L1069,K1069)="2C",8,IF(CONCATENATE(L1069,K1069)="3B",9,IF(CONCATENATE(L1069,K1069)="4A",10,IF(CONCATENATE(L1069,K1069)="1E",11,IF(CONCATENATE(L1069,K1069)="2D",12,IF(CONCATENATE(L1069,K1069)="3C",13,IF(CONCATENATE(L1069,K1069)="4B",14,IF(CONCATENATE(L1069,K1069)="5A",15,IF(CONCATENATE(L1069,K1069)="2E",16,IF(CONCATENATE(L1069,K1069)="3D",17,IF(CONCATENATE(L1069,K1069)="4C",18,IF(CONCATENATE(L1069,K1069)="5B",19,IF(CONCATENATE(L1069,K1069)="3E",20,IF(CONCATENATE(L1069,K1069)="4D",21,IF(CONCATENATE(L1069,K1069)="5C",22,IF(CONCATENATE(L1069,K1069)="4E",23,IF(CONCATENATE(L1069,K1069)="5D",24,IF(CONCATENATE(L1069,K1069)="5E",25,"")))))))))))))))))))))))))</f>
        <v>15</v>
      </c>
      <c r="N1069" s="269"/>
      <c r="O1069" s="274"/>
      <c r="P1069" s="275"/>
      <c r="Q1069" s="359"/>
      <c r="R1069" s="177"/>
      <c r="S1069" s="177" t="s">
        <v>691</v>
      </c>
      <c r="T1069" s="178"/>
      <c r="U1069" s="178"/>
      <c r="V1069" s="278"/>
      <c r="W1069" s="86">
        <f t="shared" ref="W1069:W1132" si="82">M1069</f>
        <v>15</v>
      </c>
      <c r="X1069" s="88"/>
      <c r="Y1069" s="86">
        <f t="shared" ref="Y1069:Y1132" si="83">_xlfn.IFS(AND(W1069=1,N1069&lt;&gt;0),25,AND(W1069=1,O1069&lt;&gt;0),21,AND(W1069=1,R1069="ALTO"),16,AND(W1069=1,R1069="BAJO"),11,AND(W1069=1,S1069&lt;&gt;0),2,AND(W1069=2,N1069&lt;&gt;0),25,AND(W1069=2,O1069&lt;&gt;0),21,AND(W1069=2,R1069="ALTO"),16,AND(W1069=2,R1069="BAJO"),11,AND(W1069=2,S1069&lt;&gt;0),4,AND(W1069=3,N1069&lt;&gt;0),25,AND(W1069=3,O1069&lt;&gt;0),21,AND(W1069=3,R1069="ALTO"),16,AND(W1069=3,R1069="BAJO"),12,AND(W1069=3,S1069&lt;&gt;0),5,AND(W1069=4,N1069&lt;&gt;0),25,AND(W1069=4,O1069&lt;&gt;0),13,AND(W1069=4,R1069="ALTO"),16,AND(W1069=4,R1069="BAJO"),14,AND(W1069=4,S1069&lt;&gt;0),7,AND(W1069=5,N1069&lt;&gt;0),25,AND(W1069=5,O1069&lt;&gt;0),21,AND(W1069=5,R1069="ALTO"),16,AND(W1069=5,R1069="BAJO"),12,AND(W1069=5,S1069&lt;&gt;0),8,AND(W1069=6,N1069&lt;&gt;0),25,AND(W1069=6,O1069&lt;&gt;0),21,AND(W1069=6,R1069="ALTO"),20,AND(W1069=6,R1069="BAJO"),17,AND(W1069=6,S1069&lt;&gt;0),6,AND(W1069=7,N1069&lt;&gt;0),25,AND(W1069=7,O1069&lt;&gt;0),23,AND(W1069=7,R1069="ALTO"),16,AND(W1069=7,R1069="BAJO"),11,AND(W1069=7,S1069&lt;&gt;0),7,AND(W1069=8,N1069&lt;&gt;0),25,AND(W1069=8,O1069&lt;&gt;0),21,AND(W1069=8,R1069="ALTO"),16,AND(W1069=8,R1069="BAJO"),12,AND(W1069=8,S1069&lt;&gt;0),8,AND(W1069=9,N1069&lt;&gt;0),25,AND(W1069=9,O1069&lt;&gt;0),21,AND(W1069=9,R1069="ALTO"),20,AND(W1069=9,R1069="BAJO"),17,AND(W1069=9,S1069&lt;&gt;0),13,AND(W1069=10,N1069&lt;&gt;0),25,AND(W1069=10,O1069&lt;&gt;0),22,AND(W1069=10,R1069="ALTO"),21,AND(W1069=10,R1069="BAJO"),18,AND(W1069=10,S1069&lt;&gt;0),18,AND(W1069=11,N1069&lt;&gt;0),25,AND(W1069=11,O1069&lt;&gt;0),23,AND(W1069=11,R1069="ALTO"),20,AND(W1069=11,R1069="BAJO"),16,AND(W1069=11,S1069&lt;&gt;0),11,AND(W1069=12,N1069&lt;&gt;0),25,AND(W1069=12,O1069&lt;&gt;0),23,AND(W1069=12,R1069="ALTO"),20,AND(W1069=12,R1069="BAJO"),16,AND(W1069=12,S1069&lt;&gt;0),12,AND(W1069=13,N1069&lt;&gt;0),25,AND(W1069=13,O1069&lt;&gt;0),21,AND(W1069=13,R1069="ALTO"),20,AND(W1069=13,R1069="BAJO"),17,AND(W1069=13,S1069&lt;&gt;0),17,AND(W1069=14,N1069&lt;&gt;0),25,AND(W1069=14,O1069&lt;&gt;0),24,AND(W1069=14,R1069="ALTO"),23,AND(W1069=14,R1069="BAJO"),21,AND(W1069=14,S1069&lt;&gt;0),18,AND(W1069=15,N1069&lt;&gt;0),25,AND(W1069=15,O1069&lt;&gt;0),24,AND(W1069=15,R1069="ALTO"),22,AND(W1069=15,R1069="BAJO"),19,AND(W1069=15,S1069&lt;&gt;0),19,AND(W1069=16,N1069&lt;&gt;0),25,AND(W1069=16,O1069&lt;&gt;0),23,AND(W1069=16,R1069="ALTO"),23,AND(W1069=16,R1069="BAJO"),23,AND(W1069=16,S1069&lt;&gt;0),20,AND(W1069=17,N1069&lt;&gt;0),25,AND(W1069=17,O1069&lt;&gt;0),24,AND(W1069=17,R1069="ALTO"),23,AND(W1069=17,R1069="BAJO"),21,AND(W1069=17,S1069&lt;&gt;0),20,AND(W1069=18,N1069&lt;&gt;0),25,AND(W1069=18,O1069&lt;&gt;0),24,AND(W1069=18,R1069="ALTO"),23,AND(W1069=18,R1069="BAJO"),22,AND(W1069=18,S1069&lt;&gt;0),21,AND(W1069=19,N1069&lt;&gt;0),25,AND(W1069=19,O1069&lt;&gt;0),25,AND(W1069=19,R1069="ALTO"),24,AND(W1069=19,R1069="BAJO"),22,AND(W1069=19,S1069&lt;&gt;0),22,AND(W1069&lt;&gt;0,U1069&lt;&gt;0),W1069,TRUE,"FALSO")</f>
        <v>19</v>
      </c>
      <c r="Z1069" s="85"/>
      <c r="AA1069" s="267" t="s">
        <v>1381</v>
      </c>
      <c r="AB1069" s="176"/>
      <c r="AC1069" s="176"/>
      <c r="AD1069" s="176"/>
      <c r="AT1069" s="102"/>
      <c r="AU1069" s="101"/>
    </row>
    <row r="1070" spans="1:52" ht="87">
      <c r="A1070" s="446"/>
      <c r="B1070" s="445"/>
      <c r="C1070" s="493"/>
      <c r="D1070" s="262" t="s">
        <v>1388</v>
      </c>
      <c r="E1070" s="352" t="s">
        <v>362</v>
      </c>
      <c r="F1070" s="263" t="s">
        <v>624</v>
      </c>
      <c r="G1070" s="290" t="s">
        <v>692</v>
      </c>
      <c r="H1070" s="335" t="s">
        <v>521</v>
      </c>
      <c r="I1070" s="335" t="str">
        <f>IF(OR(E1070="SE",E1070="SA"),VLOOKUP(H1070,'Tabla de Peligros y Riesgo'!$C$2:$E$226,2,FALSE),VLOOKUP(H1070,'LISTA DE ASPECTOS - IMPACTOS'!$D$3:$F$72,2,FALSE))</f>
        <v>Riesgo Psicosocial</v>
      </c>
      <c r="J1070" s="336" t="str">
        <f>IF(OR(E1070="SE",E1070="SA"),VLOOKUP(H1070,'Tabla de Peligros y Riesgo'!$C$2:$E$226,3,FALSE),VLOOKUP(H1070,'LISTA DE ASPECTOS - IMPACTOS'!$D$3:$F$72,3,FALSE))</f>
        <v>Estrés / Depresión</v>
      </c>
      <c r="K1070" s="337" t="s">
        <v>680</v>
      </c>
      <c r="L1070" s="277">
        <v>4</v>
      </c>
      <c r="M1070" s="268">
        <f t="shared" si="81"/>
        <v>18</v>
      </c>
      <c r="N1070" s="269"/>
      <c r="O1070" s="274"/>
      <c r="P1070" s="275"/>
      <c r="Q1070" s="276"/>
      <c r="R1070" s="177"/>
      <c r="S1070" s="177" t="s">
        <v>742</v>
      </c>
      <c r="T1070" s="178"/>
      <c r="U1070" s="178" t="s">
        <v>1402</v>
      </c>
      <c r="V1070" s="278"/>
      <c r="W1070" s="86">
        <f t="shared" si="82"/>
        <v>18</v>
      </c>
      <c r="X1070" s="195"/>
      <c r="Y1070" s="86">
        <f t="shared" si="83"/>
        <v>21</v>
      </c>
      <c r="Z1070" s="279"/>
      <c r="AA1070" s="267" t="s">
        <v>1381</v>
      </c>
      <c r="AB1070" s="176"/>
      <c r="AC1070" s="176"/>
      <c r="AD1070" s="176"/>
      <c r="AT1070" s="102"/>
      <c r="AU1070" s="101"/>
    </row>
    <row r="1071" spans="1:52" s="100" customFormat="1" ht="211.5">
      <c r="A1071" s="446"/>
      <c r="B1071" s="445"/>
      <c r="C1071" s="339" t="s">
        <v>142</v>
      </c>
      <c r="D1071" s="262" t="s">
        <v>1388</v>
      </c>
      <c r="E1071" s="352" t="s">
        <v>361</v>
      </c>
      <c r="F1071" s="263" t="s">
        <v>624</v>
      </c>
      <c r="G1071" s="290" t="s">
        <v>694</v>
      </c>
      <c r="H1071" s="335" t="s">
        <v>695</v>
      </c>
      <c r="I1071" s="335" t="str">
        <f>IF(OR(E1071="SE",E1071="SA"),VLOOKUP(H1071,'Tabla de Peligros y Riesgo'!$C$2:$E$226,2,FALSE),VLOOKUP(H1071,'LISTA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071" s="336" t="s">
        <v>696</v>
      </c>
      <c r="K1071" s="342" t="s">
        <v>680</v>
      </c>
      <c r="L1071" s="177">
        <v>4</v>
      </c>
      <c r="M1071" s="268">
        <f t="shared" si="81"/>
        <v>18</v>
      </c>
      <c r="N1071" s="280"/>
      <c r="O1071" s="280"/>
      <c r="P1071" s="282"/>
      <c r="Q1071" s="283" t="s">
        <v>697</v>
      </c>
      <c r="R1071" s="177" t="s">
        <v>678</v>
      </c>
      <c r="S1071" s="177" t="s">
        <v>698</v>
      </c>
      <c r="T1071" s="178"/>
      <c r="U1071" s="178" t="s">
        <v>1401</v>
      </c>
      <c r="V1071" s="304"/>
      <c r="W1071" s="86">
        <f t="shared" si="82"/>
        <v>18</v>
      </c>
      <c r="X1071" s="88">
        <f>IF(M1071&gt;=16,MAX(N1071:R1071),IF(M1071&lt;16,MAX(N1071:T1071)))</f>
        <v>0</v>
      </c>
      <c r="Y1071" s="86">
        <f t="shared" si="83"/>
        <v>23</v>
      </c>
      <c r="Z1071" s="85"/>
      <c r="AA1071" s="267" t="s">
        <v>1381</v>
      </c>
      <c r="AD1071" s="99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102"/>
      <c r="AU1071" s="101"/>
      <c r="AV1071" s="90"/>
      <c r="AW1071" s="90"/>
      <c r="AX1071" s="90"/>
      <c r="AY1071" s="90"/>
      <c r="AZ1071" s="90"/>
    </row>
    <row r="1072" spans="1:52" ht="87">
      <c r="A1072" s="446"/>
      <c r="B1072" s="445"/>
      <c r="C1072" s="488" t="s">
        <v>22</v>
      </c>
      <c r="D1072" s="262" t="s">
        <v>1388</v>
      </c>
      <c r="E1072" s="352" t="s">
        <v>361</v>
      </c>
      <c r="F1072" s="263" t="s">
        <v>624</v>
      </c>
      <c r="G1072" s="290" t="s">
        <v>721</v>
      </c>
      <c r="H1072" s="341" t="s">
        <v>749</v>
      </c>
      <c r="I1072" s="335" t="str">
        <f>IF(OR(E1072="SE",E1072="SA"),VLOOKUP(H1072,'Tabla de Peligros y Riesgo'!$C$2:$E$226,2,FALSE),VLOOKUP(H1072,'LISTA DE ASPECTOS - IMPACTOS'!$D$3:$F$72,2,FALSE))</f>
        <v>Inhalación de gases Toxicos</v>
      </c>
      <c r="J1072" s="336" t="str">
        <f>IF(OR(E1072="SE",E1072="SA"),VLOOKUP(H1072,'Tabla de Peligros y Riesgo'!$C$2:$E$226,3,FALSE),VLOOKUP(H1072,'LISTA DE ASPECTOS - IMPACTOS'!$D$3:$F$72,3,FALSE))</f>
        <v>Intoxicación</v>
      </c>
      <c r="K1072" s="342" t="s">
        <v>715</v>
      </c>
      <c r="L1072" s="177">
        <v>3</v>
      </c>
      <c r="M1072" s="268">
        <f t="shared" si="81"/>
        <v>9</v>
      </c>
      <c r="N1072" s="85"/>
      <c r="O1072" s="85"/>
      <c r="P1072" s="84"/>
      <c r="Q1072" s="287" t="s">
        <v>750</v>
      </c>
      <c r="R1072" s="177" t="s">
        <v>685</v>
      </c>
      <c r="S1072" s="177" t="s">
        <v>751</v>
      </c>
      <c r="T1072" s="178"/>
      <c r="U1072" s="178" t="s">
        <v>1402</v>
      </c>
      <c r="V1072" s="87"/>
      <c r="W1072" s="86">
        <f t="shared" si="82"/>
        <v>9</v>
      </c>
      <c r="X1072" s="88"/>
      <c r="Y1072" s="86">
        <f t="shared" si="83"/>
        <v>17</v>
      </c>
      <c r="Z1072" s="85"/>
      <c r="AA1072" s="267" t="s">
        <v>1381</v>
      </c>
      <c r="AB1072" s="175"/>
      <c r="AC1072" s="176"/>
      <c r="AD1072" s="17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102"/>
      <c r="AU1072" s="101"/>
    </row>
    <row r="1073" spans="1:52" ht="87">
      <c r="A1073" s="446"/>
      <c r="B1073" s="445"/>
      <c r="C1073" s="489"/>
      <c r="D1073" s="262" t="s">
        <v>1388</v>
      </c>
      <c r="E1073" s="352" t="s">
        <v>362</v>
      </c>
      <c r="F1073" s="263" t="s">
        <v>624</v>
      </c>
      <c r="G1073" s="290" t="s">
        <v>752</v>
      </c>
      <c r="H1073" s="341" t="s">
        <v>452</v>
      </c>
      <c r="I1073" s="335" t="str">
        <f>IF(OR(E1073="SE",E1073="SA"),VLOOKUP(H1073,'Tabla de Peligros y Riesgo'!$C$2:$E$226,2,FALSE),VLOOKUP(H1073,'LISTA DE ASPECTOS - IMPACTOS'!$D$3:$F$72,2,FALSE))</f>
        <v>Caída de roca</v>
      </c>
      <c r="J1073" s="336" t="str">
        <f>IF(OR(E1073="SE",E1073="SA"),VLOOKUP(H1073,'Tabla de Peligros y Riesgo'!$C$2:$E$226,3,FALSE),VLOOKUP(H1073,'LISTA DE ASPECTOS - IMPACTOS'!$D$3:$F$72,3,FALSE))</f>
        <v>Contusión/Fractura/Muerte</v>
      </c>
      <c r="K1073" s="342" t="s">
        <v>715</v>
      </c>
      <c r="L1073" s="177">
        <v>2</v>
      </c>
      <c r="M1073" s="268">
        <f t="shared" si="81"/>
        <v>5</v>
      </c>
      <c r="N1073" s="85"/>
      <c r="O1073" s="85"/>
      <c r="P1073" s="292"/>
      <c r="Q1073" s="287" t="s">
        <v>753</v>
      </c>
      <c r="R1073" s="177" t="s">
        <v>685</v>
      </c>
      <c r="S1073" s="177" t="s">
        <v>754</v>
      </c>
      <c r="T1073" s="178"/>
      <c r="U1073" s="178" t="s">
        <v>1402</v>
      </c>
      <c r="V1073" s="278"/>
      <c r="W1073" s="86">
        <f t="shared" si="82"/>
        <v>5</v>
      </c>
      <c r="X1073" s="88"/>
      <c r="Y1073" s="86">
        <f t="shared" si="83"/>
        <v>12</v>
      </c>
      <c r="Z1073" s="85"/>
      <c r="AA1073" s="267" t="s">
        <v>1381</v>
      </c>
      <c r="AB1073" s="176"/>
      <c r="AC1073" s="176"/>
      <c r="AD1073" s="176"/>
      <c r="AT1073" s="102"/>
      <c r="AU1073" s="101"/>
    </row>
    <row r="1074" spans="1:52" s="100" customFormat="1" ht="87">
      <c r="A1074" s="446"/>
      <c r="B1074" s="445"/>
      <c r="C1074" s="489"/>
      <c r="D1074" s="262" t="s">
        <v>1388</v>
      </c>
      <c r="E1074" s="352" t="s">
        <v>362</v>
      </c>
      <c r="F1074" s="263" t="s">
        <v>624</v>
      </c>
      <c r="G1074" s="290" t="s">
        <v>701</v>
      </c>
      <c r="H1074" s="341" t="s">
        <v>524</v>
      </c>
      <c r="I1074" s="335" t="str">
        <f>IF(OR(E1074="SE",E1074="SA"),VLOOKUP(H1074,'Tabla de Peligros y Riesgo'!$C$2:$E$226,2,FALSE),VLOOKUP(H1074,'LISTA DE ASPECTOS - IMPACTOS'!$D$3:$F$72,2,FALSE))</f>
        <v>Caída al mismo nivel</v>
      </c>
      <c r="J1074" s="336" t="s">
        <v>702</v>
      </c>
      <c r="K1074" s="342" t="s">
        <v>680</v>
      </c>
      <c r="L1074" s="177">
        <v>4</v>
      </c>
      <c r="M1074" s="268">
        <f t="shared" si="81"/>
        <v>18</v>
      </c>
      <c r="N1074" s="280"/>
      <c r="O1074" s="280"/>
      <c r="P1074" s="282"/>
      <c r="Q1074" s="287"/>
      <c r="R1074" s="177"/>
      <c r="S1074" s="177" t="s">
        <v>851</v>
      </c>
      <c r="T1074" s="178"/>
      <c r="U1074" s="178" t="s">
        <v>1402</v>
      </c>
      <c r="V1074" s="304"/>
      <c r="W1074" s="86">
        <f t="shared" si="82"/>
        <v>18</v>
      </c>
      <c r="X1074" s="88"/>
      <c r="Y1074" s="86">
        <f t="shared" si="83"/>
        <v>21</v>
      </c>
      <c r="Z1074" s="85"/>
      <c r="AA1074" s="267" t="s">
        <v>1381</v>
      </c>
      <c r="AD1074" s="99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102"/>
      <c r="AU1074" s="101"/>
      <c r="AV1074" s="90"/>
      <c r="AW1074" s="90"/>
      <c r="AX1074" s="90"/>
      <c r="AY1074" s="90"/>
      <c r="AZ1074" s="90"/>
    </row>
    <row r="1075" spans="1:52" ht="87">
      <c r="A1075" s="446"/>
      <c r="B1075" s="445"/>
      <c r="C1075" s="488" t="s">
        <v>143</v>
      </c>
      <c r="D1075" s="262" t="s">
        <v>1388</v>
      </c>
      <c r="E1075" s="352" t="s">
        <v>362</v>
      </c>
      <c r="F1075" s="263" t="s">
        <v>624</v>
      </c>
      <c r="G1075" s="290" t="s">
        <v>701</v>
      </c>
      <c r="H1075" s="341" t="s">
        <v>542</v>
      </c>
      <c r="I1075" s="335" t="str">
        <f>IF(OR(E1075="SE",E1075="SA"),VLOOKUP(H1075,'Tabla de Peligros y Riesgo'!$C$2:$E$226,2,FALSE),VLOOKUP(H1075,'LISTA DE ASPECTOS - IMPACTOS'!$D$3:$F$72,2,FALSE))</f>
        <v>Caída al mismo nivel</v>
      </c>
      <c r="J1075" s="336" t="s">
        <v>702</v>
      </c>
      <c r="K1075" s="342" t="s">
        <v>680</v>
      </c>
      <c r="L1075" s="177">
        <v>4</v>
      </c>
      <c r="M1075" s="268">
        <f t="shared" si="81"/>
        <v>18</v>
      </c>
      <c r="N1075" s="85"/>
      <c r="O1075" s="85"/>
      <c r="P1075" s="84"/>
      <c r="Q1075" s="287"/>
      <c r="R1075" s="177"/>
      <c r="S1075" s="177" t="s">
        <v>851</v>
      </c>
      <c r="T1075" s="178"/>
      <c r="U1075" s="178" t="s">
        <v>1402</v>
      </c>
      <c r="V1075" s="87"/>
      <c r="W1075" s="86">
        <f t="shared" si="82"/>
        <v>18</v>
      </c>
      <c r="X1075" s="88"/>
      <c r="Y1075" s="86">
        <f t="shared" si="83"/>
        <v>21</v>
      </c>
      <c r="Z1075" s="85"/>
      <c r="AA1075" s="267" t="s">
        <v>1381</v>
      </c>
      <c r="AB1075" s="175"/>
      <c r="AC1075" s="176"/>
      <c r="AD1075" s="176"/>
      <c r="AT1075" s="102"/>
      <c r="AU1075" s="101"/>
    </row>
    <row r="1076" spans="1:52" ht="117.5">
      <c r="A1076" s="446"/>
      <c r="B1076" s="445"/>
      <c r="C1076" s="493"/>
      <c r="D1076" s="262" t="s">
        <v>1388</v>
      </c>
      <c r="E1076" s="352" t="s">
        <v>362</v>
      </c>
      <c r="F1076" s="263" t="s">
        <v>624</v>
      </c>
      <c r="G1076" s="290" t="s">
        <v>704</v>
      </c>
      <c r="H1076" s="341" t="s">
        <v>707</v>
      </c>
      <c r="I1076" s="335" t="str">
        <f>IF(OR(E1076="SE",E1076="SA"),VLOOKUP(H1076,'Tabla de Peligros y Riesgo'!$C$2:$E$226,2,FALSE),VLOOKUP(H1076,'LISTA DE ASPECTOS - IMPACTOS'!$D$3:$F$72,2,FALSE))</f>
        <v>Atrapamiento</v>
      </c>
      <c r="J1076" s="336" t="s">
        <v>705</v>
      </c>
      <c r="K1076" s="342" t="s">
        <v>680</v>
      </c>
      <c r="L1076" s="177">
        <v>3</v>
      </c>
      <c r="M1076" s="268">
        <f t="shared" si="81"/>
        <v>13</v>
      </c>
      <c r="N1076" s="85"/>
      <c r="O1076" s="85"/>
      <c r="P1076" s="84"/>
      <c r="Q1076" s="287"/>
      <c r="R1076" s="177"/>
      <c r="S1076" s="177" t="s">
        <v>852</v>
      </c>
      <c r="T1076" s="178"/>
      <c r="U1076" s="178" t="s">
        <v>1402</v>
      </c>
      <c r="V1076" s="87"/>
      <c r="W1076" s="86">
        <f t="shared" si="82"/>
        <v>13</v>
      </c>
      <c r="X1076" s="88"/>
      <c r="Y1076" s="86">
        <f t="shared" si="83"/>
        <v>17</v>
      </c>
      <c r="Z1076" s="85"/>
      <c r="AA1076" s="267" t="s">
        <v>1381</v>
      </c>
      <c r="AB1076" s="175"/>
      <c r="AC1076" s="176"/>
      <c r="AD1076" s="176"/>
      <c r="AT1076" s="102"/>
      <c r="AU1076" s="101"/>
    </row>
    <row r="1077" spans="1:52" ht="101.5">
      <c r="A1077" s="446"/>
      <c r="B1077" s="445"/>
      <c r="C1077" s="339" t="s">
        <v>144</v>
      </c>
      <c r="D1077" s="262" t="s">
        <v>1388</v>
      </c>
      <c r="E1077" s="352" t="s">
        <v>362</v>
      </c>
      <c r="F1077" s="263" t="s">
        <v>624</v>
      </c>
      <c r="G1077" s="290" t="s">
        <v>704</v>
      </c>
      <c r="H1077" s="341" t="s">
        <v>507</v>
      </c>
      <c r="I1077" s="335" t="str">
        <f>IF(OR(E1077="SE",E1077="SA"),VLOOKUP(H1077,'Tabla de Peligros y Riesgo'!$C$2:$E$226,2,FALSE),VLOOKUP(H1077,'LISTA DE ASPECTOS - IMPACTOS'!$D$3:$F$72,2,FALSE))</f>
        <v xml:space="preserve">Golpes </v>
      </c>
      <c r="J1077" s="336" t="s">
        <v>705</v>
      </c>
      <c r="K1077" s="342" t="s">
        <v>680</v>
      </c>
      <c r="L1077" s="177">
        <v>3</v>
      </c>
      <c r="M1077" s="268">
        <f t="shared" si="81"/>
        <v>13</v>
      </c>
      <c r="N1077" s="177"/>
      <c r="O1077" s="177"/>
      <c r="P1077" s="84"/>
      <c r="Q1077" s="287"/>
      <c r="R1077" s="177"/>
      <c r="S1077" s="177" t="s">
        <v>714</v>
      </c>
      <c r="T1077" s="178"/>
      <c r="U1077" s="178" t="s">
        <v>1402</v>
      </c>
      <c r="V1077" s="87"/>
      <c r="W1077" s="86">
        <f t="shared" si="82"/>
        <v>13</v>
      </c>
      <c r="X1077" s="88"/>
      <c r="Y1077" s="86">
        <f t="shared" si="83"/>
        <v>17</v>
      </c>
      <c r="Z1077" s="85"/>
      <c r="AA1077" s="267" t="s">
        <v>1381</v>
      </c>
      <c r="AB1077" s="175"/>
      <c r="AC1077" s="176"/>
      <c r="AD1077" s="176"/>
      <c r="AT1077" s="102"/>
      <c r="AU1077" s="101"/>
    </row>
    <row r="1078" spans="1:52" ht="87">
      <c r="A1078" s="446"/>
      <c r="B1078" s="445"/>
      <c r="C1078" s="488" t="s">
        <v>239</v>
      </c>
      <c r="D1078" s="262" t="s">
        <v>1388</v>
      </c>
      <c r="E1078" s="352" t="s">
        <v>361</v>
      </c>
      <c r="F1078" s="263" t="s">
        <v>624</v>
      </c>
      <c r="G1078" s="290" t="s">
        <v>441</v>
      </c>
      <c r="H1078" s="341" t="s">
        <v>519</v>
      </c>
      <c r="I1078" s="335" t="str">
        <f>IF(OR(E1078="SE",E1078="SA"),VLOOKUP(H1078,'Tabla de Peligros y Riesgo'!$C$2:$E$226,2,FALSE),VLOOKUP(H1078,'LISTA DE ASPECTOS - IMPACTOS'!$D$3:$F$72,2,FALSE))</f>
        <v>Riesgos Disergonómico</v>
      </c>
      <c r="J1078" s="336" t="str">
        <f>IF(OR(E1078="SE",E1078="SA"),VLOOKUP(H1078,'Tabla de Peligros y Riesgo'!$C$2:$E$226,3,FALSE),VLOOKUP(H1078,'LISTA DE ASPECTOS - IMPACTOS'!$D$3:$F$72,3,FALSE))</f>
        <v>Lumbalgia/Dorsalgia/ Hiperlordosis/ Tendinitis de Hombro</v>
      </c>
      <c r="K1078" s="342" t="s">
        <v>715</v>
      </c>
      <c r="L1078" s="177">
        <v>4</v>
      </c>
      <c r="M1078" s="268">
        <f t="shared" si="81"/>
        <v>14</v>
      </c>
      <c r="N1078" s="85"/>
      <c r="O1078" s="85"/>
      <c r="P1078" s="84"/>
      <c r="Q1078" s="287"/>
      <c r="R1078" s="177"/>
      <c r="S1078" s="177" t="s">
        <v>716</v>
      </c>
      <c r="T1078" s="178"/>
      <c r="U1078" s="178" t="s">
        <v>1402</v>
      </c>
      <c r="V1078" s="87"/>
      <c r="W1078" s="86">
        <f t="shared" si="82"/>
        <v>14</v>
      </c>
      <c r="X1078" s="88"/>
      <c r="Y1078" s="86">
        <f t="shared" si="83"/>
        <v>18</v>
      </c>
      <c r="Z1078" s="85"/>
      <c r="AA1078" s="267" t="s">
        <v>1381</v>
      </c>
      <c r="AB1078" s="175"/>
      <c r="AC1078" s="176"/>
      <c r="AD1078" s="176"/>
      <c r="AT1078" s="102"/>
      <c r="AU1078" s="101"/>
    </row>
    <row r="1079" spans="1:52" ht="87">
      <c r="A1079" s="446"/>
      <c r="B1079" s="445"/>
      <c r="C1079" s="489"/>
      <c r="D1079" s="262" t="s">
        <v>1388</v>
      </c>
      <c r="E1079" s="352" t="s">
        <v>362</v>
      </c>
      <c r="F1079" s="263" t="s">
        <v>624</v>
      </c>
      <c r="G1079" s="290" t="s">
        <v>701</v>
      </c>
      <c r="H1079" s="341" t="s">
        <v>542</v>
      </c>
      <c r="I1079" s="335" t="str">
        <f>IF(OR(E1079="SE",E1079="SA"),VLOOKUP(H1079,'Tabla de Peligros y Riesgo'!$C$2:$E$226,2,FALSE),VLOOKUP(H1079,'LISTA DE ASPECTOS - IMPACTOS'!$D$3:$F$72,2,FALSE))</f>
        <v>Caída al mismo nivel</v>
      </c>
      <c r="J1079" s="336" t="s">
        <v>702</v>
      </c>
      <c r="K1079" s="342" t="s">
        <v>680</v>
      </c>
      <c r="L1079" s="177">
        <v>4</v>
      </c>
      <c r="M1079" s="268">
        <f t="shared" si="81"/>
        <v>18</v>
      </c>
      <c r="N1079" s="85"/>
      <c r="O1079" s="85"/>
      <c r="P1079" s="84"/>
      <c r="Q1079" s="287"/>
      <c r="R1079" s="177"/>
      <c r="S1079" s="177" t="s">
        <v>851</v>
      </c>
      <c r="T1079" s="178"/>
      <c r="U1079" s="178" t="s">
        <v>1402</v>
      </c>
      <c r="V1079" s="87">
        <v>0.15</v>
      </c>
      <c r="W1079" s="86">
        <f t="shared" si="82"/>
        <v>18</v>
      </c>
      <c r="X1079" s="88">
        <f>IF(M1079&gt;=16,MAX(N1079:R1079),IF(M1079&lt;16,MAX(N1079:V1079)))</f>
        <v>0</v>
      </c>
      <c r="Y1079" s="86">
        <f t="shared" si="83"/>
        <v>21</v>
      </c>
      <c r="Z1079" s="85"/>
      <c r="AA1079" s="267" t="s">
        <v>1381</v>
      </c>
      <c r="AB1079" s="175"/>
      <c r="AC1079" s="176"/>
      <c r="AD1079" s="176"/>
      <c r="AT1079" s="102"/>
      <c r="AU1079" s="101"/>
    </row>
    <row r="1080" spans="1:52" ht="87">
      <c r="A1080" s="446"/>
      <c r="B1080" s="445"/>
      <c r="C1080" s="489"/>
      <c r="D1080" s="262" t="s">
        <v>1388</v>
      </c>
      <c r="E1080" s="352" t="s">
        <v>362</v>
      </c>
      <c r="F1080" s="263" t="s">
        <v>624</v>
      </c>
      <c r="G1080" s="290" t="s">
        <v>823</v>
      </c>
      <c r="H1080" s="341" t="s">
        <v>824</v>
      </c>
      <c r="I1080" s="335" t="str">
        <f>IF(OR(E1080="SE",E1080="SA"),VLOOKUP(H1080,'Tabla de Peligros y Riesgo'!$C$2:$E$226,2,FALSE),VLOOKUP(H1080,'LISTA DE ASPECTOS - IMPACTOS'!$D$3:$F$72,2,FALSE))</f>
        <v>Aplastamiento</v>
      </c>
      <c r="J1080" s="336" t="str">
        <f>IF(OR(E1080="SE",E1080="SA"),VLOOKUP(H1080,'Tabla de Peligros y Riesgo'!$C$2:$E$226,3,FALSE),VLOOKUP(H1080,'LISTA DE ASPECTOS - IMPACTOS'!$D$3:$F$72,3,FALSE))</f>
        <v>Contusión/Fractura/Muerte</v>
      </c>
      <c r="K1080" s="342" t="s">
        <v>680</v>
      </c>
      <c r="L1080" s="177">
        <v>2</v>
      </c>
      <c r="M1080" s="268">
        <f t="shared" si="81"/>
        <v>8</v>
      </c>
      <c r="N1080" s="85"/>
      <c r="O1080" s="85"/>
      <c r="P1080" s="84"/>
      <c r="Q1080" s="287" t="s">
        <v>825</v>
      </c>
      <c r="R1080" s="177" t="s">
        <v>685</v>
      </c>
      <c r="S1080" s="177" t="s">
        <v>826</v>
      </c>
      <c r="T1080" s="178"/>
      <c r="U1080" s="178" t="s">
        <v>1402</v>
      </c>
      <c r="V1080" s="87"/>
      <c r="W1080" s="86">
        <f t="shared" si="82"/>
        <v>8</v>
      </c>
      <c r="X1080" s="88"/>
      <c r="Y1080" s="86">
        <f t="shared" si="83"/>
        <v>12</v>
      </c>
      <c r="Z1080" s="85"/>
      <c r="AA1080" s="267" t="s">
        <v>1381</v>
      </c>
      <c r="AB1080" s="175"/>
      <c r="AC1080" s="176"/>
      <c r="AD1080" s="176"/>
      <c r="AT1080" s="102"/>
      <c r="AU1080" s="101"/>
    </row>
    <row r="1081" spans="1:52" ht="116">
      <c r="A1081" s="446"/>
      <c r="B1081" s="445"/>
      <c r="C1081" s="489"/>
      <c r="D1081" s="262" t="s">
        <v>1388</v>
      </c>
      <c r="E1081" s="352" t="s">
        <v>362</v>
      </c>
      <c r="F1081" s="263" t="s">
        <v>624</v>
      </c>
      <c r="G1081" s="290" t="s">
        <v>735</v>
      </c>
      <c r="H1081" s="341" t="s">
        <v>736</v>
      </c>
      <c r="I1081" s="335" t="str">
        <f>IF(OR(E1081="SE",E1081="SA"),VLOOKUP(H1081,'Tabla de Peligros y Riesgo'!$C$2:$E$226,2,FALSE),VLOOKUP(H1081,'LISTA DE ASPECTOS - IMPACTOS'!$D$3:$F$72,2,FALSE))</f>
        <v>Cortes</v>
      </c>
      <c r="J1081" s="336" t="str">
        <f>IF(OR(E1081="SE",E1081="SA"),VLOOKUP(H1081,'Tabla de Peligros y Riesgo'!$C$2:$E$226,3,FALSE),VLOOKUP(H1081,'LISTA DE ASPECTOS - IMPACTOS'!$D$3:$F$72,3,FALSE))</f>
        <v>Herida punzocortante</v>
      </c>
      <c r="K1081" s="342" t="s">
        <v>715</v>
      </c>
      <c r="L1081" s="177">
        <v>3</v>
      </c>
      <c r="M1081" s="268">
        <f t="shared" si="81"/>
        <v>9</v>
      </c>
      <c r="N1081" s="85"/>
      <c r="O1081" s="85"/>
      <c r="P1081" s="84"/>
      <c r="Q1081" s="287" t="s">
        <v>737</v>
      </c>
      <c r="R1081" s="177" t="s">
        <v>678</v>
      </c>
      <c r="S1081" s="177" t="s">
        <v>738</v>
      </c>
      <c r="T1081" s="178"/>
      <c r="U1081" s="178" t="s">
        <v>1402</v>
      </c>
      <c r="V1081" s="87"/>
      <c r="W1081" s="86">
        <f t="shared" si="82"/>
        <v>9</v>
      </c>
      <c r="X1081" s="88"/>
      <c r="Y1081" s="86">
        <f t="shared" si="83"/>
        <v>20</v>
      </c>
      <c r="Z1081" s="85"/>
      <c r="AA1081" s="267" t="s">
        <v>1381</v>
      </c>
      <c r="AB1081" s="175"/>
      <c r="AC1081" s="176"/>
      <c r="AD1081" s="176"/>
      <c r="AT1081" s="102"/>
      <c r="AU1081" s="101"/>
    </row>
    <row r="1082" spans="1:52" ht="117.5">
      <c r="A1082" s="446"/>
      <c r="B1082" s="445"/>
      <c r="C1082" s="489"/>
      <c r="D1082" s="262" t="s">
        <v>1388</v>
      </c>
      <c r="E1082" s="352" t="s">
        <v>362</v>
      </c>
      <c r="F1082" s="263" t="s">
        <v>624</v>
      </c>
      <c r="G1082" s="290" t="s">
        <v>704</v>
      </c>
      <c r="H1082" s="341" t="s">
        <v>707</v>
      </c>
      <c r="I1082" s="335" t="str">
        <f>IF(OR(E1082="SE",E1082="SA"),VLOOKUP(H1082,'Tabla de Peligros y Riesgo'!$C$2:$E$226,2,FALSE),VLOOKUP(H1082,'LISTA DE ASPECTOS - IMPACTOS'!$D$3:$F$72,2,FALSE))</f>
        <v>Atrapamiento</v>
      </c>
      <c r="J1082" s="336" t="s">
        <v>705</v>
      </c>
      <c r="K1082" s="342" t="s">
        <v>680</v>
      </c>
      <c r="L1082" s="177">
        <v>3</v>
      </c>
      <c r="M1082" s="268">
        <f t="shared" si="81"/>
        <v>13</v>
      </c>
      <c r="N1082" s="177"/>
      <c r="O1082" s="177"/>
      <c r="P1082" s="84"/>
      <c r="Q1082" s="287"/>
      <c r="R1082" s="177"/>
      <c r="S1082" s="177" t="s">
        <v>714</v>
      </c>
      <c r="T1082" s="178"/>
      <c r="U1082" s="178" t="s">
        <v>1402</v>
      </c>
      <c r="V1082" s="87"/>
      <c r="W1082" s="86">
        <f t="shared" si="82"/>
        <v>13</v>
      </c>
      <c r="X1082" s="88"/>
      <c r="Y1082" s="86">
        <f t="shared" si="83"/>
        <v>17</v>
      </c>
      <c r="Z1082" s="85"/>
      <c r="AA1082" s="267" t="s">
        <v>1381</v>
      </c>
      <c r="AB1082" s="175"/>
      <c r="AC1082" s="176"/>
      <c r="AD1082" s="176"/>
      <c r="AT1082" s="102"/>
      <c r="AU1082" s="101"/>
    </row>
    <row r="1083" spans="1:52" ht="329">
      <c r="A1083" s="446"/>
      <c r="B1083" s="445"/>
      <c r="C1083" s="489"/>
      <c r="D1083" s="262" t="s">
        <v>1388</v>
      </c>
      <c r="E1083" s="352" t="s">
        <v>363</v>
      </c>
      <c r="F1083" s="263" t="s">
        <v>624</v>
      </c>
      <c r="G1083" s="290" t="s">
        <v>732</v>
      </c>
      <c r="H1083" s="341" t="s">
        <v>729</v>
      </c>
      <c r="I1083" s="335" t="str">
        <f>IF(OR(E1083="SE",E1083="SA"),VLOOKUP(H1083,'Tabla de Peligros y Riesgo'!$C$2:$E$226,2,FALSE),VLOOKUP(H1083,'LISTA DE ASPECTOS - IMPACTOS'!$D$3:$F$72,2,FALSE))</f>
        <v>Alteración de la calidad de suelo/agua</v>
      </c>
      <c r="J1083" s="336" t="str">
        <f>IF(OR(E1083="SE",E1083="SA"),VLOOKUP(H1083,'Tabla de Peligros y Riesgo'!$C$2:$E$226,3,FALSE),VLOOKUP(H1083,'LISTA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83" s="342" t="s">
        <v>690</v>
      </c>
      <c r="L1083" s="177">
        <v>4</v>
      </c>
      <c r="M1083" s="268">
        <f t="shared" si="81"/>
        <v>10</v>
      </c>
      <c r="N1083" s="85"/>
      <c r="O1083" s="85"/>
      <c r="P1083" s="84"/>
      <c r="Q1083" s="177"/>
      <c r="R1083" s="177"/>
      <c r="S1083" s="177" t="s">
        <v>733</v>
      </c>
      <c r="T1083" s="178"/>
      <c r="U1083" s="178"/>
      <c r="V1083" s="87"/>
      <c r="W1083" s="86">
        <f t="shared" si="82"/>
        <v>10</v>
      </c>
      <c r="X1083" s="88"/>
      <c r="Y1083" s="86">
        <f t="shared" si="83"/>
        <v>18</v>
      </c>
      <c r="Z1083" s="85"/>
      <c r="AA1083" s="267" t="s">
        <v>1381</v>
      </c>
      <c r="AB1083" s="175"/>
      <c r="AC1083" s="176"/>
      <c r="AD1083" s="176"/>
      <c r="AE1083" s="272"/>
      <c r="AF1083" s="272"/>
      <c r="AG1083" s="272"/>
      <c r="AH1083" s="272"/>
      <c r="AI1083" s="272"/>
      <c r="AJ1083" s="272"/>
      <c r="AK1083" s="272"/>
      <c r="AL1083" s="273"/>
      <c r="AM1083" s="272"/>
      <c r="AN1083" s="273"/>
      <c r="AO1083" s="272"/>
      <c r="AP1083" s="273"/>
      <c r="AQ1083" s="272"/>
      <c r="AR1083" s="273"/>
      <c r="AS1083" s="272"/>
      <c r="AT1083" s="102"/>
      <c r="AU1083" s="101"/>
    </row>
    <row r="1084" spans="1:52" ht="329">
      <c r="A1084" s="446"/>
      <c r="B1084" s="445"/>
      <c r="C1084" s="489"/>
      <c r="D1084" s="262" t="s">
        <v>1388</v>
      </c>
      <c r="E1084" s="352" t="s">
        <v>363</v>
      </c>
      <c r="F1084" s="263" t="s">
        <v>624</v>
      </c>
      <c r="G1084" s="290" t="s">
        <v>728</v>
      </c>
      <c r="H1084" s="341" t="s">
        <v>729</v>
      </c>
      <c r="I1084" s="335" t="str">
        <f>IF(OR(E1084="SE",E1084="SA"),VLOOKUP(H1084,'Tabla de Peligros y Riesgo'!$C$2:$E$226,2,FALSE),VLOOKUP(H1084,'LISTA DE ASPECTOS - IMPACTOS'!$D$3:$F$72,2,FALSE))</f>
        <v>Alteración de la calidad de suelo/agua</v>
      </c>
      <c r="J1084" s="336" t="str">
        <f>IF(OR(E1084="SE",E1084="SA"),VLOOKUP(H1084,'Tabla de Peligros y Riesgo'!$C$2:$E$226,3,FALSE),VLOOKUP(H1084,'LISTA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84" s="342" t="s">
        <v>680</v>
      </c>
      <c r="L1084" s="177">
        <v>3</v>
      </c>
      <c r="M1084" s="268">
        <f t="shared" si="81"/>
        <v>13</v>
      </c>
      <c r="N1084" s="177"/>
      <c r="O1084" s="177"/>
      <c r="P1084" s="84"/>
      <c r="Q1084" s="177" t="s">
        <v>730</v>
      </c>
      <c r="R1084" s="177" t="s">
        <v>685</v>
      </c>
      <c r="S1084" s="177" t="s">
        <v>731</v>
      </c>
      <c r="T1084" s="178"/>
      <c r="U1084" s="178"/>
      <c r="V1084" s="87">
        <v>0.15</v>
      </c>
      <c r="W1084" s="86">
        <f t="shared" si="82"/>
        <v>13</v>
      </c>
      <c r="X1084" s="88">
        <f>IF(M1084&gt;=16,MAX(N1084:R1084),IF(M1084&lt;16,MAX(N1084:V1084)))</f>
        <v>0.15</v>
      </c>
      <c r="Y1084" s="86">
        <f t="shared" si="83"/>
        <v>17</v>
      </c>
      <c r="Z1084" s="85"/>
      <c r="AA1084" s="267" t="s">
        <v>1381</v>
      </c>
      <c r="AB1084" s="175"/>
      <c r="AC1084" s="176"/>
      <c r="AD1084" s="176"/>
      <c r="AE1084" s="101"/>
      <c r="AF1084" s="101"/>
      <c r="AG1084" s="101"/>
      <c r="AH1084" s="101"/>
      <c r="AI1084" s="101"/>
      <c r="AJ1084" s="101"/>
      <c r="AK1084" s="101"/>
      <c r="AL1084" s="102"/>
      <c r="AM1084" s="101"/>
      <c r="AN1084" s="102"/>
      <c r="AO1084" s="101"/>
      <c r="AP1084" s="102"/>
      <c r="AQ1084" s="101"/>
      <c r="AR1084" s="102"/>
      <c r="AS1084" s="101"/>
      <c r="AT1084" s="102"/>
      <c r="AU1084" s="101"/>
    </row>
    <row r="1085" spans="1:52" ht="188">
      <c r="A1085" s="446"/>
      <c r="B1085" s="445"/>
      <c r="C1085" s="493"/>
      <c r="D1085" s="262" t="s">
        <v>1388</v>
      </c>
      <c r="E1085" s="352" t="s">
        <v>363</v>
      </c>
      <c r="F1085" s="263" t="s">
        <v>624</v>
      </c>
      <c r="G1085" s="290" t="s">
        <v>739</v>
      </c>
      <c r="H1085" s="341" t="s">
        <v>740</v>
      </c>
      <c r="I1085" s="335" t="str">
        <f>IF(OR(E1085="SE",E1085="SA"),VLOOKUP(H1085,'Tabla de Peligros y Riesgo'!$C$2:$E$226,2,FALSE),VLOOKUP(H1085,'LISTA DE ASPECTOS - IMPACTOS'!$D$3:$F$72,2,FALSE))</f>
        <v>Alteración de la calidad de suelo/agua</v>
      </c>
      <c r="J1085" s="336" t="str">
        <f>IF(OR(E1085="SE",E1085="SA"),VLOOKUP(H1085,'Tabla de Peligros y Riesgo'!$C$2:$E$226,3,FALSE),VLOOKUP(H1085,'LISTA DE ASPECTOS - IMPACTOS'!$D$3:$F$72,3,FALSE))</f>
        <v>Potencial incumplimiento de Estándares de Calidad Ambiental (ECA) para aire.
Potencial afectación a la vida y salud humana.</v>
      </c>
      <c r="K1085" s="342" t="s">
        <v>715</v>
      </c>
      <c r="L1085" s="177">
        <v>4</v>
      </c>
      <c r="M1085" s="268">
        <f t="shared" si="81"/>
        <v>14</v>
      </c>
      <c r="N1085" s="85"/>
      <c r="O1085" s="85"/>
      <c r="P1085" s="291"/>
      <c r="Q1085" s="287"/>
      <c r="R1085" s="177"/>
      <c r="S1085" s="177" t="s">
        <v>741</v>
      </c>
      <c r="T1085" s="178">
        <v>0.35</v>
      </c>
      <c r="U1085" s="178"/>
      <c r="V1085" s="87"/>
      <c r="W1085" s="86">
        <f t="shared" si="82"/>
        <v>14</v>
      </c>
      <c r="X1085" s="88"/>
      <c r="Y1085" s="86">
        <f t="shared" si="83"/>
        <v>18</v>
      </c>
      <c r="Z1085" s="85"/>
      <c r="AA1085" s="267" t="s">
        <v>1381</v>
      </c>
      <c r="AB1085" s="536"/>
      <c r="AC1085" s="537"/>
      <c r="AD1085" s="537"/>
      <c r="AE1085" s="272"/>
      <c r="AF1085" s="272"/>
      <c r="AG1085" s="272"/>
      <c r="AH1085" s="272"/>
      <c r="AI1085" s="272"/>
      <c r="AJ1085" s="272"/>
      <c r="AK1085" s="272"/>
      <c r="AL1085" s="273"/>
      <c r="AM1085" s="272"/>
      <c r="AN1085" s="273"/>
      <c r="AO1085" s="272"/>
      <c r="AP1085" s="273"/>
      <c r="AQ1085" s="272"/>
      <c r="AR1085" s="273"/>
      <c r="AS1085" s="272"/>
      <c r="AT1085" s="102"/>
      <c r="AU1085" s="101"/>
    </row>
    <row r="1086" spans="1:52" ht="87">
      <c r="A1086" s="446"/>
      <c r="B1086" s="445"/>
      <c r="C1086" s="488" t="s">
        <v>240</v>
      </c>
      <c r="D1086" s="262" t="s">
        <v>1388</v>
      </c>
      <c r="E1086" s="352" t="s">
        <v>361</v>
      </c>
      <c r="F1086" s="263" t="s">
        <v>624</v>
      </c>
      <c r="G1086" s="290" t="s">
        <v>441</v>
      </c>
      <c r="H1086" s="341" t="s">
        <v>519</v>
      </c>
      <c r="I1086" s="335" t="str">
        <f>IF(OR(E1086="SE",E1086="SA"),VLOOKUP(H1086,'Tabla de Peligros y Riesgo'!$C$2:$E$226,2,FALSE),VLOOKUP(H1086,'LISTA DE ASPECTOS - IMPACTOS'!$D$3:$F$72,2,FALSE))</f>
        <v>Riesgos Disergonómico</v>
      </c>
      <c r="J1086" s="336" t="str">
        <f>IF(OR(E1086="SE",E1086="SA"),VLOOKUP(H1086,'Tabla de Peligros y Riesgo'!$C$2:$E$226,3,FALSE),VLOOKUP(H1086,'LISTA DE ASPECTOS - IMPACTOS'!$D$3:$F$72,3,FALSE))</f>
        <v>Lumbalgia/Dorsalgia/ Hiperlordosis/ Tendinitis de Hombro</v>
      </c>
      <c r="K1086" s="342" t="s">
        <v>715</v>
      </c>
      <c r="L1086" s="177">
        <v>4</v>
      </c>
      <c r="M1086" s="268">
        <f t="shared" si="81"/>
        <v>14</v>
      </c>
      <c r="N1086" s="85"/>
      <c r="O1086" s="85"/>
      <c r="P1086" s="84"/>
      <c r="Q1086" s="287"/>
      <c r="R1086" s="177"/>
      <c r="S1086" s="177" t="s">
        <v>716</v>
      </c>
      <c r="T1086" s="178"/>
      <c r="U1086" s="178" t="s">
        <v>1402</v>
      </c>
      <c r="V1086" s="87"/>
      <c r="W1086" s="86">
        <f t="shared" si="82"/>
        <v>14</v>
      </c>
      <c r="X1086" s="88"/>
      <c r="Y1086" s="86">
        <f t="shared" si="83"/>
        <v>18</v>
      </c>
      <c r="Z1086" s="85"/>
      <c r="AA1086" s="267" t="s">
        <v>1381</v>
      </c>
      <c r="AB1086" s="175"/>
      <c r="AC1086" s="176"/>
      <c r="AD1086" s="176"/>
      <c r="AT1086" s="102"/>
      <c r="AU1086" s="101"/>
    </row>
    <row r="1087" spans="1:52" ht="87">
      <c r="A1087" s="446"/>
      <c r="B1087" s="445"/>
      <c r="C1087" s="489"/>
      <c r="D1087" s="262" t="s">
        <v>1388</v>
      </c>
      <c r="E1087" s="352" t="s">
        <v>362</v>
      </c>
      <c r="F1087" s="263" t="s">
        <v>624</v>
      </c>
      <c r="G1087" s="290" t="s">
        <v>701</v>
      </c>
      <c r="H1087" s="341" t="s">
        <v>542</v>
      </c>
      <c r="I1087" s="335" t="str">
        <f>IF(OR(E1087="SE",E1087="SA"),VLOOKUP(H1087,'Tabla de Peligros y Riesgo'!$C$2:$E$226,2,FALSE),VLOOKUP(H1087,'LISTA DE ASPECTOS - IMPACTOS'!$D$3:$F$72,2,FALSE))</f>
        <v>Caída al mismo nivel</v>
      </c>
      <c r="J1087" s="336" t="s">
        <v>702</v>
      </c>
      <c r="K1087" s="342" t="s">
        <v>680</v>
      </c>
      <c r="L1087" s="177">
        <v>4</v>
      </c>
      <c r="M1087" s="268">
        <f t="shared" si="81"/>
        <v>18</v>
      </c>
      <c r="N1087" s="85"/>
      <c r="O1087" s="85"/>
      <c r="P1087" s="84"/>
      <c r="Q1087" s="287"/>
      <c r="R1087" s="177"/>
      <c r="S1087" s="177" t="s">
        <v>851</v>
      </c>
      <c r="T1087" s="178"/>
      <c r="U1087" s="178" t="s">
        <v>1402</v>
      </c>
      <c r="V1087" s="87"/>
      <c r="W1087" s="86">
        <f t="shared" si="82"/>
        <v>18</v>
      </c>
      <c r="X1087" s="88"/>
      <c r="Y1087" s="86">
        <f t="shared" si="83"/>
        <v>21</v>
      </c>
      <c r="Z1087" s="85"/>
      <c r="AA1087" s="267" t="s">
        <v>1381</v>
      </c>
      <c r="AB1087" s="175"/>
      <c r="AC1087" s="176"/>
      <c r="AD1087" s="176"/>
      <c r="AT1087" s="102"/>
      <c r="AU1087" s="101"/>
    </row>
    <row r="1088" spans="1:52" ht="87">
      <c r="A1088" s="446"/>
      <c r="B1088" s="445"/>
      <c r="C1088" s="489"/>
      <c r="D1088" s="262" t="s">
        <v>1388</v>
      </c>
      <c r="E1088" s="352" t="s">
        <v>362</v>
      </c>
      <c r="F1088" s="263" t="s">
        <v>624</v>
      </c>
      <c r="G1088" s="290" t="s">
        <v>823</v>
      </c>
      <c r="H1088" s="341" t="s">
        <v>824</v>
      </c>
      <c r="I1088" s="335" t="str">
        <f>IF(OR(E1088="SE",E1088="SA"),VLOOKUP(H1088,'Tabla de Peligros y Riesgo'!$C$2:$E$226,2,FALSE),VLOOKUP(H1088,'LISTA DE ASPECTOS - IMPACTOS'!$D$3:$F$72,2,FALSE))</f>
        <v>Aplastamiento</v>
      </c>
      <c r="J1088" s="336" t="str">
        <f>IF(OR(E1088="SE",E1088="SA"),VLOOKUP(H1088,'Tabla de Peligros y Riesgo'!$C$2:$E$226,3,FALSE),VLOOKUP(H1088,'LISTA DE ASPECTOS - IMPACTOS'!$D$3:$F$72,3,FALSE))</f>
        <v>Contusión/Fractura/Muerte</v>
      </c>
      <c r="K1088" s="342" t="s">
        <v>680</v>
      </c>
      <c r="L1088" s="177">
        <v>2</v>
      </c>
      <c r="M1088" s="268">
        <f t="shared" si="81"/>
        <v>8</v>
      </c>
      <c r="N1088" s="85"/>
      <c r="O1088" s="85"/>
      <c r="P1088" s="84"/>
      <c r="Q1088" s="287" t="s">
        <v>825</v>
      </c>
      <c r="R1088" s="177" t="s">
        <v>685</v>
      </c>
      <c r="S1088" s="177" t="s">
        <v>826</v>
      </c>
      <c r="T1088" s="178"/>
      <c r="U1088" s="178" t="s">
        <v>1402</v>
      </c>
      <c r="V1088" s="87"/>
      <c r="W1088" s="86">
        <f t="shared" si="82"/>
        <v>8</v>
      </c>
      <c r="X1088" s="88"/>
      <c r="Y1088" s="86">
        <f t="shared" si="83"/>
        <v>12</v>
      </c>
      <c r="Z1088" s="85"/>
      <c r="AA1088" s="267" t="s">
        <v>1381</v>
      </c>
      <c r="AB1088" s="175"/>
      <c r="AC1088" s="176"/>
      <c r="AD1088" s="176"/>
      <c r="AT1088" s="102"/>
      <c r="AU1088" s="101"/>
    </row>
    <row r="1089" spans="1:47" ht="116">
      <c r="A1089" s="446"/>
      <c r="B1089" s="445"/>
      <c r="C1089" s="489"/>
      <c r="D1089" s="262" t="s">
        <v>1388</v>
      </c>
      <c r="E1089" s="352" t="s">
        <v>362</v>
      </c>
      <c r="F1089" s="263" t="s">
        <v>624</v>
      </c>
      <c r="G1089" s="290" t="s">
        <v>735</v>
      </c>
      <c r="H1089" s="341" t="s">
        <v>736</v>
      </c>
      <c r="I1089" s="335" t="str">
        <f>IF(OR(E1089="SE",E1089="SA"),VLOOKUP(H1089,'Tabla de Peligros y Riesgo'!$C$2:$E$226,2,FALSE),VLOOKUP(H1089,'LISTA DE ASPECTOS - IMPACTOS'!$D$3:$F$72,2,FALSE))</f>
        <v>Cortes</v>
      </c>
      <c r="J1089" s="336" t="str">
        <f>IF(OR(E1089="SE",E1089="SA"),VLOOKUP(H1089,'Tabla de Peligros y Riesgo'!$C$2:$E$226,3,FALSE),VLOOKUP(H1089,'LISTA DE ASPECTOS - IMPACTOS'!$D$3:$F$72,3,FALSE))</f>
        <v>Herida punzocortante</v>
      </c>
      <c r="K1089" s="342" t="s">
        <v>715</v>
      </c>
      <c r="L1089" s="177">
        <v>3</v>
      </c>
      <c r="M1089" s="268">
        <f t="shared" si="81"/>
        <v>9</v>
      </c>
      <c r="N1089" s="85"/>
      <c r="O1089" s="85"/>
      <c r="P1089" s="84"/>
      <c r="Q1089" s="287" t="s">
        <v>737</v>
      </c>
      <c r="R1089" s="177" t="s">
        <v>678</v>
      </c>
      <c r="S1089" s="177" t="s">
        <v>738</v>
      </c>
      <c r="T1089" s="178"/>
      <c r="U1089" s="178" t="s">
        <v>1402</v>
      </c>
      <c r="V1089" s="87"/>
      <c r="W1089" s="86">
        <f t="shared" si="82"/>
        <v>9</v>
      </c>
      <c r="X1089" s="88"/>
      <c r="Y1089" s="86">
        <f t="shared" si="83"/>
        <v>20</v>
      </c>
      <c r="Z1089" s="85"/>
      <c r="AA1089" s="267" t="s">
        <v>1381</v>
      </c>
      <c r="AB1089" s="175"/>
      <c r="AC1089" s="176"/>
      <c r="AD1089" s="176"/>
      <c r="AT1089" s="102"/>
      <c r="AU1089" s="101"/>
    </row>
    <row r="1090" spans="1:47" ht="117.5">
      <c r="A1090" s="446"/>
      <c r="B1090" s="445"/>
      <c r="C1090" s="493"/>
      <c r="D1090" s="262" t="s">
        <v>1388</v>
      </c>
      <c r="E1090" s="352" t="s">
        <v>362</v>
      </c>
      <c r="F1090" s="263" t="s">
        <v>624</v>
      </c>
      <c r="G1090" s="290" t="s">
        <v>704</v>
      </c>
      <c r="H1090" s="341" t="s">
        <v>707</v>
      </c>
      <c r="I1090" s="335" t="str">
        <f>IF(OR(E1090="SE",E1090="SA"),VLOOKUP(H1090,'Tabla de Peligros y Riesgo'!$C$2:$E$226,2,FALSE),VLOOKUP(H1090,'LISTA DE ASPECTOS - IMPACTOS'!$D$3:$F$72,2,FALSE))</f>
        <v>Atrapamiento</v>
      </c>
      <c r="J1090" s="336" t="s">
        <v>705</v>
      </c>
      <c r="K1090" s="342" t="s">
        <v>680</v>
      </c>
      <c r="L1090" s="177">
        <v>3</v>
      </c>
      <c r="M1090" s="268">
        <f t="shared" si="81"/>
        <v>13</v>
      </c>
      <c r="N1090" s="177"/>
      <c r="O1090" s="177"/>
      <c r="P1090" s="84"/>
      <c r="Q1090" s="287"/>
      <c r="R1090" s="177"/>
      <c r="S1090" s="177" t="s">
        <v>714</v>
      </c>
      <c r="T1090" s="178"/>
      <c r="U1090" s="178" t="s">
        <v>1402</v>
      </c>
      <c r="V1090" s="87"/>
      <c r="W1090" s="86">
        <f t="shared" si="82"/>
        <v>13</v>
      </c>
      <c r="X1090" s="88"/>
      <c r="Y1090" s="86">
        <f t="shared" si="83"/>
        <v>17</v>
      </c>
      <c r="Z1090" s="85"/>
      <c r="AA1090" s="267" t="s">
        <v>1381</v>
      </c>
      <c r="AB1090" s="175"/>
      <c r="AC1090" s="176"/>
      <c r="AD1090" s="176"/>
      <c r="AT1090" s="102"/>
      <c r="AU1090" s="101"/>
    </row>
    <row r="1091" spans="1:47" ht="329">
      <c r="A1091" s="446"/>
      <c r="B1091" s="445"/>
      <c r="C1091" s="340"/>
      <c r="D1091" s="262" t="s">
        <v>1388</v>
      </c>
      <c r="E1091" s="352" t="s">
        <v>363</v>
      </c>
      <c r="F1091" s="263" t="s">
        <v>624</v>
      </c>
      <c r="G1091" s="290" t="s">
        <v>732</v>
      </c>
      <c r="H1091" s="341" t="s">
        <v>729</v>
      </c>
      <c r="I1091" s="335" t="str">
        <f>IF(OR(E1091="SE",E1091="SA"),VLOOKUP(H1091,'Tabla de Peligros y Riesgo'!$C$2:$E$226,2,FALSE),VLOOKUP(H1091,'LISTA DE ASPECTOS - IMPACTOS'!$D$3:$F$72,2,FALSE))</f>
        <v>Alteración de la calidad de suelo/agua</v>
      </c>
      <c r="J1091" s="336" t="str">
        <f>IF(OR(E1091="SE",E1091="SA"),VLOOKUP(H1091,'Tabla de Peligros y Riesgo'!$C$2:$E$226,3,FALSE),VLOOKUP(H1091,'LISTA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91" s="342" t="s">
        <v>690</v>
      </c>
      <c r="L1091" s="177">
        <v>4</v>
      </c>
      <c r="M1091" s="268">
        <f t="shared" si="81"/>
        <v>10</v>
      </c>
      <c r="N1091" s="85"/>
      <c r="O1091" s="85"/>
      <c r="P1091" s="84"/>
      <c r="Q1091" s="177"/>
      <c r="R1091" s="177"/>
      <c r="S1091" s="177" t="s">
        <v>733</v>
      </c>
      <c r="T1091" s="178"/>
      <c r="U1091" s="178"/>
      <c r="V1091" s="87"/>
      <c r="W1091" s="86">
        <f t="shared" si="82"/>
        <v>10</v>
      </c>
      <c r="X1091" s="88"/>
      <c r="Y1091" s="86">
        <f t="shared" si="83"/>
        <v>18</v>
      </c>
      <c r="Z1091" s="85"/>
      <c r="AA1091" s="267" t="s">
        <v>1381</v>
      </c>
      <c r="AB1091" s="175"/>
      <c r="AC1091" s="176"/>
      <c r="AD1091" s="176"/>
      <c r="AE1091" s="272"/>
      <c r="AF1091" s="272"/>
      <c r="AG1091" s="272"/>
      <c r="AH1091" s="272"/>
      <c r="AI1091" s="272"/>
      <c r="AJ1091" s="272"/>
      <c r="AK1091" s="272"/>
      <c r="AL1091" s="273"/>
      <c r="AM1091" s="272"/>
      <c r="AN1091" s="273"/>
      <c r="AO1091" s="272"/>
      <c r="AP1091" s="273"/>
      <c r="AQ1091" s="272"/>
      <c r="AR1091" s="273"/>
      <c r="AS1091" s="272"/>
      <c r="AT1091" s="102"/>
      <c r="AU1091" s="101"/>
    </row>
    <row r="1092" spans="1:47" ht="329">
      <c r="A1092" s="446"/>
      <c r="B1092" s="445"/>
      <c r="C1092" s="488"/>
      <c r="D1092" s="262" t="s">
        <v>1388</v>
      </c>
      <c r="E1092" s="352" t="s">
        <v>363</v>
      </c>
      <c r="F1092" s="263" t="s">
        <v>624</v>
      </c>
      <c r="G1092" s="290" t="s">
        <v>728</v>
      </c>
      <c r="H1092" s="341" t="s">
        <v>729</v>
      </c>
      <c r="I1092" s="335" t="str">
        <f>IF(OR(E1092="SE",E1092="SA"),VLOOKUP(H1092,'Tabla de Peligros y Riesgo'!$C$2:$E$226,2,FALSE),VLOOKUP(H1092,'LISTA DE ASPECTOS - IMPACTOS'!$D$3:$F$72,2,FALSE))</f>
        <v>Alteración de la calidad de suelo/agua</v>
      </c>
      <c r="J1092" s="336" t="str">
        <f>IF(OR(E1092="SE",E1092="SA"),VLOOKUP(H1092,'Tabla de Peligros y Riesgo'!$C$2:$E$226,3,FALSE),VLOOKUP(H1092,'LISTA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92" s="342" t="s">
        <v>680</v>
      </c>
      <c r="L1092" s="177">
        <v>3</v>
      </c>
      <c r="M1092" s="268">
        <f t="shared" si="81"/>
        <v>13</v>
      </c>
      <c r="N1092" s="177"/>
      <c r="O1092" s="177"/>
      <c r="P1092" s="84"/>
      <c r="Q1092" s="177" t="s">
        <v>730</v>
      </c>
      <c r="R1092" s="177" t="s">
        <v>685</v>
      </c>
      <c r="S1092" s="177" t="s">
        <v>731</v>
      </c>
      <c r="T1092" s="178"/>
      <c r="U1092" s="178"/>
      <c r="V1092" s="87">
        <v>0.15</v>
      </c>
      <c r="W1092" s="86">
        <f t="shared" si="82"/>
        <v>13</v>
      </c>
      <c r="X1092" s="88">
        <f>IF(M1092&gt;=16,MAX(N1092:R1092),IF(M1092&lt;16,MAX(N1092:V1092)))</f>
        <v>0.15</v>
      </c>
      <c r="Y1092" s="86">
        <f t="shared" si="83"/>
        <v>17</v>
      </c>
      <c r="Z1092" s="85"/>
      <c r="AA1092" s="267" t="s">
        <v>1381</v>
      </c>
      <c r="AB1092" s="175"/>
      <c r="AC1092" s="176"/>
      <c r="AD1092" s="176"/>
      <c r="AE1092" s="101"/>
      <c r="AF1092" s="101"/>
      <c r="AG1092" s="101"/>
      <c r="AH1092" s="101"/>
      <c r="AI1092" s="101"/>
      <c r="AJ1092" s="101"/>
      <c r="AK1092" s="101"/>
      <c r="AL1092" s="102"/>
      <c r="AM1092" s="101"/>
      <c r="AN1092" s="102"/>
      <c r="AO1092" s="101"/>
      <c r="AP1092" s="102"/>
      <c r="AQ1092" s="101"/>
      <c r="AR1092" s="102"/>
      <c r="AS1092" s="101"/>
      <c r="AT1092" s="102"/>
      <c r="AU1092" s="101"/>
    </row>
    <row r="1093" spans="1:47" ht="188">
      <c r="A1093" s="446"/>
      <c r="B1093" s="445"/>
      <c r="C1093" s="493"/>
      <c r="D1093" s="262" t="s">
        <v>1388</v>
      </c>
      <c r="E1093" s="352" t="s">
        <v>363</v>
      </c>
      <c r="F1093" s="263" t="s">
        <v>624</v>
      </c>
      <c r="G1093" s="290" t="s">
        <v>739</v>
      </c>
      <c r="H1093" s="341" t="s">
        <v>740</v>
      </c>
      <c r="I1093" s="335" t="str">
        <f>IF(OR(E1093="SE",E1093="SA"),VLOOKUP(H1093,'Tabla de Peligros y Riesgo'!$C$2:$E$226,2,FALSE),VLOOKUP(H1093,'LISTA DE ASPECTOS - IMPACTOS'!$D$3:$F$72,2,FALSE))</f>
        <v>Alteración de la calidad de suelo/agua</v>
      </c>
      <c r="J1093" s="336" t="str">
        <f>IF(OR(E1093="SE",E1093="SA"),VLOOKUP(H1093,'Tabla de Peligros y Riesgo'!$C$2:$E$226,3,FALSE),VLOOKUP(H1093,'LISTA DE ASPECTOS - IMPACTOS'!$D$3:$F$72,3,FALSE))</f>
        <v>Potencial incumplimiento de Estándares de Calidad Ambiental (ECA) para aire.
Potencial afectación a la vida y salud humana.</v>
      </c>
      <c r="K1093" s="342" t="s">
        <v>715</v>
      </c>
      <c r="L1093" s="177">
        <v>4</v>
      </c>
      <c r="M1093" s="268">
        <f t="shared" si="81"/>
        <v>14</v>
      </c>
      <c r="N1093" s="85"/>
      <c r="O1093" s="85"/>
      <c r="P1093" s="291"/>
      <c r="Q1093" s="287"/>
      <c r="R1093" s="177"/>
      <c r="S1093" s="177" t="s">
        <v>741</v>
      </c>
      <c r="T1093" s="178">
        <v>0.35</v>
      </c>
      <c r="U1093" s="178"/>
      <c r="V1093" s="87"/>
      <c r="W1093" s="86">
        <f t="shared" si="82"/>
        <v>14</v>
      </c>
      <c r="X1093" s="88"/>
      <c r="Y1093" s="86">
        <f t="shared" si="83"/>
        <v>18</v>
      </c>
      <c r="Z1093" s="85"/>
      <c r="AA1093" s="267" t="s">
        <v>1381</v>
      </c>
      <c r="AB1093" s="536"/>
      <c r="AC1093" s="537"/>
      <c r="AD1093" s="537"/>
      <c r="AE1093" s="272"/>
      <c r="AF1093" s="272"/>
      <c r="AG1093" s="272"/>
      <c r="AH1093" s="272"/>
      <c r="AI1093" s="272"/>
      <c r="AJ1093" s="272"/>
      <c r="AK1093" s="272"/>
      <c r="AL1093" s="273"/>
      <c r="AM1093" s="272"/>
      <c r="AN1093" s="273"/>
      <c r="AO1093" s="272"/>
      <c r="AP1093" s="273"/>
      <c r="AQ1093" s="272"/>
      <c r="AR1093" s="273"/>
      <c r="AS1093" s="272"/>
      <c r="AT1093" s="102"/>
      <c r="AU1093" s="101"/>
    </row>
    <row r="1094" spans="1:47" ht="117.5">
      <c r="A1094" s="446"/>
      <c r="B1094" s="445"/>
      <c r="C1094" s="277" t="s">
        <v>25</v>
      </c>
      <c r="D1094" s="262" t="s">
        <v>1388</v>
      </c>
      <c r="E1094" s="352" t="s">
        <v>362</v>
      </c>
      <c r="F1094" s="263" t="s">
        <v>624</v>
      </c>
      <c r="G1094" s="290" t="s">
        <v>704</v>
      </c>
      <c r="H1094" s="341" t="s">
        <v>707</v>
      </c>
      <c r="I1094" s="335" t="str">
        <f>IF(OR(E1094="SE",E1094="SA"),VLOOKUP(H1094,'Tabla de Peligros y Riesgo'!$C$2:$E$226,2,FALSE),VLOOKUP(H1094,'LISTA DE ASPECTOS - IMPACTOS'!$D$3:$F$72,2,FALSE))</f>
        <v>Atrapamiento</v>
      </c>
      <c r="J1094" s="336" t="s">
        <v>705</v>
      </c>
      <c r="K1094" s="342" t="s">
        <v>680</v>
      </c>
      <c r="L1094" s="177">
        <v>3</v>
      </c>
      <c r="M1094" s="268">
        <f t="shared" si="81"/>
        <v>13</v>
      </c>
      <c r="N1094" s="85"/>
      <c r="O1094" s="85"/>
      <c r="P1094" s="84"/>
      <c r="Q1094" s="287"/>
      <c r="R1094" s="177"/>
      <c r="S1094" s="177" t="s">
        <v>852</v>
      </c>
      <c r="T1094" s="178"/>
      <c r="U1094" s="178" t="s">
        <v>1402</v>
      </c>
      <c r="V1094" s="87"/>
      <c r="W1094" s="86">
        <f t="shared" si="82"/>
        <v>13</v>
      </c>
      <c r="X1094" s="88">
        <f>IF(M1094&gt;=16,MAX(N1094:R1094),IF(M1094&lt;16,MAX(N1094:V1094)))</f>
        <v>0</v>
      </c>
      <c r="Y1094" s="86">
        <f t="shared" si="83"/>
        <v>17</v>
      </c>
      <c r="Z1094" s="85"/>
      <c r="AA1094" s="267" t="s">
        <v>1381</v>
      </c>
      <c r="AB1094" s="175"/>
      <c r="AC1094" s="176"/>
      <c r="AD1094" s="176"/>
      <c r="AT1094" s="102"/>
      <c r="AU1094" s="101"/>
    </row>
    <row r="1095" spans="1:47" ht="141">
      <c r="A1095" s="446"/>
      <c r="B1095" s="445"/>
      <c r="C1095" s="488" t="s">
        <v>113</v>
      </c>
      <c r="D1095" s="262" t="s">
        <v>1388</v>
      </c>
      <c r="E1095" s="352" t="s">
        <v>361</v>
      </c>
      <c r="F1095" s="263" t="s">
        <v>624</v>
      </c>
      <c r="G1095" s="290" t="s">
        <v>711</v>
      </c>
      <c r="H1095" s="341" t="s">
        <v>513</v>
      </c>
      <c r="I1095" s="335" t="str">
        <f>IF(OR(E1095="SE",E1095="SA"),VLOOKUP(H1095,'Tabla de Peligros y Riesgo'!$C$2:$E$226,2,FALSE),VLOOKUP(H1095,'LISTA DE ASPECTOS - IMPACTOS'!$D$3:$F$72,2,FALSE))</f>
        <v xml:space="preserve">Exposición a vibraciones </v>
      </c>
      <c r="J1095" s="336" t="str">
        <f>IF(OR(E1095="SE",E1095="SA"),VLOOKUP(H1095,'Tabla de Peligros y Riesgo'!$C$2:$E$226,3,FALSE),VLOOKUP(H1095,'LISTA DE ASPECTOS - IMPACTOS'!$D$3:$F$72,3,FALSE))</f>
        <v>Trastornos (vasculares, hueso, articulaciones y neurológicos)</v>
      </c>
      <c r="K1095" s="342" t="s">
        <v>680</v>
      </c>
      <c r="L1095" s="177">
        <v>3</v>
      </c>
      <c r="M1095" s="268">
        <f t="shared" si="81"/>
        <v>13</v>
      </c>
      <c r="N1095" s="85"/>
      <c r="O1095" s="85"/>
      <c r="P1095" s="84"/>
      <c r="Q1095" s="287"/>
      <c r="R1095" s="177"/>
      <c r="S1095" s="177" t="s">
        <v>712</v>
      </c>
      <c r="T1095" s="178"/>
      <c r="U1095" s="178" t="s">
        <v>1402</v>
      </c>
      <c r="V1095" s="87"/>
      <c r="W1095" s="86">
        <f t="shared" si="82"/>
        <v>13</v>
      </c>
      <c r="X1095" s="88"/>
      <c r="Y1095" s="86">
        <f t="shared" si="83"/>
        <v>17</v>
      </c>
      <c r="Z1095" s="85"/>
      <c r="AA1095" s="267" t="s">
        <v>1381</v>
      </c>
      <c r="AB1095" s="175"/>
      <c r="AC1095" s="176"/>
      <c r="AD1095" s="176"/>
      <c r="AT1095" s="102"/>
      <c r="AU1095" s="101"/>
    </row>
    <row r="1096" spans="1:47" ht="141">
      <c r="A1096" s="446"/>
      <c r="B1096" s="445"/>
      <c r="C1096" s="489"/>
      <c r="D1096" s="262" t="s">
        <v>1388</v>
      </c>
      <c r="E1096" s="352" t="s">
        <v>361</v>
      </c>
      <c r="F1096" s="263" t="s">
        <v>624</v>
      </c>
      <c r="G1096" s="290" t="s">
        <v>717</v>
      </c>
      <c r="H1096" s="341" t="s">
        <v>718</v>
      </c>
      <c r="I1096" s="335" t="str">
        <f>IF(OR(E1096="SE",E1096="SA"),VLOOKUP(H1096,'Tabla de Peligros y Riesgo'!$C$2:$E$226,2,FALSE),VLOOKUP(H1096,'LISTA DE ASPECTOS - IMPACTOS'!$D$3:$F$72,2,FALSE))</f>
        <v>Perdida de la audición</v>
      </c>
      <c r="J1096" s="336" t="str">
        <f>IF(OR(E1096="SE",E1096="SA"),VLOOKUP(H1096,'Tabla de Peligros y Riesgo'!$C$2:$E$226,3,FALSE),VLOOKUP(H1096,'LISTA DE ASPECTOS - IMPACTOS'!$D$3:$F$72,3,FALSE))</f>
        <v>Hipoacusia</v>
      </c>
      <c r="K1096" s="342" t="s">
        <v>680</v>
      </c>
      <c r="L1096" s="177">
        <v>3</v>
      </c>
      <c r="M1096" s="268">
        <f t="shared" si="81"/>
        <v>13</v>
      </c>
      <c r="N1096" s="85"/>
      <c r="O1096" s="85"/>
      <c r="P1096" s="84"/>
      <c r="Q1096" s="287" t="s">
        <v>719</v>
      </c>
      <c r="R1096" s="177" t="s">
        <v>678</v>
      </c>
      <c r="S1096" s="177" t="s">
        <v>720</v>
      </c>
      <c r="T1096" s="178"/>
      <c r="U1096" s="178" t="s">
        <v>822</v>
      </c>
      <c r="V1096" s="87"/>
      <c r="W1096" s="86">
        <f t="shared" si="82"/>
        <v>13</v>
      </c>
      <c r="X1096" s="88"/>
      <c r="Y1096" s="86">
        <f t="shared" si="83"/>
        <v>20</v>
      </c>
      <c r="Z1096" s="85"/>
      <c r="AA1096" s="267" t="s">
        <v>1381</v>
      </c>
      <c r="AB1096" s="175"/>
      <c r="AC1096" s="176"/>
      <c r="AD1096" s="176"/>
      <c r="AT1096" s="102"/>
      <c r="AU1096" s="101"/>
    </row>
    <row r="1097" spans="1:47" ht="117.5">
      <c r="A1097" s="446"/>
      <c r="B1097" s="445"/>
      <c r="C1097" s="489"/>
      <c r="D1097" s="262" t="s">
        <v>1388</v>
      </c>
      <c r="E1097" s="352" t="s">
        <v>362</v>
      </c>
      <c r="F1097" s="263" t="s">
        <v>624</v>
      </c>
      <c r="G1097" s="290" t="s">
        <v>704</v>
      </c>
      <c r="H1097" s="341" t="s">
        <v>707</v>
      </c>
      <c r="I1097" s="335" t="str">
        <f>IF(OR(E1097="SE",E1097="SA"),VLOOKUP(H1097,'Tabla de Peligros y Riesgo'!$C$2:$E$226,2,FALSE),VLOOKUP(H1097,'LISTA DE ASPECTOS - IMPACTOS'!$D$3:$F$72,2,FALSE))</f>
        <v>Atrapamiento</v>
      </c>
      <c r="J1097" s="336" t="s">
        <v>705</v>
      </c>
      <c r="K1097" s="342" t="s">
        <v>680</v>
      </c>
      <c r="L1097" s="177">
        <v>3</v>
      </c>
      <c r="M1097" s="268">
        <f t="shared" si="81"/>
        <v>13</v>
      </c>
      <c r="N1097" s="85"/>
      <c r="O1097" s="85"/>
      <c r="P1097" s="84"/>
      <c r="Q1097" s="287"/>
      <c r="R1097" s="177"/>
      <c r="S1097" s="177" t="s">
        <v>852</v>
      </c>
      <c r="T1097" s="178"/>
      <c r="U1097" s="178" t="s">
        <v>1402</v>
      </c>
      <c r="V1097" s="87">
        <v>0.15</v>
      </c>
      <c r="W1097" s="86">
        <f t="shared" si="82"/>
        <v>13</v>
      </c>
      <c r="X1097" s="88">
        <f>IF(M1097&gt;=16,MAX(N1097:R1097),IF(M1097&lt;16,MAX(N1097:V1097)))</f>
        <v>0.15</v>
      </c>
      <c r="Y1097" s="86">
        <f t="shared" si="83"/>
        <v>17</v>
      </c>
      <c r="Z1097" s="85"/>
      <c r="AA1097" s="267" t="s">
        <v>1381</v>
      </c>
      <c r="AB1097" s="175"/>
      <c r="AC1097" s="176"/>
      <c r="AD1097" s="176"/>
      <c r="AT1097" s="102"/>
      <c r="AU1097" s="101"/>
    </row>
    <row r="1098" spans="1:47" ht="329">
      <c r="A1098" s="446"/>
      <c r="B1098" s="445"/>
      <c r="C1098" s="489"/>
      <c r="D1098" s="262" t="s">
        <v>1388</v>
      </c>
      <c r="E1098" s="352" t="s">
        <v>363</v>
      </c>
      <c r="F1098" s="263" t="s">
        <v>624</v>
      </c>
      <c r="G1098" s="290" t="s">
        <v>732</v>
      </c>
      <c r="H1098" s="341" t="s">
        <v>729</v>
      </c>
      <c r="I1098" s="335" t="str">
        <f>IF(OR(E1098="SE",E1098="SA"),VLOOKUP(H1098,'Tabla de Peligros y Riesgo'!$C$2:$E$226,2,FALSE),VLOOKUP(H1098,'LISTA DE ASPECTOS - IMPACTOS'!$D$3:$F$72,2,FALSE))</f>
        <v>Alteración de la calidad de suelo/agua</v>
      </c>
      <c r="J1098" s="336" t="str">
        <f>IF(OR(E1098="SE",E1098="SA"),VLOOKUP(H1098,'Tabla de Peligros y Riesgo'!$C$2:$E$226,3,FALSE),VLOOKUP(H1098,'LISTA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098" s="342" t="s">
        <v>690</v>
      </c>
      <c r="L1098" s="177">
        <v>4</v>
      </c>
      <c r="M1098" s="268">
        <f t="shared" si="81"/>
        <v>10</v>
      </c>
      <c r="N1098" s="85"/>
      <c r="O1098" s="85"/>
      <c r="P1098" s="84"/>
      <c r="Q1098" s="177"/>
      <c r="R1098" s="177"/>
      <c r="S1098" s="177" t="s">
        <v>733</v>
      </c>
      <c r="T1098" s="178"/>
      <c r="U1098" s="178"/>
      <c r="V1098" s="87"/>
      <c r="W1098" s="86">
        <f t="shared" si="82"/>
        <v>10</v>
      </c>
      <c r="X1098" s="88"/>
      <c r="Y1098" s="86">
        <f t="shared" si="83"/>
        <v>18</v>
      </c>
      <c r="Z1098" s="85"/>
      <c r="AA1098" s="267" t="s">
        <v>1381</v>
      </c>
      <c r="AB1098" s="175"/>
      <c r="AC1098" s="176"/>
      <c r="AD1098" s="176"/>
      <c r="AE1098" s="272"/>
      <c r="AF1098" s="272"/>
      <c r="AG1098" s="272"/>
      <c r="AH1098" s="272"/>
      <c r="AI1098" s="272"/>
      <c r="AJ1098" s="272"/>
      <c r="AK1098" s="272"/>
      <c r="AL1098" s="273"/>
      <c r="AM1098" s="272"/>
      <c r="AN1098" s="273"/>
      <c r="AO1098" s="272"/>
      <c r="AP1098" s="273"/>
      <c r="AQ1098" s="272"/>
      <c r="AR1098" s="273"/>
      <c r="AS1098" s="272"/>
      <c r="AT1098" s="102"/>
      <c r="AU1098" s="101"/>
    </row>
    <row r="1099" spans="1:47" ht="141">
      <c r="A1099" s="446"/>
      <c r="B1099" s="445"/>
      <c r="C1099" s="489"/>
      <c r="D1099" s="262" t="s">
        <v>1388</v>
      </c>
      <c r="E1099" s="352" t="s">
        <v>363</v>
      </c>
      <c r="F1099" s="263" t="s">
        <v>624</v>
      </c>
      <c r="G1099" s="290" t="s">
        <v>809</v>
      </c>
      <c r="H1099" s="341" t="s">
        <v>417</v>
      </c>
      <c r="I1099" s="335" t="str">
        <f>IF(OR(E1099="SE",E1099="SA"),VLOOKUP(H1099,'Tabla de Peligros y Riesgo'!$C$2:$E$226,2,FALSE),VLOOKUP(H1099,'LISTA DE ASPECTOS - IMPACTOS'!$D$3:$F$72,2,FALSE))</f>
        <v>Contaminación sonora</v>
      </c>
      <c r="J1099" s="336" t="str">
        <f>IF(OR(E1099="SE",E1099="SA"),VLOOKUP(H1099,'Tabla de Peligros y Riesgo'!$C$2:$E$226,3,FALSE),VLOOKUP(H1099,'LISTA DE ASPECTOS - IMPACTOS'!$D$3:$F$72,3,FALSE))</f>
        <v>Afectación a la fauna terrestre.
Potencial afectación a la calidad ambiental del recurso agua.</v>
      </c>
      <c r="K1099" s="342" t="s">
        <v>715</v>
      </c>
      <c r="L1099" s="177">
        <v>5</v>
      </c>
      <c r="M1099" s="268">
        <f t="shared" si="81"/>
        <v>19</v>
      </c>
      <c r="N1099" s="85"/>
      <c r="O1099" s="85"/>
      <c r="P1099" s="84"/>
      <c r="Q1099" s="177"/>
      <c r="R1099" s="177"/>
      <c r="S1099" s="177" t="s">
        <v>810</v>
      </c>
      <c r="T1099" s="178"/>
      <c r="U1099" s="178"/>
      <c r="V1099" s="87"/>
      <c r="W1099" s="86">
        <f t="shared" si="82"/>
        <v>19</v>
      </c>
      <c r="X1099" s="88"/>
      <c r="Y1099" s="86">
        <f t="shared" si="83"/>
        <v>22</v>
      </c>
      <c r="Z1099" s="85"/>
      <c r="AA1099" s="267" t="s">
        <v>1381</v>
      </c>
      <c r="AB1099" s="175"/>
      <c r="AC1099" s="176"/>
      <c r="AD1099" s="176"/>
      <c r="AE1099" s="272"/>
      <c r="AF1099" s="272"/>
      <c r="AG1099" s="272"/>
      <c r="AH1099" s="272"/>
      <c r="AI1099" s="272"/>
      <c r="AJ1099" s="272"/>
      <c r="AK1099" s="272"/>
      <c r="AL1099" s="273"/>
      <c r="AM1099" s="272"/>
      <c r="AN1099" s="273"/>
      <c r="AO1099" s="272"/>
      <c r="AP1099" s="273"/>
      <c r="AQ1099" s="272"/>
      <c r="AR1099" s="273"/>
      <c r="AS1099" s="272"/>
      <c r="AT1099" s="102"/>
      <c r="AU1099" s="101"/>
    </row>
    <row r="1100" spans="1:47" ht="329">
      <c r="A1100" s="446"/>
      <c r="B1100" s="445"/>
      <c r="C1100" s="489"/>
      <c r="D1100" s="262" t="s">
        <v>1388</v>
      </c>
      <c r="E1100" s="352" t="s">
        <v>363</v>
      </c>
      <c r="F1100" s="263" t="s">
        <v>624</v>
      </c>
      <c r="G1100" s="290" t="s">
        <v>728</v>
      </c>
      <c r="H1100" s="341" t="s">
        <v>729</v>
      </c>
      <c r="I1100" s="335" t="str">
        <f>IF(OR(E1100="SE",E1100="SA"),VLOOKUP(H1100,'Tabla de Peligros y Riesgo'!$C$2:$E$226,2,FALSE),VLOOKUP(H1100,'LISTA DE ASPECTOS - IMPACTOS'!$D$3:$F$72,2,FALSE))</f>
        <v>Alteración de la calidad de suelo/agua</v>
      </c>
      <c r="J1100" s="336" t="str">
        <f>IF(OR(E1100="SE",E1100="SA"),VLOOKUP(H1100,'Tabla de Peligros y Riesgo'!$C$2:$E$226,3,FALSE),VLOOKUP(H1100,'LISTA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00" s="342" t="s">
        <v>680</v>
      </c>
      <c r="L1100" s="177">
        <v>3</v>
      </c>
      <c r="M1100" s="268">
        <f t="shared" si="81"/>
        <v>13</v>
      </c>
      <c r="N1100" s="177"/>
      <c r="O1100" s="177"/>
      <c r="P1100" s="84"/>
      <c r="Q1100" s="177" t="s">
        <v>730</v>
      </c>
      <c r="R1100" s="177" t="s">
        <v>685</v>
      </c>
      <c r="S1100" s="177" t="s">
        <v>731</v>
      </c>
      <c r="T1100" s="178"/>
      <c r="U1100" s="178"/>
      <c r="V1100" s="87"/>
      <c r="W1100" s="86">
        <f t="shared" si="82"/>
        <v>13</v>
      </c>
      <c r="X1100" s="88"/>
      <c r="Y1100" s="86">
        <f t="shared" si="83"/>
        <v>17</v>
      </c>
      <c r="Z1100" s="85"/>
      <c r="AA1100" s="267" t="s">
        <v>1381</v>
      </c>
      <c r="AB1100" s="175"/>
      <c r="AC1100" s="176"/>
      <c r="AD1100" s="176"/>
      <c r="AE1100" s="272"/>
      <c r="AF1100" s="272"/>
      <c r="AG1100" s="272"/>
      <c r="AH1100" s="272"/>
      <c r="AI1100" s="272"/>
      <c r="AJ1100" s="272"/>
      <c r="AK1100" s="272"/>
      <c r="AL1100" s="273"/>
      <c r="AM1100" s="272"/>
      <c r="AN1100" s="273"/>
      <c r="AO1100" s="272"/>
      <c r="AP1100" s="273"/>
      <c r="AQ1100" s="272"/>
      <c r="AR1100" s="273"/>
      <c r="AS1100" s="272"/>
      <c r="AT1100" s="102"/>
      <c r="AU1100" s="101"/>
    </row>
    <row r="1101" spans="1:47" ht="117.5">
      <c r="A1101" s="446"/>
      <c r="B1101" s="445"/>
      <c r="C1101" s="493"/>
      <c r="D1101" s="262" t="s">
        <v>1388</v>
      </c>
      <c r="E1101" s="352" t="s">
        <v>363</v>
      </c>
      <c r="F1101" s="263" t="s">
        <v>624</v>
      </c>
      <c r="G1101" s="290" t="s">
        <v>725</v>
      </c>
      <c r="H1101" s="341" t="s">
        <v>726</v>
      </c>
      <c r="I1101" s="335" t="str">
        <f>IF(OR(E1101="SE",E1101="SA"),VLOOKUP(H1101,'Tabla de Peligros y Riesgo'!$C$2:$E$226,2,FALSE),VLOOKUP(H1101,'LISTA DE ASPECTOS - IMPACTOS'!$D$3:$F$72,2,FALSE))</f>
        <v>Alteración de la calidad de aire</v>
      </c>
      <c r="J1101" s="336" t="str">
        <f>IF(OR(E1101="SE",E1101="SA"),VLOOKUP(H1101,'Tabla de Peligros y Riesgo'!$C$2:$E$226,3,FALSE),VLOOKUP(H1101,'LISTA DE ASPECTOS - IMPACTOS'!$D$3:$F$72,3,FALSE))</f>
        <v>Potencial afectación a la calidad ambiental del aire</v>
      </c>
      <c r="K1101" s="342" t="s">
        <v>715</v>
      </c>
      <c r="L1101" s="177">
        <v>4</v>
      </c>
      <c r="M1101" s="268">
        <f t="shared" si="81"/>
        <v>14</v>
      </c>
      <c r="N1101" s="85"/>
      <c r="O1101" s="85"/>
      <c r="P1101" s="84"/>
      <c r="Q1101" s="287"/>
      <c r="R1101" s="177"/>
      <c r="S1101" s="177" t="s">
        <v>727</v>
      </c>
      <c r="T1101" s="178"/>
      <c r="U1101" s="178"/>
      <c r="V1101" s="87"/>
      <c r="W1101" s="86">
        <f t="shared" si="82"/>
        <v>14</v>
      </c>
      <c r="X1101" s="88"/>
      <c r="Y1101" s="86">
        <f t="shared" si="83"/>
        <v>18</v>
      </c>
      <c r="Z1101" s="85"/>
      <c r="AA1101" s="267" t="s">
        <v>1381</v>
      </c>
      <c r="AB1101" s="175"/>
      <c r="AC1101" s="176"/>
      <c r="AD1101" s="176"/>
      <c r="AE1101" s="272"/>
      <c r="AF1101" s="272"/>
      <c r="AG1101" s="272"/>
      <c r="AH1101" s="272"/>
      <c r="AI1101" s="272"/>
      <c r="AJ1101" s="272"/>
      <c r="AK1101" s="272"/>
      <c r="AL1101" s="273"/>
      <c r="AM1101" s="272"/>
      <c r="AN1101" s="273"/>
      <c r="AO1101" s="272"/>
      <c r="AP1101" s="273"/>
      <c r="AQ1101" s="272"/>
      <c r="AR1101" s="273"/>
      <c r="AS1101" s="272"/>
      <c r="AT1101" s="102"/>
      <c r="AU1101" s="101"/>
    </row>
    <row r="1102" spans="1:47" ht="87">
      <c r="A1102" s="446"/>
      <c r="B1102" s="445"/>
      <c r="C1102" s="488" t="s">
        <v>28</v>
      </c>
      <c r="D1102" s="262" t="s">
        <v>1388</v>
      </c>
      <c r="E1102" s="352" t="s">
        <v>362</v>
      </c>
      <c r="F1102" s="263" t="s">
        <v>624</v>
      </c>
      <c r="G1102" s="290" t="s">
        <v>701</v>
      </c>
      <c r="H1102" s="341" t="s">
        <v>476</v>
      </c>
      <c r="I1102" s="335" t="str">
        <f>IF(OR(E1102="SE",E1102="SA"),VLOOKUP(H1102,'Tabla de Peligros y Riesgo'!$C$2:$E$226,2,FALSE),VLOOKUP(H1102,'LISTA DE ASPECTOS - IMPACTOS'!$D$3:$F$72,2,FALSE))</f>
        <v>Caída al mismo nivel</v>
      </c>
      <c r="J1102" s="336" t="s">
        <v>702</v>
      </c>
      <c r="K1102" s="342" t="s">
        <v>680</v>
      </c>
      <c r="L1102" s="177">
        <v>4</v>
      </c>
      <c r="M1102" s="268">
        <f t="shared" si="81"/>
        <v>18</v>
      </c>
      <c r="N1102" s="85"/>
      <c r="O1102" s="85"/>
      <c r="P1102" s="84"/>
      <c r="Q1102" s="287"/>
      <c r="R1102" s="177"/>
      <c r="S1102" s="177" t="s">
        <v>851</v>
      </c>
      <c r="T1102" s="178"/>
      <c r="U1102" s="178" t="s">
        <v>1402</v>
      </c>
      <c r="V1102" s="87"/>
      <c r="W1102" s="86">
        <f t="shared" si="82"/>
        <v>18</v>
      </c>
      <c r="X1102" s="88"/>
      <c r="Y1102" s="86">
        <f t="shared" si="83"/>
        <v>21</v>
      </c>
      <c r="Z1102" s="85"/>
      <c r="AA1102" s="267" t="s">
        <v>1381</v>
      </c>
      <c r="AB1102" s="175"/>
      <c r="AC1102" s="176"/>
      <c r="AD1102" s="176"/>
      <c r="AT1102" s="102"/>
      <c r="AU1102" s="101"/>
    </row>
    <row r="1103" spans="1:47" ht="101.5">
      <c r="A1103" s="446"/>
      <c r="B1103" s="445"/>
      <c r="C1103" s="489"/>
      <c r="D1103" s="262" t="s">
        <v>1388</v>
      </c>
      <c r="E1103" s="352" t="s">
        <v>362</v>
      </c>
      <c r="F1103" s="263" t="s">
        <v>624</v>
      </c>
      <c r="G1103" s="290" t="s">
        <v>704</v>
      </c>
      <c r="H1103" s="341" t="s">
        <v>507</v>
      </c>
      <c r="I1103" s="335" t="str">
        <f>IF(OR(E1103="SE",E1103="SA"),VLOOKUP(H1103,'Tabla de Peligros y Riesgo'!$C$2:$E$226,2,FALSE),VLOOKUP(H1103,'LISTA DE ASPECTOS - IMPACTOS'!$D$3:$F$72,2,FALSE))</f>
        <v xml:space="preserve">Golpes </v>
      </c>
      <c r="J1103" s="336" t="s">
        <v>705</v>
      </c>
      <c r="K1103" s="342" t="s">
        <v>680</v>
      </c>
      <c r="L1103" s="177">
        <v>3</v>
      </c>
      <c r="M1103" s="268">
        <f t="shared" si="81"/>
        <v>13</v>
      </c>
      <c r="N1103" s="177"/>
      <c r="O1103" s="177"/>
      <c r="P1103" s="84"/>
      <c r="Q1103" s="287"/>
      <c r="R1103" s="177"/>
      <c r="S1103" s="177" t="s">
        <v>714</v>
      </c>
      <c r="T1103" s="178"/>
      <c r="U1103" s="178" t="s">
        <v>1402</v>
      </c>
      <c r="V1103" s="87"/>
      <c r="W1103" s="86">
        <f t="shared" si="82"/>
        <v>13</v>
      </c>
      <c r="X1103" s="88"/>
      <c r="Y1103" s="86">
        <f t="shared" si="83"/>
        <v>17</v>
      </c>
      <c r="Z1103" s="85"/>
      <c r="AA1103" s="267" t="s">
        <v>1381</v>
      </c>
      <c r="AB1103" s="175"/>
      <c r="AC1103" s="176"/>
      <c r="AD1103" s="176"/>
      <c r="AT1103" s="102"/>
      <c r="AU1103" s="101"/>
    </row>
    <row r="1104" spans="1:47" ht="188">
      <c r="A1104" s="446"/>
      <c r="B1104" s="447"/>
      <c r="C1104" s="493"/>
      <c r="D1104" s="262" t="s">
        <v>1388</v>
      </c>
      <c r="E1104" s="352" t="s">
        <v>363</v>
      </c>
      <c r="F1104" s="263" t="s">
        <v>624</v>
      </c>
      <c r="G1104" s="290" t="s">
        <v>739</v>
      </c>
      <c r="H1104" s="341" t="s">
        <v>740</v>
      </c>
      <c r="I1104" s="335" t="str">
        <f>IF(OR(E1104="SE",E1104="SA"),VLOOKUP(H1104,'Tabla de Peligros y Riesgo'!$C$2:$E$226,2,FALSE),VLOOKUP(H1104,'LISTA DE ASPECTOS - IMPACTOS'!$D$3:$F$72,2,FALSE))</f>
        <v>Alteración de la calidad de suelo/agua</v>
      </c>
      <c r="J1104" s="336" t="str">
        <f>IF(OR(E1104="SE",E1104="SA"),VLOOKUP(H1104,'Tabla de Peligros y Riesgo'!$C$2:$E$226,3,FALSE),VLOOKUP(H1104,'LISTA DE ASPECTOS - IMPACTOS'!$D$3:$F$72,3,FALSE))</f>
        <v>Potencial incumplimiento de Estándares de Calidad Ambiental (ECA) para aire.
Potencial afectación a la vida y salud humana.</v>
      </c>
      <c r="K1104" s="342" t="s">
        <v>715</v>
      </c>
      <c r="L1104" s="177">
        <v>4</v>
      </c>
      <c r="M1104" s="268">
        <f t="shared" si="81"/>
        <v>14</v>
      </c>
      <c r="N1104" s="85"/>
      <c r="O1104" s="85"/>
      <c r="P1104" s="291"/>
      <c r="Q1104" s="287"/>
      <c r="R1104" s="177"/>
      <c r="S1104" s="177" t="s">
        <v>741</v>
      </c>
      <c r="T1104" s="178">
        <v>0.35</v>
      </c>
      <c r="U1104" s="178"/>
      <c r="V1104" s="87"/>
      <c r="W1104" s="86">
        <f t="shared" si="82"/>
        <v>14</v>
      </c>
      <c r="X1104" s="88"/>
      <c r="Y1104" s="86">
        <f t="shared" si="83"/>
        <v>18</v>
      </c>
      <c r="Z1104" s="85"/>
      <c r="AA1104" s="267" t="s">
        <v>1381</v>
      </c>
      <c r="AB1104" s="536"/>
      <c r="AC1104" s="537"/>
      <c r="AD1104" s="537"/>
      <c r="AE1104" s="272"/>
      <c r="AF1104" s="272"/>
      <c r="AG1104" s="272"/>
      <c r="AH1104" s="272"/>
      <c r="AI1104" s="272"/>
      <c r="AJ1104" s="272"/>
      <c r="AK1104" s="272"/>
      <c r="AL1104" s="273"/>
      <c r="AM1104" s="272"/>
      <c r="AN1104" s="273"/>
      <c r="AO1104" s="272"/>
      <c r="AP1104" s="273"/>
      <c r="AQ1104" s="272"/>
      <c r="AR1104" s="273"/>
      <c r="AS1104" s="272"/>
      <c r="AT1104" s="102"/>
      <c r="AU1104" s="101"/>
    </row>
    <row r="1105" spans="1:52" ht="101.5">
      <c r="A1105" s="446"/>
      <c r="B1105" s="444" t="s">
        <v>241</v>
      </c>
      <c r="C1105" s="488" t="s">
        <v>18</v>
      </c>
      <c r="D1105" s="262" t="s">
        <v>1388</v>
      </c>
      <c r="E1105" s="352" t="s">
        <v>362</v>
      </c>
      <c r="F1105" s="263" t="s">
        <v>624</v>
      </c>
      <c r="G1105" s="290" t="s">
        <v>679</v>
      </c>
      <c r="H1105" s="335" t="s">
        <v>470</v>
      </c>
      <c r="I1105" s="335" t="str">
        <f>IF(OR(E1105="SE",E1105="SA"),VLOOKUP(H1105,'Tabla de Peligros y Riesgo'!$C$2:$E$226,2,FALSE),VLOOKUP(H1105,'LISTA DE ASPECTOS - IMPACTOS'!$D$3:$F$72,2,FALSE))</f>
        <v>Riesgo Psicosocial</v>
      </c>
      <c r="J1105" s="336" t="str">
        <f>IF(OR(E1105="SE",E1105="SA"),VLOOKUP(H1105,'Tabla de Peligros y Riesgo'!$C$2:$E$226,3,FALSE),VLOOKUP(H1105,'LISTA DE ASPECTOS - IMPACTOS'!$D$3:$F$72,3,FALSE))</f>
        <v>Estrés / Depresión</v>
      </c>
      <c r="K1105" s="337" t="s">
        <v>680</v>
      </c>
      <c r="L1105" s="277">
        <v>4</v>
      </c>
      <c r="M1105" s="268">
        <f t="shared" si="81"/>
        <v>18</v>
      </c>
      <c r="N1105" s="85"/>
      <c r="O1105" s="85"/>
      <c r="P1105" s="292"/>
      <c r="Q1105" s="359"/>
      <c r="R1105" s="177"/>
      <c r="S1105" s="177" t="s">
        <v>820</v>
      </c>
      <c r="T1105" s="178"/>
      <c r="U1105" s="178" t="s">
        <v>1402</v>
      </c>
      <c r="V1105" s="278"/>
      <c r="W1105" s="86">
        <f t="shared" si="82"/>
        <v>18</v>
      </c>
      <c r="X1105" s="88"/>
      <c r="Y1105" s="86">
        <f t="shared" si="83"/>
        <v>21</v>
      </c>
      <c r="Z1105" s="85"/>
      <c r="AA1105" s="267" t="s">
        <v>1381</v>
      </c>
      <c r="AB1105" s="176"/>
      <c r="AC1105" s="176"/>
      <c r="AD1105" s="176"/>
      <c r="AT1105" s="102"/>
      <c r="AU1105" s="101"/>
    </row>
    <row r="1106" spans="1:52" ht="72.5">
      <c r="A1106" s="446"/>
      <c r="B1106" s="445"/>
      <c r="C1106" s="489"/>
      <c r="D1106" s="262" t="s">
        <v>1388</v>
      </c>
      <c r="E1106" s="352" t="s">
        <v>363</v>
      </c>
      <c r="F1106" s="263" t="s">
        <v>624</v>
      </c>
      <c r="G1106" s="290" t="s">
        <v>686</v>
      </c>
      <c r="H1106" s="335" t="s">
        <v>687</v>
      </c>
      <c r="I1106" s="350" t="s">
        <v>688</v>
      </c>
      <c r="J1106" s="351" t="s">
        <v>689</v>
      </c>
      <c r="K1106" s="337" t="s">
        <v>690</v>
      </c>
      <c r="L1106" s="277">
        <v>5</v>
      </c>
      <c r="M1106" s="268">
        <f t="shared" si="81"/>
        <v>15</v>
      </c>
      <c r="N1106" s="269"/>
      <c r="O1106" s="274"/>
      <c r="P1106" s="275"/>
      <c r="Q1106" s="359"/>
      <c r="R1106" s="177"/>
      <c r="S1106" s="177" t="s">
        <v>691</v>
      </c>
      <c r="T1106" s="178"/>
      <c r="U1106" s="178"/>
      <c r="V1106" s="278"/>
      <c r="W1106" s="86">
        <f t="shared" si="82"/>
        <v>15</v>
      </c>
      <c r="X1106" s="88"/>
      <c r="Y1106" s="86">
        <f t="shared" si="83"/>
        <v>19</v>
      </c>
      <c r="Z1106" s="85"/>
      <c r="AA1106" s="267" t="s">
        <v>1381</v>
      </c>
      <c r="AB1106" s="176"/>
      <c r="AC1106" s="176"/>
      <c r="AD1106" s="176"/>
      <c r="AT1106" s="102"/>
      <c r="AU1106" s="101"/>
    </row>
    <row r="1107" spans="1:52" ht="87">
      <c r="A1107" s="446"/>
      <c r="B1107" s="445"/>
      <c r="C1107" s="493"/>
      <c r="D1107" s="262" t="s">
        <v>1388</v>
      </c>
      <c r="E1107" s="352" t="s">
        <v>362</v>
      </c>
      <c r="F1107" s="263" t="s">
        <v>624</v>
      </c>
      <c r="G1107" s="290" t="s">
        <v>692</v>
      </c>
      <c r="H1107" s="335" t="s">
        <v>521</v>
      </c>
      <c r="I1107" s="335" t="str">
        <f>IF(OR(E1107="SE",E1107="SA"),VLOOKUP(H1107,'Tabla de Peligros y Riesgo'!$C$2:$E$226,2,FALSE),VLOOKUP(H1107,'LISTA DE ASPECTOS - IMPACTOS'!$D$3:$F$72,2,FALSE))</f>
        <v>Riesgo Psicosocial</v>
      </c>
      <c r="J1107" s="336" t="str">
        <f>IF(OR(E1107="SE",E1107="SA"),VLOOKUP(H1107,'Tabla de Peligros y Riesgo'!$C$2:$E$226,3,FALSE),VLOOKUP(H1107,'LISTA DE ASPECTOS - IMPACTOS'!$D$3:$F$72,3,FALSE))</f>
        <v>Estrés / Depresión</v>
      </c>
      <c r="K1107" s="337" t="s">
        <v>680</v>
      </c>
      <c r="L1107" s="277">
        <v>4</v>
      </c>
      <c r="M1107" s="268">
        <f t="shared" si="81"/>
        <v>18</v>
      </c>
      <c r="N1107" s="269"/>
      <c r="O1107" s="274"/>
      <c r="P1107" s="275"/>
      <c r="Q1107" s="276"/>
      <c r="R1107" s="177"/>
      <c r="S1107" s="177" t="s">
        <v>742</v>
      </c>
      <c r="T1107" s="178"/>
      <c r="U1107" s="178" t="s">
        <v>1402</v>
      </c>
      <c r="V1107" s="278"/>
      <c r="W1107" s="86">
        <f t="shared" si="82"/>
        <v>18</v>
      </c>
      <c r="X1107" s="195"/>
      <c r="Y1107" s="86">
        <f t="shared" si="83"/>
        <v>21</v>
      </c>
      <c r="Z1107" s="279"/>
      <c r="AA1107" s="267" t="s">
        <v>1381</v>
      </c>
      <c r="AB1107" s="176"/>
      <c r="AC1107" s="176"/>
      <c r="AD1107" s="176"/>
      <c r="AT1107" s="102"/>
      <c r="AU1107" s="101"/>
    </row>
    <row r="1108" spans="1:52" s="100" customFormat="1" ht="211.5">
      <c r="A1108" s="446"/>
      <c r="B1108" s="445"/>
      <c r="C1108" s="339" t="s">
        <v>142</v>
      </c>
      <c r="D1108" s="262" t="s">
        <v>1388</v>
      </c>
      <c r="E1108" s="352" t="s">
        <v>361</v>
      </c>
      <c r="F1108" s="263" t="s">
        <v>624</v>
      </c>
      <c r="G1108" s="290" t="s">
        <v>694</v>
      </c>
      <c r="H1108" s="335" t="s">
        <v>695</v>
      </c>
      <c r="I1108" s="335" t="str">
        <f>IF(OR(E1108="SE",E1108="SA"),VLOOKUP(H1108,'Tabla de Peligros y Riesgo'!$C$2:$E$226,2,FALSE),VLOOKUP(H1108,'LISTA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108" s="336" t="s">
        <v>696</v>
      </c>
      <c r="K1108" s="342" t="s">
        <v>680</v>
      </c>
      <c r="L1108" s="177">
        <v>4</v>
      </c>
      <c r="M1108" s="268">
        <f t="shared" si="81"/>
        <v>18</v>
      </c>
      <c r="N1108" s="280"/>
      <c r="O1108" s="280"/>
      <c r="P1108" s="282"/>
      <c r="Q1108" s="283" t="s">
        <v>697</v>
      </c>
      <c r="R1108" s="177" t="s">
        <v>678</v>
      </c>
      <c r="S1108" s="177" t="s">
        <v>698</v>
      </c>
      <c r="T1108" s="178"/>
      <c r="U1108" s="178" t="s">
        <v>1401</v>
      </c>
      <c r="V1108" s="304"/>
      <c r="W1108" s="86">
        <f t="shared" si="82"/>
        <v>18</v>
      </c>
      <c r="X1108" s="88">
        <f>IF(M1108&gt;=16,MAX(N1108:R1108),IF(M1108&lt;16,MAX(N1108:T1108)))</f>
        <v>0</v>
      </c>
      <c r="Y1108" s="86">
        <f t="shared" si="83"/>
        <v>23</v>
      </c>
      <c r="Z1108" s="85"/>
      <c r="AA1108" s="267" t="s">
        <v>1381</v>
      </c>
      <c r="AD1108" s="99"/>
      <c r="AE1108" s="90"/>
      <c r="AF1108" s="90"/>
      <c r="AG1108" s="90"/>
      <c r="AH1108" s="90"/>
      <c r="AI1108" s="90"/>
      <c r="AJ1108" s="90"/>
      <c r="AK1108" s="90"/>
      <c r="AL1108" s="90"/>
      <c r="AM1108" s="90"/>
      <c r="AN1108" s="90"/>
      <c r="AO1108" s="90"/>
      <c r="AP1108" s="90"/>
      <c r="AQ1108" s="90"/>
      <c r="AR1108" s="90"/>
      <c r="AS1108" s="90"/>
      <c r="AT1108" s="102"/>
      <c r="AU1108" s="101"/>
      <c r="AV1108" s="90"/>
      <c r="AW1108" s="90"/>
      <c r="AX1108" s="90"/>
      <c r="AY1108" s="90"/>
      <c r="AZ1108" s="90"/>
    </row>
    <row r="1109" spans="1:52" ht="87">
      <c r="A1109" s="446"/>
      <c r="B1109" s="445"/>
      <c r="C1109" s="488" t="s">
        <v>22</v>
      </c>
      <c r="D1109" s="262" t="s">
        <v>1388</v>
      </c>
      <c r="E1109" s="352" t="s">
        <v>361</v>
      </c>
      <c r="F1109" s="263" t="s">
        <v>624</v>
      </c>
      <c r="G1109" s="290" t="s">
        <v>721</v>
      </c>
      <c r="H1109" s="341" t="s">
        <v>749</v>
      </c>
      <c r="I1109" s="335" t="str">
        <f>IF(OR(E1109="SE",E1109="SA"),VLOOKUP(H1109,'Tabla de Peligros y Riesgo'!$C$2:$E$226,2,FALSE),VLOOKUP(H1109,'LISTA DE ASPECTOS - IMPACTOS'!$D$3:$F$72,2,FALSE))</f>
        <v>Inhalación de gases Toxicos</v>
      </c>
      <c r="J1109" s="336" t="str">
        <f>IF(OR(E1109="SE",E1109="SA"),VLOOKUP(H1109,'Tabla de Peligros y Riesgo'!$C$2:$E$226,3,FALSE),VLOOKUP(H1109,'LISTA DE ASPECTOS - IMPACTOS'!$D$3:$F$72,3,FALSE))</f>
        <v>Intoxicación</v>
      </c>
      <c r="K1109" s="342" t="s">
        <v>715</v>
      </c>
      <c r="L1109" s="177">
        <v>3</v>
      </c>
      <c r="M1109" s="268">
        <f t="shared" si="81"/>
        <v>9</v>
      </c>
      <c r="N1109" s="85"/>
      <c r="O1109" s="85"/>
      <c r="P1109" s="84"/>
      <c r="Q1109" s="287" t="s">
        <v>750</v>
      </c>
      <c r="R1109" s="177" t="s">
        <v>685</v>
      </c>
      <c r="S1109" s="177" t="s">
        <v>751</v>
      </c>
      <c r="T1109" s="178"/>
      <c r="U1109" s="178" t="s">
        <v>1402</v>
      </c>
      <c r="V1109" s="87"/>
      <c r="W1109" s="86">
        <f t="shared" si="82"/>
        <v>9</v>
      </c>
      <c r="X1109" s="88"/>
      <c r="Y1109" s="86">
        <f t="shared" si="83"/>
        <v>17</v>
      </c>
      <c r="Z1109" s="85"/>
      <c r="AA1109" s="267" t="s">
        <v>1381</v>
      </c>
      <c r="AB1109" s="175"/>
      <c r="AC1109" s="176"/>
      <c r="AD1109" s="176"/>
      <c r="AT1109" s="102"/>
      <c r="AU1109" s="101"/>
    </row>
    <row r="1110" spans="1:52" ht="87">
      <c r="A1110" s="446"/>
      <c r="B1110" s="445"/>
      <c r="C1110" s="489"/>
      <c r="D1110" s="262" t="s">
        <v>1388</v>
      </c>
      <c r="E1110" s="352" t="s">
        <v>362</v>
      </c>
      <c r="F1110" s="263" t="s">
        <v>624</v>
      </c>
      <c r="G1110" s="290" t="s">
        <v>752</v>
      </c>
      <c r="H1110" s="341" t="s">
        <v>452</v>
      </c>
      <c r="I1110" s="335" t="str">
        <f>IF(OR(E1110="SE",E1110="SA"),VLOOKUP(H1110,'Tabla de Peligros y Riesgo'!$C$2:$E$226,2,FALSE),VLOOKUP(H1110,'LISTA DE ASPECTOS - IMPACTOS'!$D$3:$F$72,2,FALSE))</f>
        <v>Caída de roca</v>
      </c>
      <c r="J1110" s="336" t="str">
        <f>IF(OR(E1110="SE",E1110="SA"),VLOOKUP(H1110,'Tabla de Peligros y Riesgo'!$C$2:$E$226,3,FALSE),VLOOKUP(H1110,'LISTA DE ASPECTOS - IMPACTOS'!$D$3:$F$72,3,FALSE))</f>
        <v>Contusión/Fractura/Muerte</v>
      </c>
      <c r="K1110" s="342" t="s">
        <v>715</v>
      </c>
      <c r="L1110" s="177">
        <v>2</v>
      </c>
      <c r="M1110" s="268">
        <f t="shared" si="81"/>
        <v>5</v>
      </c>
      <c r="N1110" s="85"/>
      <c r="O1110" s="85"/>
      <c r="P1110" s="292"/>
      <c r="Q1110" s="287" t="s">
        <v>753</v>
      </c>
      <c r="R1110" s="177" t="s">
        <v>685</v>
      </c>
      <c r="S1110" s="177" t="s">
        <v>754</v>
      </c>
      <c r="T1110" s="178"/>
      <c r="U1110" s="178" t="s">
        <v>1402</v>
      </c>
      <c r="V1110" s="278"/>
      <c r="W1110" s="86">
        <f t="shared" si="82"/>
        <v>5</v>
      </c>
      <c r="X1110" s="88"/>
      <c r="Y1110" s="86">
        <f t="shared" si="83"/>
        <v>12</v>
      </c>
      <c r="Z1110" s="85"/>
      <c r="AA1110" s="267" t="s">
        <v>1381</v>
      </c>
      <c r="AB1110" s="176"/>
      <c r="AC1110" s="176"/>
      <c r="AD1110" s="176"/>
      <c r="AT1110" s="102"/>
      <c r="AU1110" s="101"/>
    </row>
    <row r="1111" spans="1:52" s="100" customFormat="1" ht="87">
      <c r="A1111" s="446"/>
      <c r="B1111" s="445"/>
      <c r="C1111" s="489"/>
      <c r="D1111" s="262" t="s">
        <v>1388</v>
      </c>
      <c r="E1111" s="352" t="s">
        <v>362</v>
      </c>
      <c r="F1111" s="263" t="s">
        <v>624</v>
      </c>
      <c r="G1111" s="290" t="s">
        <v>701</v>
      </c>
      <c r="H1111" s="341" t="s">
        <v>524</v>
      </c>
      <c r="I1111" s="335" t="str">
        <f>IF(OR(E1111="SE",E1111="SA"),VLOOKUP(H1111,'Tabla de Peligros y Riesgo'!$C$2:$E$226,2,FALSE),VLOOKUP(H1111,'LISTA DE ASPECTOS - IMPACTOS'!$D$3:$F$72,2,FALSE))</f>
        <v>Caída al mismo nivel</v>
      </c>
      <c r="J1111" s="336" t="s">
        <v>702</v>
      </c>
      <c r="K1111" s="342" t="s">
        <v>680</v>
      </c>
      <c r="L1111" s="177">
        <v>4</v>
      </c>
      <c r="M1111" s="268">
        <f t="shared" si="81"/>
        <v>18</v>
      </c>
      <c r="N1111" s="280"/>
      <c r="O1111" s="280"/>
      <c r="P1111" s="282"/>
      <c r="Q1111" s="287"/>
      <c r="R1111" s="177"/>
      <c r="S1111" s="177" t="s">
        <v>851</v>
      </c>
      <c r="T1111" s="178"/>
      <c r="U1111" s="178" t="s">
        <v>1402</v>
      </c>
      <c r="V1111" s="304"/>
      <c r="W1111" s="86">
        <f t="shared" si="82"/>
        <v>18</v>
      </c>
      <c r="X1111" s="88"/>
      <c r="Y1111" s="86">
        <f t="shared" si="83"/>
        <v>21</v>
      </c>
      <c r="Z1111" s="85"/>
      <c r="AA1111" s="267" t="s">
        <v>1381</v>
      </c>
      <c r="AD1111" s="99"/>
      <c r="AE1111" s="90"/>
      <c r="AF1111" s="90"/>
      <c r="AG1111" s="90"/>
      <c r="AH1111" s="90"/>
      <c r="AI1111" s="90"/>
      <c r="AJ1111" s="90"/>
      <c r="AK1111" s="90"/>
      <c r="AL1111" s="90"/>
      <c r="AM1111" s="90"/>
      <c r="AN1111" s="90"/>
      <c r="AO1111" s="90"/>
      <c r="AP1111" s="90"/>
      <c r="AQ1111" s="90"/>
      <c r="AR1111" s="90"/>
      <c r="AS1111" s="90"/>
      <c r="AT1111" s="102"/>
      <c r="AU1111" s="101"/>
      <c r="AV1111" s="90"/>
      <c r="AW1111" s="90"/>
      <c r="AX1111" s="90"/>
      <c r="AY1111" s="90"/>
      <c r="AZ1111" s="90"/>
    </row>
    <row r="1112" spans="1:52" ht="87">
      <c r="A1112" s="446"/>
      <c r="B1112" s="445"/>
      <c r="C1112" s="488" t="s">
        <v>143</v>
      </c>
      <c r="D1112" s="262" t="s">
        <v>1388</v>
      </c>
      <c r="E1112" s="352" t="s">
        <v>362</v>
      </c>
      <c r="F1112" s="263" t="s">
        <v>624</v>
      </c>
      <c r="G1112" s="290" t="s">
        <v>701</v>
      </c>
      <c r="H1112" s="341" t="s">
        <v>542</v>
      </c>
      <c r="I1112" s="335" t="str">
        <f>IF(OR(E1112="SE",E1112="SA"),VLOOKUP(H1112,'Tabla de Peligros y Riesgo'!$C$2:$E$226,2,FALSE),VLOOKUP(H1112,'LISTA DE ASPECTOS - IMPACTOS'!$D$3:$F$72,2,FALSE))</f>
        <v>Caída al mismo nivel</v>
      </c>
      <c r="J1112" s="336" t="s">
        <v>702</v>
      </c>
      <c r="K1112" s="342" t="s">
        <v>680</v>
      </c>
      <c r="L1112" s="177">
        <v>4</v>
      </c>
      <c r="M1112" s="268">
        <f t="shared" si="81"/>
        <v>18</v>
      </c>
      <c r="N1112" s="85"/>
      <c r="O1112" s="85"/>
      <c r="P1112" s="84"/>
      <c r="Q1112" s="287"/>
      <c r="R1112" s="177"/>
      <c r="S1112" s="177" t="s">
        <v>851</v>
      </c>
      <c r="T1112" s="178"/>
      <c r="U1112" s="178" t="s">
        <v>1402</v>
      </c>
      <c r="V1112" s="87"/>
      <c r="W1112" s="86">
        <f t="shared" si="82"/>
        <v>18</v>
      </c>
      <c r="X1112" s="88"/>
      <c r="Y1112" s="86">
        <f t="shared" si="83"/>
        <v>21</v>
      </c>
      <c r="Z1112" s="85"/>
      <c r="AA1112" s="267" t="s">
        <v>1381</v>
      </c>
      <c r="AB1112" s="175"/>
      <c r="AC1112" s="176"/>
      <c r="AD1112" s="176"/>
      <c r="AT1112" s="102"/>
      <c r="AU1112" s="101"/>
    </row>
    <row r="1113" spans="1:52" ht="117.5">
      <c r="A1113" s="446"/>
      <c r="B1113" s="445"/>
      <c r="C1113" s="493"/>
      <c r="D1113" s="262" t="s">
        <v>1388</v>
      </c>
      <c r="E1113" s="352" t="s">
        <v>362</v>
      </c>
      <c r="F1113" s="263" t="s">
        <v>624</v>
      </c>
      <c r="G1113" s="290" t="s">
        <v>704</v>
      </c>
      <c r="H1113" s="341" t="s">
        <v>707</v>
      </c>
      <c r="I1113" s="335" t="str">
        <f>IF(OR(E1113="SE",E1113="SA"),VLOOKUP(H1113,'Tabla de Peligros y Riesgo'!$C$2:$E$226,2,FALSE),VLOOKUP(H1113,'LISTA DE ASPECTOS - IMPACTOS'!$D$3:$F$72,2,FALSE))</f>
        <v>Atrapamiento</v>
      </c>
      <c r="J1113" s="336" t="s">
        <v>705</v>
      </c>
      <c r="K1113" s="342" t="s">
        <v>680</v>
      </c>
      <c r="L1113" s="177">
        <v>3</v>
      </c>
      <c r="M1113" s="268">
        <f t="shared" si="81"/>
        <v>13</v>
      </c>
      <c r="N1113" s="85"/>
      <c r="O1113" s="85"/>
      <c r="P1113" s="84"/>
      <c r="Q1113" s="287"/>
      <c r="R1113" s="177"/>
      <c r="S1113" s="177" t="s">
        <v>852</v>
      </c>
      <c r="T1113" s="178"/>
      <c r="U1113" s="178" t="s">
        <v>1402</v>
      </c>
      <c r="V1113" s="87"/>
      <c r="W1113" s="86">
        <f t="shared" si="82"/>
        <v>13</v>
      </c>
      <c r="X1113" s="88"/>
      <c r="Y1113" s="86">
        <f t="shared" si="83"/>
        <v>17</v>
      </c>
      <c r="Z1113" s="85"/>
      <c r="AA1113" s="267" t="s">
        <v>1381</v>
      </c>
      <c r="AB1113" s="175"/>
      <c r="AC1113" s="176"/>
      <c r="AD1113" s="176"/>
      <c r="AT1113" s="102"/>
      <c r="AU1113" s="101"/>
    </row>
    <row r="1114" spans="1:52" ht="101.5">
      <c r="A1114" s="446"/>
      <c r="B1114" s="445"/>
      <c r="C1114" s="339" t="s">
        <v>144</v>
      </c>
      <c r="D1114" s="262" t="s">
        <v>1388</v>
      </c>
      <c r="E1114" s="352" t="s">
        <v>362</v>
      </c>
      <c r="F1114" s="263" t="s">
        <v>624</v>
      </c>
      <c r="G1114" s="290" t="s">
        <v>704</v>
      </c>
      <c r="H1114" s="341" t="s">
        <v>507</v>
      </c>
      <c r="I1114" s="335" t="str">
        <f>IF(OR(E1114="SE",E1114="SA"),VLOOKUP(H1114,'Tabla de Peligros y Riesgo'!$C$2:$E$226,2,FALSE),VLOOKUP(H1114,'LISTA DE ASPECTOS - IMPACTOS'!$D$3:$F$72,2,FALSE))</f>
        <v xml:space="preserve">Golpes </v>
      </c>
      <c r="J1114" s="336" t="s">
        <v>705</v>
      </c>
      <c r="K1114" s="342" t="s">
        <v>680</v>
      </c>
      <c r="L1114" s="177">
        <v>3</v>
      </c>
      <c r="M1114" s="268">
        <f t="shared" si="81"/>
        <v>13</v>
      </c>
      <c r="N1114" s="177"/>
      <c r="O1114" s="177"/>
      <c r="P1114" s="84"/>
      <c r="Q1114" s="287"/>
      <c r="R1114" s="177"/>
      <c r="S1114" s="177" t="s">
        <v>714</v>
      </c>
      <c r="T1114" s="178"/>
      <c r="U1114" s="178" t="s">
        <v>1402</v>
      </c>
      <c r="V1114" s="87"/>
      <c r="W1114" s="86">
        <f t="shared" si="82"/>
        <v>13</v>
      </c>
      <c r="X1114" s="88"/>
      <c r="Y1114" s="86">
        <f t="shared" si="83"/>
        <v>17</v>
      </c>
      <c r="Z1114" s="85"/>
      <c r="AA1114" s="267" t="s">
        <v>1381</v>
      </c>
      <c r="AB1114" s="175"/>
      <c r="AC1114" s="176"/>
      <c r="AD1114" s="176"/>
      <c r="AT1114" s="102"/>
      <c r="AU1114" s="101"/>
    </row>
    <row r="1115" spans="1:52" ht="87">
      <c r="A1115" s="446"/>
      <c r="B1115" s="445"/>
      <c r="C1115" s="488" t="s">
        <v>242</v>
      </c>
      <c r="D1115" s="262" t="s">
        <v>1388</v>
      </c>
      <c r="E1115" s="352" t="s">
        <v>361</v>
      </c>
      <c r="F1115" s="263" t="s">
        <v>624</v>
      </c>
      <c r="G1115" s="290" t="s">
        <v>441</v>
      </c>
      <c r="H1115" s="341" t="s">
        <v>519</v>
      </c>
      <c r="I1115" s="335" t="str">
        <f>IF(OR(E1115="SE",E1115="SA"),VLOOKUP(H1115,'Tabla de Peligros y Riesgo'!$C$2:$E$226,2,FALSE),VLOOKUP(H1115,'LISTA DE ASPECTOS - IMPACTOS'!$D$3:$F$72,2,FALSE))</f>
        <v>Riesgos Disergonómico</v>
      </c>
      <c r="J1115" s="336" t="str">
        <f>IF(OR(E1115="SE",E1115="SA"),VLOOKUP(H1115,'Tabla de Peligros y Riesgo'!$C$2:$E$226,3,FALSE),VLOOKUP(H1115,'LISTA DE ASPECTOS - IMPACTOS'!$D$3:$F$72,3,FALSE))</f>
        <v>Lumbalgia/Dorsalgia/ Hiperlordosis/ Tendinitis de Hombro</v>
      </c>
      <c r="K1115" s="342" t="s">
        <v>715</v>
      </c>
      <c r="L1115" s="177">
        <v>4</v>
      </c>
      <c r="M1115" s="268">
        <f t="shared" si="81"/>
        <v>14</v>
      </c>
      <c r="N1115" s="85"/>
      <c r="O1115" s="85"/>
      <c r="P1115" s="84"/>
      <c r="Q1115" s="287"/>
      <c r="R1115" s="177"/>
      <c r="S1115" s="177" t="s">
        <v>716</v>
      </c>
      <c r="T1115" s="178"/>
      <c r="U1115" s="178" t="s">
        <v>1402</v>
      </c>
      <c r="V1115" s="87"/>
      <c r="W1115" s="86">
        <f t="shared" si="82"/>
        <v>14</v>
      </c>
      <c r="X1115" s="88"/>
      <c r="Y1115" s="86">
        <f t="shared" si="83"/>
        <v>18</v>
      </c>
      <c r="Z1115" s="85"/>
      <c r="AA1115" s="267" t="s">
        <v>1381</v>
      </c>
      <c r="AB1115" s="175"/>
      <c r="AC1115" s="176"/>
      <c r="AD1115" s="176"/>
      <c r="AT1115" s="102"/>
      <c r="AU1115" s="101"/>
    </row>
    <row r="1116" spans="1:52" ht="87">
      <c r="A1116" s="446"/>
      <c r="B1116" s="445"/>
      <c r="C1116" s="489"/>
      <c r="D1116" s="262" t="s">
        <v>1388</v>
      </c>
      <c r="E1116" s="352" t="s">
        <v>362</v>
      </c>
      <c r="F1116" s="263" t="s">
        <v>624</v>
      </c>
      <c r="G1116" s="290" t="s">
        <v>701</v>
      </c>
      <c r="H1116" s="341" t="s">
        <v>542</v>
      </c>
      <c r="I1116" s="335" t="str">
        <f>IF(OR(E1116="SE",E1116="SA"),VLOOKUP(H1116,'Tabla de Peligros y Riesgo'!$C$2:$E$226,2,FALSE),VLOOKUP(H1116,'LISTA DE ASPECTOS - IMPACTOS'!$D$3:$F$72,2,FALSE))</f>
        <v>Caída al mismo nivel</v>
      </c>
      <c r="J1116" s="336" t="s">
        <v>702</v>
      </c>
      <c r="K1116" s="342" t="s">
        <v>680</v>
      </c>
      <c r="L1116" s="177">
        <v>4</v>
      </c>
      <c r="M1116" s="268">
        <f t="shared" si="81"/>
        <v>18</v>
      </c>
      <c r="N1116" s="85"/>
      <c r="O1116" s="85"/>
      <c r="P1116" s="84"/>
      <c r="Q1116" s="287"/>
      <c r="R1116" s="177"/>
      <c r="S1116" s="177" t="s">
        <v>851</v>
      </c>
      <c r="T1116" s="178"/>
      <c r="U1116" s="178" t="s">
        <v>1402</v>
      </c>
      <c r="V1116" s="87">
        <v>0.15</v>
      </c>
      <c r="W1116" s="86">
        <f t="shared" si="82"/>
        <v>18</v>
      </c>
      <c r="X1116" s="88">
        <f>IF(M1116&gt;=16,MAX(N1116:R1116),IF(M1116&lt;16,MAX(N1116:V1116)))</f>
        <v>0</v>
      </c>
      <c r="Y1116" s="86">
        <f t="shared" si="83"/>
        <v>21</v>
      </c>
      <c r="Z1116" s="85"/>
      <c r="AA1116" s="267" t="s">
        <v>1381</v>
      </c>
      <c r="AB1116" s="175"/>
      <c r="AC1116" s="176"/>
      <c r="AD1116" s="176"/>
      <c r="AT1116" s="102"/>
      <c r="AU1116" s="101"/>
    </row>
    <row r="1117" spans="1:52" ht="87">
      <c r="A1117" s="446"/>
      <c r="B1117" s="445"/>
      <c r="C1117" s="489"/>
      <c r="D1117" s="262" t="s">
        <v>1388</v>
      </c>
      <c r="E1117" s="352" t="s">
        <v>362</v>
      </c>
      <c r="F1117" s="263" t="s">
        <v>624</v>
      </c>
      <c r="G1117" s="290" t="s">
        <v>823</v>
      </c>
      <c r="H1117" s="341" t="s">
        <v>824</v>
      </c>
      <c r="I1117" s="335" t="str">
        <f>IF(OR(E1117="SE",E1117="SA"),VLOOKUP(H1117,'Tabla de Peligros y Riesgo'!$C$2:$E$226,2,FALSE),VLOOKUP(H1117,'LISTA DE ASPECTOS - IMPACTOS'!$D$3:$F$72,2,FALSE))</f>
        <v>Aplastamiento</v>
      </c>
      <c r="J1117" s="336" t="str">
        <f>IF(OR(E1117="SE",E1117="SA"),VLOOKUP(H1117,'Tabla de Peligros y Riesgo'!$C$2:$E$226,3,FALSE),VLOOKUP(H1117,'LISTA DE ASPECTOS - IMPACTOS'!$D$3:$F$72,3,FALSE))</f>
        <v>Contusión/Fractura/Muerte</v>
      </c>
      <c r="K1117" s="342" t="s">
        <v>680</v>
      </c>
      <c r="L1117" s="177">
        <v>2</v>
      </c>
      <c r="M1117" s="268">
        <f t="shared" si="81"/>
        <v>8</v>
      </c>
      <c r="N1117" s="85"/>
      <c r="O1117" s="85"/>
      <c r="P1117" s="84"/>
      <c r="Q1117" s="287" t="s">
        <v>825</v>
      </c>
      <c r="R1117" s="177" t="s">
        <v>685</v>
      </c>
      <c r="S1117" s="177" t="s">
        <v>826</v>
      </c>
      <c r="T1117" s="178"/>
      <c r="U1117" s="178" t="s">
        <v>1402</v>
      </c>
      <c r="V1117" s="87"/>
      <c r="W1117" s="86">
        <f t="shared" si="82"/>
        <v>8</v>
      </c>
      <c r="X1117" s="88"/>
      <c r="Y1117" s="86">
        <f t="shared" si="83"/>
        <v>12</v>
      </c>
      <c r="Z1117" s="85"/>
      <c r="AA1117" s="267" t="s">
        <v>1381</v>
      </c>
      <c r="AB1117" s="175"/>
      <c r="AC1117" s="176"/>
      <c r="AD1117" s="176"/>
      <c r="AT1117" s="102"/>
      <c r="AU1117" s="101"/>
    </row>
    <row r="1118" spans="1:52" ht="116">
      <c r="A1118" s="446"/>
      <c r="B1118" s="445"/>
      <c r="C1118" s="489"/>
      <c r="D1118" s="262" t="s">
        <v>1388</v>
      </c>
      <c r="E1118" s="352" t="s">
        <v>362</v>
      </c>
      <c r="F1118" s="263" t="s">
        <v>624</v>
      </c>
      <c r="G1118" s="290" t="s">
        <v>735</v>
      </c>
      <c r="H1118" s="341" t="s">
        <v>736</v>
      </c>
      <c r="I1118" s="335" t="str">
        <f>IF(OR(E1118="SE",E1118="SA"),VLOOKUP(H1118,'Tabla de Peligros y Riesgo'!$C$2:$E$226,2,FALSE),VLOOKUP(H1118,'LISTA DE ASPECTOS - IMPACTOS'!$D$3:$F$72,2,FALSE))</f>
        <v>Cortes</v>
      </c>
      <c r="J1118" s="336" t="str">
        <f>IF(OR(E1118="SE",E1118="SA"),VLOOKUP(H1118,'Tabla de Peligros y Riesgo'!$C$2:$E$226,3,FALSE),VLOOKUP(H1118,'LISTA DE ASPECTOS - IMPACTOS'!$D$3:$F$72,3,FALSE))</f>
        <v>Herida punzocortante</v>
      </c>
      <c r="K1118" s="342" t="s">
        <v>715</v>
      </c>
      <c r="L1118" s="177">
        <v>3</v>
      </c>
      <c r="M1118" s="268">
        <f t="shared" si="81"/>
        <v>9</v>
      </c>
      <c r="N1118" s="85"/>
      <c r="O1118" s="85"/>
      <c r="P1118" s="84"/>
      <c r="Q1118" s="287" t="s">
        <v>737</v>
      </c>
      <c r="R1118" s="177" t="s">
        <v>678</v>
      </c>
      <c r="S1118" s="177" t="s">
        <v>738</v>
      </c>
      <c r="T1118" s="178"/>
      <c r="U1118" s="178" t="s">
        <v>1402</v>
      </c>
      <c r="V1118" s="87"/>
      <c r="W1118" s="86">
        <f t="shared" si="82"/>
        <v>9</v>
      </c>
      <c r="X1118" s="88"/>
      <c r="Y1118" s="86">
        <f t="shared" si="83"/>
        <v>20</v>
      </c>
      <c r="Z1118" s="85"/>
      <c r="AA1118" s="267" t="s">
        <v>1381</v>
      </c>
      <c r="AB1118" s="175"/>
      <c r="AC1118" s="176"/>
      <c r="AD1118" s="176"/>
      <c r="AT1118" s="102"/>
      <c r="AU1118" s="101"/>
    </row>
    <row r="1119" spans="1:52" ht="117.5">
      <c r="A1119" s="446"/>
      <c r="B1119" s="445"/>
      <c r="C1119" s="489"/>
      <c r="D1119" s="262" t="s">
        <v>1388</v>
      </c>
      <c r="E1119" s="352" t="s">
        <v>362</v>
      </c>
      <c r="F1119" s="263" t="s">
        <v>624</v>
      </c>
      <c r="G1119" s="290" t="s">
        <v>704</v>
      </c>
      <c r="H1119" s="341" t="s">
        <v>707</v>
      </c>
      <c r="I1119" s="335" t="str">
        <f>IF(OR(E1119="SE",E1119="SA"),VLOOKUP(H1119,'Tabla de Peligros y Riesgo'!$C$2:$E$226,2,FALSE),VLOOKUP(H1119,'LISTA DE ASPECTOS - IMPACTOS'!$D$3:$F$72,2,FALSE))</f>
        <v>Atrapamiento</v>
      </c>
      <c r="J1119" s="336" t="s">
        <v>705</v>
      </c>
      <c r="K1119" s="342" t="s">
        <v>680</v>
      </c>
      <c r="L1119" s="177">
        <v>3</v>
      </c>
      <c r="M1119" s="268">
        <f t="shared" si="81"/>
        <v>13</v>
      </c>
      <c r="N1119" s="177"/>
      <c r="O1119" s="177"/>
      <c r="P1119" s="84"/>
      <c r="Q1119" s="287"/>
      <c r="R1119" s="177"/>
      <c r="S1119" s="177" t="s">
        <v>714</v>
      </c>
      <c r="T1119" s="178"/>
      <c r="U1119" s="178" t="s">
        <v>1402</v>
      </c>
      <c r="V1119" s="87"/>
      <c r="W1119" s="86">
        <f t="shared" si="82"/>
        <v>13</v>
      </c>
      <c r="X1119" s="88"/>
      <c r="Y1119" s="86">
        <f t="shared" si="83"/>
        <v>17</v>
      </c>
      <c r="Z1119" s="85"/>
      <c r="AA1119" s="267" t="s">
        <v>1381</v>
      </c>
      <c r="AB1119" s="175"/>
      <c r="AC1119" s="176"/>
      <c r="AD1119" s="176"/>
      <c r="AT1119" s="102"/>
      <c r="AU1119" s="101"/>
    </row>
    <row r="1120" spans="1:52" ht="329">
      <c r="A1120" s="446"/>
      <c r="B1120" s="445"/>
      <c r="C1120" s="489"/>
      <c r="D1120" s="262" t="s">
        <v>1388</v>
      </c>
      <c r="E1120" s="352" t="s">
        <v>363</v>
      </c>
      <c r="F1120" s="263" t="s">
        <v>624</v>
      </c>
      <c r="G1120" s="290" t="s">
        <v>732</v>
      </c>
      <c r="H1120" s="341" t="s">
        <v>729</v>
      </c>
      <c r="I1120" s="335" t="str">
        <f>IF(OR(E1120="SE",E1120="SA"),VLOOKUP(H1120,'Tabla de Peligros y Riesgo'!$C$2:$E$226,2,FALSE),VLOOKUP(H1120,'LISTA DE ASPECTOS - IMPACTOS'!$D$3:$F$72,2,FALSE))</f>
        <v>Alteración de la calidad de suelo/agua</v>
      </c>
      <c r="J1120" s="336" t="str">
        <f>IF(OR(E1120="SE",E1120="SA"),VLOOKUP(H1120,'Tabla de Peligros y Riesgo'!$C$2:$E$226,3,FALSE),VLOOKUP(H1120,'LISTA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20" s="342" t="s">
        <v>690</v>
      </c>
      <c r="L1120" s="177">
        <v>4</v>
      </c>
      <c r="M1120" s="268">
        <f t="shared" si="81"/>
        <v>10</v>
      </c>
      <c r="N1120" s="85"/>
      <c r="O1120" s="85"/>
      <c r="P1120" s="84"/>
      <c r="Q1120" s="177"/>
      <c r="R1120" s="177"/>
      <c r="S1120" s="177" t="s">
        <v>733</v>
      </c>
      <c r="T1120" s="178"/>
      <c r="U1120" s="178"/>
      <c r="V1120" s="87"/>
      <c r="W1120" s="86">
        <f t="shared" si="82"/>
        <v>10</v>
      </c>
      <c r="X1120" s="88"/>
      <c r="Y1120" s="86">
        <f t="shared" si="83"/>
        <v>18</v>
      </c>
      <c r="Z1120" s="85"/>
      <c r="AA1120" s="267" t="s">
        <v>1381</v>
      </c>
      <c r="AB1120" s="175"/>
      <c r="AC1120" s="176"/>
      <c r="AD1120" s="176"/>
      <c r="AE1120" s="272"/>
      <c r="AF1120" s="272"/>
      <c r="AG1120" s="272"/>
      <c r="AH1120" s="272"/>
      <c r="AI1120" s="272"/>
      <c r="AJ1120" s="272"/>
      <c r="AK1120" s="272"/>
      <c r="AL1120" s="273"/>
      <c r="AM1120" s="272"/>
      <c r="AN1120" s="273"/>
      <c r="AO1120" s="272"/>
      <c r="AP1120" s="273"/>
      <c r="AQ1120" s="272"/>
      <c r="AR1120" s="273"/>
      <c r="AS1120" s="272"/>
      <c r="AT1120" s="102"/>
      <c r="AU1120" s="101"/>
    </row>
    <row r="1121" spans="1:47" ht="329">
      <c r="A1121" s="446"/>
      <c r="B1121" s="445"/>
      <c r="C1121" s="489"/>
      <c r="D1121" s="262" t="s">
        <v>1388</v>
      </c>
      <c r="E1121" s="352" t="s">
        <v>363</v>
      </c>
      <c r="F1121" s="263" t="s">
        <v>624</v>
      </c>
      <c r="G1121" s="290" t="s">
        <v>728</v>
      </c>
      <c r="H1121" s="341" t="s">
        <v>729</v>
      </c>
      <c r="I1121" s="335" t="str">
        <f>IF(OR(E1121="SE",E1121="SA"),VLOOKUP(H1121,'Tabla de Peligros y Riesgo'!$C$2:$E$226,2,FALSE),VLOOKUP(H1121,'LISTA DE ASPECTOS - IMPACTOS'!$D$3:$F$72,2,FALSE))</f>
        <v>Alteración de la calidad de suelo/agua</v>
      </c>
      <c r="J1121" s="336" t="str">
        <f>IF(OR(E1121="SE",E1121="SA"),VLOOKUP(H1121,'Tabla de Peligros y Riesgo'!$C$2:$E$226,3,FALSE),VLOOKUP(H1121,'LISTA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21" s="342" t="s">
        <v>680</v>
      </c>
      <c r="L1121" s="177">
        <v>3</v>
      </c>
      <c r="M1121" s="268">
        <f t="shared" si="81"/>
        <v>13</v>
      </c>
      <c r="N1121" s="177"/>
      <c r="O1121" s="177"/>
      <c r="P1121" s="84"/>
      <c r="Q1121" s="177" t="s">
        <v>730</v>
      </c>
      <c r="R1121" s="177" t="s">
        <v>685</v>
      </c>
      <c r="S1121" s="177" t="s">
        <v>731</v>
      </c>
      <c r="T1121" s="178"/>
      <c r="U1121" s="178"/>
      <c r="V1121" s="87">
        <v>0.15</v>
      </c>
      <c r="W1121" s="86">
        <f t="shared" si="82"/>
        <v>13</v>
      </c>
      <c r="X1121" s="88">
        <f>IF(M1121&gt;=16,MAX(N1121:R1121),IF(M1121&lt;16,MAX(N1121:V1121)))</f>
        <v>0.15</v>
      </c>
      <c r="Y1121" s="86">
        <f t="shared" si="83"/>
        <v>17</v>
      </c>
      <c r="Z1121" s="85"/>
      <c r="AA1121" s="267" t="s">
        <v>1381</v>
      </c>
      <c r="AB1121" s="175"/>
      <c r="AC1121" s="176"/>
      <c r="AD1121" s="176"/>
      <c r="AE1121" s="101"/>
      <c r="AF1121" s="101"/>
      <c r="AG1121" s="101"/>
      <c r="AH1121" s="101"/>
      <c r="AI1121" s="101"/>
      <c r="AJ1121" s="101"/>
      <c r="AK1121" s="101"/>
      <c r="AL1121" s="102"/>
      <c r="AM1121" s="101"/>
      <c r="AN1121" s="102"/>
      <c r="AO1121" s="101"/>
      <c r="AP1121" s="102"/>
      <c r="AQ1121" s="101"/>
      <c r="AR1121" s="102"/>
      <c r="AS1121" s="101"/>
      <c r="AT1121" s="102"/>
      <c r="AU1121" s="101"/>
    </row>
    <row r="1122" spans="1:47" ht="188">
      <c r="A1122" s="446"/>
      <c r="B1122" s="445"/>
      <c r="C1122" s="493"/>
      <c r="D1122" s="262" t="s">
        <v>1388</v>
      </c>
      <c r="E1122" s="352" t="s">
        <v>363</v>
      </c>
      <c r="F1122" s="263" t="s">
        <v>624</v>
      </c>
      <c r="G1122" s="290" t="s">
        <v>739</v>
      </c>
      <c r="H1122" s="341" t="s">
        <v>740</v>
      </c>
      <c r="I1122" s="335" t="str">
        <f>IF(OR(E1122="SE",E1122="SA"),VLOOKUP(H1122,'Tabla de Peligros y Riesgo'!$C$2:$E$226,2,FALSE),VLOOKUP(H1122,'LISTA DE ASPECTOS - IMPACTOS'!$D$3:$F$72,2,FALSE))</f>
        <v>Alteración de la calidad de suelo/agua</v>
      </c>
      <c r="J1122" s="336" t="str">
        <f>IF(OR(E1122="SE",E1122="SA"),VLOOKUP(H1122,'Tabla de Peligros y Riesgo'!$C$2:$E$226,3,FALSE),VLOOKUP(H1122,'LISTA DE ASPECTOS - IMPACTOS'!$D$3:$F$72,3,FALSE))</f>
        <v>Potencial incumplimiento de Estándares de Calidad Ambiental (ECA) para aire.
Potencial afectación a la vida y salud humana.</v>
      </c>
      <c r="K1122" s="342" t="s">
        <v>715</v>
      </c>
      <c r="L1122" s="177">
        <v>4</v>
      </c>
      <c r="M1122" s="268">
        <f t="shared" si="81"/>
        <v>14</v>
      </c>
      <c r="N1122" s="85"/>
      <c r="O1122" s="85"/>
      <c r="P1122" s="291"/>
      <c r="Q1122" s="287"/>
      <c r="R1122" s="177"/>
      <c r="S1122" s="177" t="s">
        <v>741</v>
      </c>
      <c r="T1122" s="178">
        <v>0.35</v>
      </c>
      <c r="U1122" s="178"/>
      <c r="V1122" s="87"/>
      <c r="W1122" s="86">
        <f t="shared" si="82"/>
        <v>14</v>
      </c>
      <c r="X1122" s="88"/>
      <c r="Y1122" s="86">
        <f t="shared" si="83"/>
        <v>18</v>
      </c>
      <c r="Z1122" s="85"/>
      <c r="AA1122" s="267" t="s">
        <v>1381</v>
      </c>
      <c r="AB1122" s="536"/>
      <c r="AC1122" s="537"/>
      <c r="AD1122" s="537"/>
      <c r="AE1122" s="272"/>
      <c r="AF1122" s="272"/>
      <c r="AG1122" s="272"/>
      <c r="AH1122" s="272"/>
      <c r="AI1122" s="272"/>
      <c r="AJ1122" s="272"/>
      <c r="AK1122" s="272"/>
      <c r="AL1122" s="273"/>
      <c r="AM1122" s="272"/>
      <c r="AN1122" s="273"/>
      <c r="AO1122" s="272"/>
      <c r="AP1122" s="273"/>
      <c r="AQ1122" s="272"/>
      <c r="AR1122" s="273"/>
      <c r="AS1122" s="272"/>
      <c r="AT1122" s="102"/>
      <c r="AU1122" s="101"/>
    </row>
    <row r="1123" spans="1:47" ht="87">
      <c r="A1123" s="446"/>
      <c r="B1123" s="445"/>
      <c r="C1123" s="488" t="s">
        <v>243</v>
      </c>
      <c r="D1123" s="262" t="s">
        <v>1388</v>
      </c>
      <c r="E1123" s="352" t="s">
        <v>361</v>
      </c>
      <c r="F1123" s="263" t="s">
        <v>624</v>
      </c>
      <c r="G1123" s="290" t="s">
        <v>441</v>
      </c>
      <c r="H1123" s="341" t="s">
        <v>519</v>
      </c>
      <c r="I1123" s="335" t="str">
        <f>IF(OR(E1123="SE",E1123="SA"),VLOOKUP(H1123,'Tabla de Peligros y Riesgo'!$C$2:$E$226,2,FALSE),VLOOKUP(H1123,'LISTA DE ASPECTOS - IMPACTOS'!$D$3:$F$72,2,FALSE))</f>
        <v>Riesgos Disergonómico</v>
      </c>
      <c r="J1123" s="336" t="str">
        <f>IF(OR(E1123="SE",E1123="SA"),VLOOKUP(H1123,'Tabla de Peligros y Riesgo'!$C$2:$E$226,3,FALSE),VLOOKUP(H1123,'LISTA DE ASPECTOS - IMPACTOS'!$D$3:$F$72,3,FALSE))</f>
        <v>Lumbalgia/Dorsalgia/ Hiperlordosis/ Tendinitis de Hombro</v>
      </c>
      <c r="K1123" s="342" t="s">
        <v>715</v>
      </c>
      <c r="L1123" s="177">
        <v>4</v>
      </c>
      <c r="M1123" s="268">
        <f t="shared" si="81"/>
        <v>14</v>
      </c>
      <c r="N1123" s="85"/>
      <c r="O1123" s="85"/>
      <c r="P1123" s="84"/>
      <c r="Q1123" s="287"/>
      <c r="R1123" s="177"/>
      <c r="S1123" s="177" t="s">
        <v>716</v>
      </c>
      <c r="T1123" s="178"/>
      <c r="U1123" s="178" t="s">
        <v>1402</v>
      </c>
      <c r="V1123" s="87"/>
      <c r="W1123" s="86">
        <f t="shared" si="82"/>
        <v>14</v>
      </c>
      <c r="X1123" s="88"/>
      <c r="Y1123" s="86">
        <f t="shared" si="83"/>
        <v>18</v>
      </c>
      <c r="Z1123" s="85"/>
      <c r="AA1123" s="267" t="s">
        <v>1381</v>
      </c>
      <c r="AB1123" s="175"/>
      <c r="AC1123" s="176"/>
      <c r="AD1123" s="176"/>
      <c r="AT1123" s="102"/>
      <c r="AU1123" s="101"/>
    </row>
    <row r="1124" spans="1:47" ht="87">
      <c r="A1124" s="446"/>
      <c r="B1124" s="445"/>
      <c r="C1124" s="489"/>
      <c r="D1124" s="262" t="s">
        <v>1388</v>
      </c>
      <c r="E1124" s="352" t="s">
        <v>362</v>
      </c>
      <c r="F1124" s="263" t="s">
        <v>624</v>
      </c>
      <c r="G1124" s="290" t="s">
        <v>701</v>
      </c>
      <c r="H1124" s="341" t="s">
        <v>542</v>
      </c>
      <c r="I1124" s="335" t="str">
        <f>IF(OR(E1124="SE",E1124="SA"),VLOOKUP(H1124,'Tabla de Peligros y Riesgo'!$C$2:$E$226,2,FALSE),VLOOKUP(H1124,'LISTA DE ASPECTOS - IMPACTOS'!$D$3:$F$72,2,FALSE))</f>
        <v>Caída al mismo nivel</v>
      </c>
      <c r="J1124" s="336" t="s">
        <v>702</v>
      </c>
      <c r="K1124" s="342" t="s">
        <v>680</v>
      </c>
      <c r="L1124" s="177">
        <v>4</v>
      </c>
      <c r="M1124" s="268">
        <f t="shared" si="81"/>
        <v>18</v>
      </c>
      <c r="N1124" s="85"/>
      <c r="O1124" s="85"/>
      <c r="P1124" s="84"/>
      <c r="Q1124" s="287"/>
      <c r="R1124" s="177"/>
      <c r="S1124" s="177" t="s">
        <v>851</v>
      </c>
      <c r="T1124" s="178"/>
      <c r="U1124" s="178" t="s">
        <v>1402</v>
      </c>
      <c r="V1124" s="87"/>
      <c r="W1124" s="86">
        <f t="shared" si="82"/>
        <v>18</v>
      </c>
      <c r="X1124" s="88"/>
      <c r="Y1124" s="86">
        <f t="shared" si="83"/>
        <v>21</v>
      </c>
      <c r="Z1124" s="85"/>
      <c r="AA1124" s="267" t="s">
        <v>1381</v>
      </c>
      <c r="AB1124" s="175"/>
      <c r="AC1124" s="176"/>
      <c r="AD1124" s="176"/>
      <c r="AT1124" s="102"/>
      <c r="AU1124" s="101"/>
    </row>
    <row r="1125" spans="1:47" ht="87">
      <c r="A1125" s="446"/>
      <c r="B1125" s="445"/>
      <c r="C1125" s="489"/>
      <c r="D1125" s="262" t="s">
        <v>1388</v>
      </c>
      <c r="E1125" s="352" t="s">
        <v>362</v>
      </c>
      <c r="F1125" s="263" t="s">
        <v>624</v>
      </c>
      <c r="G1125" s="290" t="s">
        <v>823</v>
      </c>
      <c r="H1125" s="341" t="s">
        <v>824</v>
      </c>
      <c r="I1125" s="335" t="str">
        <f>IF(OR(E1125="SE",E1125="SA"),VLOOKUP(H1125,'Tabla de Peligros y Riesgo'!$C$2:$E$226,2,FALSE),VLOOKUP(H1125,'LISTA DE ASPECTOS - IMPACTOS'!$D$3:$F$72,2,FALSE))</f>
        <v>Aplastamiento</v>
      </c>
      <c r="J1125" s="336" t="str">
        <f>IF(OR(E1125="SE",E1125="SA"),VLOOKUP(H1125,'Tabla de Peligros y Riesgo'!$C$2:$E$226,3,FALSE),VLOOKUP(H1125,'LISTA DE ASPECTOS - IMPACTOS'!$D$3:$F$72,3,FALSE))</f>
        <v>Contusión/Fractura/Muerte</v>
      </c>
      <c r="K1125" s="342" t="s">
        <v>680</v>
      </c>
      <c r="L1125" s="177">
        <v>2</v>
      </c>
      <c r="M1125" s="268">
        <f t="shared" si="81"/>
        <v>8</v>
      </c>
      <c r="N1125" s="85"/>
      <c r="O1125" s="85"/>
      <c r="P1125" s="84"/>
      <c r="Q1125" s="287" t="s">
        <v>825</v>
      </c>
      <c r="R1125" s="177" t="s">
        <v>685</v>
      </c>
      <c r="S1125" s="177" t="s">
        <v>826</v>
      </c>
      <c r="T1125" s="178"/>
      <c r="U1125" s="178" t="s">
        <v>1402</v>
      </c>
      <c r="V1125" s="87"/>
      <c r="W1125" s="86">
        <f t="shared" si="82"/>
        <v>8</v>
      </c>
      <c r="X1125" s="88"/>
      <c r="Y1125" s="86">
        <f t="shared" si="83"/>
        <v>12</v>
      </c>
      <c r="Z1125" s="85"/>
      <c r="AA1125" s="267" t="s">
        <v>1381</v>
      </c>
      <c r="AB1125" s="175"/>
      <c r="AC1125" s="176"/>
      <c r="AD1125" s="176"/>
      <c r="AT1125" s="102"/>
      <c r="AU1125" s="101"/>
    </row>
    <row r="1126" spans="1:47" ht="116">
      <c r="A1126" s="446"/>
      <c r="B1126" s="445"/>
      <c r="C1126" s="489"/>
      <c r="D1126" s="262" t="s">
        <v>1388</v>
      </c>
      <c r="E1126" s="352" t="s">
        <v>362</v>
      </c>
      <c r="F1126" s="263" t="s">
        <v>624</v>
      </c>
      <c r="G1126" s="290" t="s">
        <v>735</v>
      </c>
      <c r="H1126" s="341" t="s">
        <v>736</v>
      </c>
      <c r="I1126" s="335" t="str">
        <f>IF(OR(E1126="SE",E1126="SA"),VLOOKUP(H1126,'Tabla de Peligros y Riesgo'!$C$2:$E$226,2,FALSE),VLOOKUP(H1126,'LISTA DE ASPECTOS - IMPACTOS'!$D$3:$F$72,2,FALSE))</f>
        <v>Cortes</v>
      </c>
      <c r="J1126" s="336" t="str">
        <f>IF(OR(E1126="SE",E1126="SA"),VLOOKUP(H1126,'Tabla de Peligros y Riesgo'!$C$2:$E$226,3,FALSE),VLOOKUP(H1126,'LISTA DE ASPECTOS - IMPACTOS'!$D$3:$F$72,3,FALSE))</f>
        <v>Herida punzocortante</v>
      </c>
      <c r="K1126" s="342" t="s">
        <v>715</v>
      </c>
      <c r="L1126" s="177">
        <v>3</v>
      </c>
      <c r="M1126" s="268">
        <f t="shared" si="81"/>
        <v>9</v>
      </c>
      <c r="N1126" s="85"/>
      <c r="O1126" s="85"/>
      <c r="P1126" s="84"/>
      <c r="Q1126" s="287" t="s">
        <v>737</v>
      </c>
      <c r="R1126" s="177" t="s">
        <v>678</v>
      </c>
      <c r="S1126" s="177" t="s">
        <v>738</v>
      </c>
      <c r="T1126" s="178"/>
      <c r="U1126" s="178" t="s">
        <v>1402</v>
      </c>
      <c r="V1126" s="87"/>
      <c r="W1126" s="86">
        <f t="shared" si="82"/>
        <v>9</v>
      </c>
      <c r="X1126" s="88"/>
      <c r="Y1126" s="86">
        <f t="shared" si="83"/>
        <v>20</v>
      </c>
      <c r="Z1126" s="85"/>
      <c r="AA1126" s="267" t="s">
        <v>1381</v>
      </c>
      <c r="AB1126" s="175"/>
      <c r="AC1126" s="176"/>
      <c r="AD1126" s="176"/>
      <c r="AT1126" s="102"/>
      <c r="AU1126" s="101"/>
    </row>
    <row r="1127" spans="1:47" ht="117.5">
      <c r="A1127" s="446"/>
      <c r="B1127" s="445"/>
      <c r="C1127" s="489"/>
      <c r="D1127" s="262" t="s">
        <v>1388</v>
      </c>
      <c r="E1127" s="352" t="s">
        <v>362</v>
      </c>
      <c r="F1127" s="263" t="s">
        <v>624</v>
      </c>
      <c r="G1127" s="290" t="s">
        <v>704</v>
      </c>
      <c r="H1127" s="341" t="s">
        <v>707</v>
      </c>
      <c r="I1127" s="335" t="str">
        <f>IF(OR(E1127="SE",E1127="SA"),VLOOKUP(H1127,'Tabla de Peligros y Riesgo'!$C$2:$E$226,2,FALSE),VLOOKUP(H1127,'LISTA DE ASPECTOS - IMPACTOS'!$D$3:$F$72,2,FALSE))</f>
        <v>Atrapamiento</v>
      </c>
      <c r="J1127" s="336" t="s">
        <v>705</v>
      </c>
      <c r="K1127" s="342" t="s">
        <v>680</v>
      </c>
      <c r="L1127" s="177">
        <v>3</v>
      </c>
      <c r="M1127" s="268">
        <f t="shared" si="81"/>
        <v>13</v>
      </c>
      <c r="N1127" s="177"/>
      <c r="O1127" s="177"/>
      <c r="P1127" s="84"/>
      <c r="Q1127" s="287"/>
      <c r="R1127" s="177"/>
      <c r="S1127" s="177" t="s">
        <v>714</v>
      </c>
      <c r="T1127" s="178"/>
      <c r="U1127" s="178" t="s">
        <v>1402</v>
      </c>
      <c r="V1127" s="87"/>
      <c r="W1127" s="86">
        <f t="shared" si="82"/>
        <v>13</v>
      </c>
      <c r="X1127" s="88"/>
      <c r="Y1127" s="86">
        <f t="shared" si="83"/>
        <v>17</v>
      </c>
      <c r="Z1127" s="85"/>
      <c r="AA1127" s="267" t="s">
        <v>1381</v>
      </c>
      <c r="AB1127" s="175"/>
      <c r="AC1127" s="176"/>
      <c r="AD1127" s="176"/>
      <c r="AT1127" s="102"/>
      <c r="AU1127" s="101"/>
    </row>
    <row r="1128" spans="1:47" ht="329">
      <c r="A1128" s="446"/>
      <c r="B1128" s="445"/>
      <c r="C1128" s="489"/>
      <c r="D1128" s="262" t="s">
        <v>1388</v>
      </c>
      <c r="E1128" s="352" t="s">
        <v>363</v>
      </c>
      <c r="F1128" s="263" t="s">
        <v>624</v>
      </c>
      <c r="G1128" s="290" t="s">
        <v>732</v>
      </c>
      <c r="H1128" s="341" t="s">
        <v>729</v>
      </c>
      <c r="I1128" s="335" t="str">
        <f>IF(OR(E1128="SE",E1128="SA"),VLOOKUP(H1128,'Tabla de Peligros y Riesgo'!$C$2:$E$226,2,FALSE),VLOOKUP(H1128,'LISTA DE ASPECTOS - IMPACTOS'!$D$3:$F$72,2,FALSE))</f>
        <v>Alteración de la calidad de suelo/agua</v>
      </c>
      <c r="J1128" s="336" t="str">
        <f>IF(OR(E1128="SE",E1128="SA"),VLOOKUP(H1128,'Tabla de Peligros y Riesgo'!$C$2:$E$226,3,FALSE),VLOOKUP(H1128,'LISTA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28" s="342" t="s">
        <v>690</v>
      </c>
      <c r="L1128" s="177">
        <v>4</v>
      </c>
      <c r="M1128" s="268">
        <f t="shared" si="81"/>
        <v>10</v>
      </c>
      <c r="N1128" s="85"/>
      <c r="O1128" s="85"/>
      <c r="P1128" s="84"/>
      <c r="Q1128" s="177"/>
      <c r="R1128" s="177"/>
      <c r="S1128" s="177" t="s">
        <v>733</v>
      </c>
      <c r="T1128" s="178"/>
      <c r="U1128" s="178"/>
      <c r="V1128" s="87"/>
      <c r="W1128" s="86">
        <f t="shared" si="82"/>
        <v>10</v>
      </c>
      <c r="X1128" s="88"/>
      <c r="Y1128" s="86">
        <f t="shared" si="83"/>
        <v>18</v>
      </c>
      <c r="Z1128" s="85"/>
      <c r="AA1128" s="267" t="s">
        <v>1381</v>
      </c>
      <c r="AB1128" s="175"/>
      <c r="AC1128" s="176"/>
      <c r="AD1128" s="176"/>
      <c r="AE1128" s="272"/>
      <c r="AF1128" s="272"/>
      <c r="AG1128" s="272"/>
      <c r="AH1128" s="272"/>
      <c r="AI1128" s="272"/>
      <c r="AJ1128" s="272"/>
      <c r="AK1128" s="272"/>
      <c r="AL1128" s="273"/>
      <c r="AM1128" s="272"/>
      <c r="AN1128" s="273"/>
      <c r="AO1128" s="272"/>
      <c r="AP1128" s="273"/>
      <c r="AQ1128" s="272"/>
      <c r="AR1128" s="273"/>
      <c r="AS1128" s="272"/>
      <c r="AT1128" s="102"/>
      <c r="AU1128" s="101"/>
    </row>
    <row r="1129" spans="1:47" ht="329">
      <c r="A1129" s="446"/>
      <c r="B1129" s="445"/>
      <c r="C1129" s="489"/>
      <c r="D1129" s="262" t="s">
        <v>1388</v>
      </c>
      <c r="E1129" s="352" t="s">
        <v>363</v>
      </c>
      <c r="F1129" s="263" t="s">
        <v>624</v>
      </c>
      <c r="G1129" s="290" t="s">
        <v>728</v>
      </c>
      <c r="H1129" s="341" t="s">
        <v>729</v>
      </c>
      <c r="I1129" s="335" t="str">
        <f>IF(OR(E1129="SE",E1129="SA"),VLOOKUP(H1129,'Tabla de Peligros y Riesgo'!$C$2:$E$226,2,FALSE),VLOOKUP(H1129,'LISTA DE ASPECTOS - IMPACTOS'!$D$3:$F$72,2,FALSE))</f>
        <v>Alteración de la calidad de suelo/agua</v>
      </c>
      <c r="J1129" s="336" t="str">
        <f>IF(OR(E1129="SE",E1129="SA"),VLOOKUP(H1129,'Tabla de Peligros y Riesgo'!$C$2:$E$226,3,FALSE),VLOOKUP(H1129,'LISTA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29" s="342" t="s">
        <v>680</v>
      </c>
      <c r="L1129" s="177">
        <v>3</v>
      </c>
      <c r="M1129" s="268">
        <f t="shared" si="81"/>
        <v>13</v>
      </c>
      <c r="N1129" s="177"/>
      <c r="O1129" s="177"/>
      <c r="P1129" s="84"/>
      <c r="Q1129" s="177" t="s">
        <v>730</v>
      </c>
      <c r="R1129" s="177" t="s">
        <v>685</v>
      </c>
      <c r="S1129" s="177" t="s">
        <v>731</v>
      </c>
      <c r="T1129" s="178"/>
      <c r="U1129" s="178"/>
      <c r="V1129" s="87">
        <v>0.15</v>
      </c>
      <c r="W1129" s="86">
        <f t="shared" si="82"/>
        <v>13</v>
      </c>
      <c r="X1129" s="88">
        <f>IF(M1129&gt;=16,MAX(N1129:R1129),IF(M1129&lt;16,MAX(N1129:V1129)))</f>
        <v>0.15</v>
      </c>
      <c r="Y1129" s="86">
        <f t="shared" si="83"/>
        <v>17</v>
      </c>
      <c r="Z1129" s="85"/>
      <c r="AA1129" s="267" t="s">
        <v>1381</v>
      </c>
      <c r="AB1129" s="175"/>
      <c r="AC1129" s="176"/>
      <c r="AD1129" s="176"/>
      <c r="AE1129" s="101"/>
      <c r="AF1129" s="101"/>
      <c r="AG1129" s="101"/>
      <c r="AH1129" s="101"/>
      <c r="AI1129" s="101"/>
      <c r="AJ1129" s="101"/>
      <c r="AK1129" s="101"/>
      <c r="AL1129" s="102"/>
      <c r="AM1129" s="101"/>
      <c r="AN1129" s="102"/>
      <c r="AO1129" s="101"/>
      <c r="AP1129" s="102"/>
      <c r="AQ1129" s="101"/>
      <c r="AR1129" s="102"/>
      <c r="AS1129" s="101"/>
      <c r="AT1129" s="102"/>
      <c r="AU1129" s="101"/>
    </row>
    <row r="1130" spans="1:47" ht="188">
      <c r="A1130" s="446"/>
      <c r="B1130" s="445"/>
      <c r="C1130" s="493"/>
      <c r="D1130" s="262" t="s">
        <v>1388</v>
      </c>
      <c r="E1130" s="352" t="s">
        <v>363</v>
      </c>
      <c r="F1130" s="263" t="s">
        <v>624</v>
      </c>
      <c r="G1130" s="290" t="s">
        <v>739</v>
      </c>
      <c r="H1130" s="341" t="s">
        <v>740</v>
      </c>
      <c r="I1130" s="335" t="str">
        <f>IF(OR(E1130="SE",E1130="SA"),VLOOKUP(H1130,'Tabla de Peligros y Riesgo'!$C$2:$E$226,2,FALSE),VLOOKUP(H1130,'LISTA DE ASPECTOS - IMPACTOS'!$D$3:$F$72,2,FALSE))</f>
        <v>Alteración de la calidad de suelo/agua</v>
      </c>
      <c r="J1130" s="336" t="str">
        <f>IF(OR(E1130="SE",E1130="SA"),VLOOKUP(H1130,'Tabla de Peligros y Riesgo'!$C$2:$E$226,3,FALSE),VLOOKUP(H1130,'LISTA DE ASPECTOS - IMPACTOS'!$D$3:$F$72,3,FALSE))</f>
        <v>Potencial incumplimiento de Estándares de Calidad Ambiental (ECA) para aire.
Potencial afectación a la vida y salud humana.</v>
      </c>
      <c r="K1130" s="342" t="s">
        <v>715</v>
      </c>
      <c r="L1130" s="177">
        <v>4</v>
      </c>
      <c r="M1130" s="268">
        <f t="shared" si="81"/>
        <v>14</v>
      </c>
      <c r="N1130" s="85"/>
      <c r="O1130" s="85"/>
      <c r="P1130" s="291"/>
      <c r="Q1130" s="287"/>
      <c r="R1130" s="177"/>
      <c r="S1130" s="177" t="s">
        <v>741</v>
      </c>
      <c r="T1130" s="178">
        <v>0.35</v>
      </c>
      <c r="U1130" s="178"/>
      <c r="V1130" s="87"/>
      <c r="W1130" s="86">
        <f t="shared" si="82"/>
        <v>14</v>
      </c>
      <c r="X1130" s="88"/>
      <c r="Y1130" s="86">
        <f t="shared" si="83"/>
        <v>18</v>
      </c>
      <c r="Z1130" s="85"/>
      <c r="AA1130" s="267" t="s">
        <v>1381</v>
      </c>
      <c r="AB1130" s="536"/>
      <c r="AC1130" s="537"/>
      <c r="AD1130" s="537"/>
      <c r="AE1130" s="272"/>
      <c r="AF1130" s="272"/>
      <c r="AG1130" s="272"/>
      <c r="AH1130" s="272"/>
      <c r="AI1130" s="272"/>
      <c r="AJ1130" s="272"/>
      <c r="AK1130" s="272"/>
      <c r="AL1130" s="273"/>
      <c r="AM1130" s="272"/>
      <c r="AN1130" s="273"/>
      <c r="AO1130" s="272"/>
      <c r="AP1130" s="273"/>
      <c r="AQ1130" s="272"/>
      <c r="AR1130" s="273"/>
      <c r="AS1130" s="272"/>
      <c r="AT1130" s="102"/>
      <c r="AU1130" s="101"/>
    </row>
    <row r="1131" spans="1:47" ht="117.5">
      <c r="A1131" s="446"/>
      <c r="B1131" s="445"/>
      <c r="C1131" s="277" t="s">
        <v>25</v>
      </c>
      <c r="D1131" s="262" t="s">
        <v>1388</v>
      </c>
      <c r="E1131" s="352" t="s">
        <v>362</v>
      </c>
      <c r="F1131" s="263" t="s">
        <v>624</v>
      </c>
      <c r="G1131" s="290" t="s">
        <v>704</v>
      </c>
      <c r="H1131" s="341" t="s">
        <v>707</v>
      </c>
      <c r="I1131" s="335" t="str">
        <f>IF(OR(E1131="SE",E1131="SA"),VLOOKUP(H1131,'Tabla de Peligros y Riesgo'!$C$2:$E$226,2,FALSE),VLOOKUP(H1131,'LISTA DE ASPECTOS - IMPACTOS'!$D$3:$F$72,2,FALSE))</f>
        <v>Atrapamiento</v>
      </c>
      <c r="J1131" s="336" t="s">
        <v>705</v>
      </c>
      <c r="K1131" s="342" t="s">
        <v>680</v>
      </c>
      <c r="L1131" s="177">
        <v>3</v>
      </c>
      <c r="M1131" s="268">
        <f t="shared" si="81"/>
        <v>13</v>
      </c>
      <c r="N1131" s="85"/>
      <c r="O1131" s="85"/>
      <c r="P1131" s="84"/>
      <c r="Q1131" s="287"/>
      <c r="R1131" s="177"/>
      <c r="S1131" s="177" t="s">
        <v>852</v>
      </c>
      <c r="T1131" s="178"/>
      <c r="U1131" s="178" t="s">
        <v>1402</v>
      </c>
      <c r="V1131" s="87"/>
      <c r="W1131" s="86">
        <f t="shared" si="82"/>
        <v>13</v>
      </c>
      <c r="X1131" s="88">
        <f>IF(M1131&gt;=16,MAX(N1131:R1131),IF(M1131&lt;16,MAX(N1131:V1131)))</f>
        <v>0</v>
      </c>
      <c r="Y1131" s="86">
        <f t="shared" si="83"/>
        <v>17</v>
      </c>
      <c r="Z1131" s="85"/>
      <c r="AA1131" s="267" t="s">
        <v>1381</v>
      </c>
      <c r="AB1131" s="175"/>
      <c r="AC1131" s="176"/>
      <c r="AD1131" s="176"/>
      <c r="AT1131" s="102"/>
      <c r="AU1131" s="101"/>
    </row>
    <row r="1132" spans="1:47" ht="141">
      <c r="A1132" s="446"/>
      <c r="B1132" s="445"/>
      <c r="C1132" s="488" t="s">
        <v>113</v>
      </c>
      <c r="D1132" s="262" t="s">
        <v>1388</v>
      </c>
      <c r="E1132" s="352" t="s">
        <v>361</v>
      </c>
      <c r="F1132" s="263" t="s">
        <v>624</v>
      </c>
      <c r="G1132" s="290" t="s">
        <v>711</v>
      </c>
      <c r="H1132" s="341" t="s">
        <v>513</v>
      </c>
      <c r="I1132" s="335" t="str">
        <f>IF(OR(E1132="SE",E1132="SA"),VLOOKUP(H1132,'Tabla de Peligros y Riesgo'!$C$2:$E$226,2,FALSE),VLOOKUP(H1132,'LISTA DE ASPECTOS - IMPACTOS'!$D$3:$F$72,2,FALSE))</f>
        <v xml:space="preserve">Exposición a vibraciones </v>
      </c>
      <c r="J1132" s="336" t="str">
        <f>IF(OR(E1132="SE",E1132="SA"),VLOOKUP(H1132,'Tabla de Peligros y Riesgo'!$C$2:$E$226,3,FALSE),VLOOKUP(H1132,'LISTA DE ASPECTOS - IMPACTOS'!$D$3:$F$72,3,FALSE))</f>
        <v>Trastornos (vasculares, hueso, articulaciones y neurológicos)</v>
      </c>
      <c r="K1132" s="342" t="s">
        <v>680</v>
      </c>
      <c r="L1132" s="177">
        <v>3</v>
      </c>
      <c r="M1132" s="268">
        <f t="shared" si="81"/>
        <v>13</v>
      </c>
      <c r="N1132" s="85"/>
      <c r="O1132" s="85"/>
      <c r="P1132" s="84"/>
      <c r="Q1132" s="287"/>
      <c r="R1132" s="177"/>
      <c r="S1132" s="177" t="s">
        <v>712</v>
      </c>
      <c r="T1132" s="178"/>
      <c r="U1132" s="178" t="s">
        <v>1402</v>
      </c>
      <c r="V1132" s="87"/>
      <c r="W1132" s="86">
        <f t="shared" si="82"/>
        <v>13</v>
      </c>
      <c r="X1132" s="88"/>
      <c r="Y1132" s="86">
        <f t="shared" si="83"/>
        <v>17</v>
      </c>
      <c r="Z1132" s="85"/>
      <c r="AA1132" s="267" t="s">
        <v>1381</v>
      </c>
      <c r="AB1132" s="175"/>
      <c r="AC1132" s="176"/>
      <c r="AD1132" s="176"/>
      <c r="AT1132" s="102"/>
      <c r="AU1132" s="101"/>
    </row>
    <row r="1133" spans="1:47" ht="141">
      <c r="A1133" s="446"/>
      <c r="B1133" s="445"/>
      <c r="C1133" s="489"/>
      <c r="D1133" s="262" t="s">
        <v>1388</v>
      </c>
      <c r="E1133" s="352" t="s">
        <v>361</v>
      </c>
      <c r="F1133" s="263" t="s">
        <v>624</v>
      </c>
      <c r="G1133" s="290" t="s">
        <v>717</v>
      </c>
      <c r="H1133" s="341" t="s">
        <v>718</v>
      </c>
      <c r="I1133" s="335" t="str">
        <f>IF(OR(E1133="SE",E1133="SA"),VLOOKUP(H1133,'Tabla de Peligros y Riesgo'!$C$2:$E$226,2,FALSE),VLOOKUP(H1133,'LISTA DE ASPECTOS - IMPACTOS'!$D$3:$F$72,2,FALSE))</f>
        <v>Perdida de la audición</v>
      </c>
      <c r="J1133" s="336" t="str">
        <f>IF(OR(E1133="SE",E1133="SA"),VLOOKUP(H1133,'Tabla de Peligros y Riesgo'!$C$2:$E$226,3,FALSE),VLOOKUP(H1133,'LISTA DE ASPECTOS - IMPACTOS'!$D$3:$F$72,3,FALSE))</f>
        <v>Hipoacusia</v>
      </c>
      <c r="K1133" s="342" t="s">
        <v>680</v>
      </c>
      <c r="L1133" s="177">
        <v>3</v>
      </c>
      <c r="M1133" s="268">
        <f t="shared" ref="M1133:M1196" si="84">IF(CONCATENATE(L1133,K1133)="1A",1,IF(CONCATENATE(L1133,K1133)="1B",2,IF(CONCATENATE(L1133,K1133)="2A",3,IF(CONCATENATE(L1133,K1133)="1C",4,IF(CONCATENATE(L1133,K1133)="2B",5,IF(CONCATENATE(L1133,K1133)="3A",6,IF(CONCATENATE(L1133,K1133)="1D",7,IF(CONCATENATE(L1133,K1133)="2C",8,IF(CONCATENATE(L1133,K1133)="3B",9,IF(CONCATENATE(L1133,K1133)="4A",10,IF(CONCATENATE(L1133,K1133)="1E",11,IF(CONCATENATE(L1133,K1133)="2D",12,IF(CONCATENATE(L1133,K1133)="3C",13,IF(CONCATENATE(L1133,K1133)="4B",14,IF(CONCATENATE(L1133,K1133)="5A",15,IF(CONCATENATE(L1133,K1133)="2E",16,IF(CONCATENATE(L1133,K1133)="3D",17,IF(CONCATENATE(L1133,K1133)="4C",18,IF(CONCATENATE(L1133,K1133)="5B",19,IF(CONCATENATE(L1133,K1133)="3E",20,IF(CONCATENATE(L1133,K1133)="4D",21,IF(CONCATENATE(L1133,K1133)="5C",22,IF(CONCATENATE(L1133,K1133)="4E",23,IF(CONCATENATE(L1133,K1133)="5D",24,IF(CONCATENATE(L1133,K1133)="5E",25,"")))))))))))))))))))))))))</f>
        <v>13</v>
      </c>
      <c r="N1133" s="85"/>
      <c r="O1133" s="85"/>
      <c r="P1133" s="84"/>
      <c r="Q1133" s="287" t="s">
        <v>719</v>
      </c>
      <c r="R1133" s="177" t="s">
        <v>678</v>
      </c>
      <c r="S1133" s="177" t="s">
        <v>720</v>
      </c>
      <c r="T1133" s="178"/>
      <c r="U1133" s="178" t="s">
        <v>822</v>
      </c>
      <c r="V1133" s="87"/>
      <c r="W1133" s="86">
        <f t="shared" ref="W1133:W1196" si="85">M1133</f>
        <v>13</v>
      </c>
      <c r="X1133" s="88"/>
      <c r="Y1133" s="86">
        <f t="shared" ref="Y1133:Y1196" si="86">_xlfn.IFS(AND(W1133=1,N1133&lt;&gt;0),25,AND(W1133=1,O1133&lt;&gt;0),21,AND(W1133=1,R1133="ALTO"),16,AND(W1133=1,R1133="BAJO"),11,AND(W1133=1,S1133&lt;&gt;0),2,AND(W1133=2,N1133&lt;&gt;0),25,AND(W1133=2,O1133&lt;&gt;0),21,AND(W1133=2,R1133="ALTO"),16,AND(W1133=2,R1133="BAJO"),11,AND(W1133=2,S1133&lt;&gt;0),4,AND(W1133=3,N1133&lt;&gt;0),25,AND(W1133=3,O1133&lt;&gt;0),21,AND(W1133=3,R1133="ALTO"),16,AND(W1133=3,R1133="BAJO"),12,AND(W1133=3,S1133&lt;&gt;0),5,AND(W1133=4,N1133&lt;&gt;0),25,AND(W1133=4,O1133&lt;&gt;0),13,AND(W1133=4,R1133="ALTO"),16,AND(W1133=4,R1133="BAJO"),14,AND(W1133=4,S1133&lt;&gt;0),7,AND(W1133=5,N1133&lt;&gt;0),25,AND(W1133=5,O1133&lt;&gt;0),21,AND(W1133=5,R1133="ALTO"),16,AND(W1133=5,R1133="BAJO"),12,AND(W1133=5,S1133&lt;&gt;0),8,AND(W1133=6,N1133&lt;&gt;0),25,AND(W1133=6,O1133&lt;&gt;0),21,AND(W1133=6,R1133="ALTO"),20,AND(W1133=6,R1133="BAJO"),17,AND(W1133=6,S1133&lt;&gt;0),6,AND(W1133=7,N1133&lt;&gt;0),25,AND(W1133=7,O1133&lt;&gt;0),23,AND(W1133=7,R1133="ALTO"),16,AND(W1133=7,R1133="BAJO"),11,AND(W1133=7,S1133&lt;&gt;0),7,AND(W1133=8,N1133&lt;&gt;0),25,AND(W1133=8,O1133&lt;&gt;0),21,AND(W1133=8,R1133="ALTO"),16,AND(W1133=8,R1133="BAJO"),12,AND(W1133=8,S1133&lt;&gt;0),8,AND(W1133=9,N1133&lt;&gt;0),25,AND(W1133=9,O1133&lt;&gt;0),21,AND(W1133=9,R1133="ALTO"),20,AND(W1133=9,R1133="BAJO"),17,AND(W1133=9,S1133&lt;&gt;0),13,AND(W1133=10,N1133&lt;&gt;0),25,AND(W1133=10,O1133&lt;&gt;0),22,AND(W1133=10,R1133="ALTO"),21,AND(W1133=10,R1133="BAJO"),18,AND(W1133=10,S1133&lt;&gt;0),18,AND(W1133=11,N1133&lt;&gt;0),25,AND(W1133=11,O1133&lt;&gt;0),23,AND(W1133=11,R1133="ALTO"),20,AND(W1133=11,R1133="BAJO"),16,AND(W1133=11,S1133&lt;&gt;0),11,AND(W1133=12,N1133&lt;&gt;0),25,AND(W1133=12,O1133&lt;&gt;0),23,AND(W1133=12,R1133="ALTO"),20,AND(W1133=12,R1133="BAJO"),16,AND(W1133=12,S1133&lt;&gt;0),12,AND(W1133=13,N1133&lt;&gt;0),25,AND(W1133=13,O1133&lt;&gt;0),21,AND(W1133=13,R1133="ALTO"),20,AND(W1133=13,R1133="BAJO"),17,AND(W1133=13,S1133&lt;&gt;0),17,AND(W1133=14,N1133&lt;&gt;0),25,AND(W1133=14,O1133&lt;&gt;0),24,AND(W1133=14,R1133="ALTO"),23,AND(W1133=14,R1133="BAJO"),21,AND(W1133=14,S1133&lt;&gt;0),18,AND(W1133=15,N1133&lt;&gt;0),25,AND(W1133=15,O1133&lt;&gt;0),24,AND(W1133=15,R1133="ALTO"),22,AND(W1133=15,R1133="BAJO"),19,AND(W1133=15,S1133&lt;&gt;0),19,AND(W1133=16,N1133&lt;&gt;0),25,AND(W1133=16,O1133&lt;&gt;0),23,AND(W1133=16,R1133="ALTO"),23,AND(W1133=16,R1133="BAJO"),23,AND(W1133=16,S1133&lt;&gt;0),20,AND(W1133=17,N1133&lt;&gt;0),25,AND(W1133=17,O1133&lt;&gt;0),24,AND(W1133=17,R1133="ALTO"),23,AND(W1133=17,R1133="BAJO"),21,AND(W1133=17,S1133&lt;&gt;0),20,AND(W1133=18,N1133&lt;&gt;0),25,AND(W1133=18,O1133&lt;&gt;0),24,AND(W1133=18,R1133="ALTO"),23,AND(W1133=18,R1133="BAJO"),22,AND(W1133=18,S1133&lt;&gt;0),21,AND(W1133=19,N1133&lt;&gt;0),25,AND(W1133=19,O1133&lt;&gt;0),25,AND(W1133=19,R1133="ALTO"),24,AND(W1133=19,R1133="BAJO"),22,AND(W1133=19,S1133&lt;&gt;0),22,AND(W1133&lt;&gt;0,U1133&lt;&gt;0),W1133,TRUE,"FALSO")</f>
        <v>20</v>
      </c>
      <c r="Z1133" s="85"/>
      <c r="AA1133" s="267" t="s">
        <v>1381</v>
      </c>
      <c r="AB1133" s="175"/>
      <c r="AC1133" s="176"/>
      <c r="AD1133" s="176"/>
      <c r="AT1133" s="102"/>
      <c r="AU1133" s="101"/>
    </row>
    <row r="1134" spans="1:47" ht="117.5">
      <c r="A1134" s="446"/>
      <c r="B1134" s="445"/>
      <c r="C1134" s="489"/>
      <c r="D1134" s="262" t="s">
        <v>1388</v>
      </c>
      <c r="E1134" s="352" t="s">
        <v>362</v>
      </c>
      <c r="F1134" s="263" t="s">
        <v>624</v>
      </c>
      <c r="G1134" s="290" t="s">
        <v>704</v>
      </c>
      <c r="H1134" s="341" t="s">
        <v>707</v>
      </c>
      <c r="I1134" s="335" t="str">
        <f>IF(OR(E1134="SE",E1134="SA"),VLOOKUP(H1134,'Tabla de Peligros y Riesgo'!$C$2:$E$226,2,FALSE),VLOOKUP(H1134,'LISTA DE ASPECTOS - IMPACTOS'!$D$3:$F$72,2,FALSE))</f>
        <v>Atrapamiento</v>
      </c>
      <c r="J1134" s="336" t="s">
        <v>705</v>
      </c>
      <c r="K1134" s="342" t="s">
        <v>680</v>
      </c>
      <c r="L1134" s="177">
        <v>3</v>
      </c>
      <c r="M1134" s="268">
        <f t="shared" si="84"/>
        <v>13</v>
      </c>
      <c r="N1134" s="85"/>
      <c r="O1134" s="85"/>
      <c r="P1134" s="84"/>
      <c r="Q1134" s="287"/>
      <c r="R1134" s="177"/>
      <c r="S1134" s="177" t="s">
        <v>852</v>
      </c>
      <c r="T1134" s="178"/>
      <c r="U1134" s="178" t="s">
        <v>1402</v>
      </c>
      <c r="V1134" s="87">
        <v>0.15</v>
      </c>
      <c r="W1134" s="86">
        <f t="shared" si="85"/>
        <v>13</v>
      </c>
      <c r="X1134" s="88">
        <f>IF(M1134&gt;=16,MAX(N1134:R1134),IF(M1134&lt;16,MAX(N1134:V1134)))</f>
        <v>0.15</v>
      </c>
      <c r="Y1134" s="86">
        <f t="shared" si="86"/>
        <v>17</v>
      </c>
      <c r="Z1134" s="85"/>
      <c r="AA1134" s="267" t="s">
        <v>1381</v>
      </c>
      <c r="AB1134" s="175"/>
      <c r="AC1134" s="176"/>
      <c r="AD1134" s="176"/>
      <c r="AT1134" s="102"/>
      <c r="AU1134" s="101"/>
    </row>
    <row r="1135" spans="1:47" ht="329">
      <c r="A1135" s="446"/>
      <c r="B1135" s="445"/>
      <c r="C1135" s="489"/>
      <c r="D1135" s="262" t="s">
        <v>1388</v>
      </c>
      <c r="E1135" s="352" t="s">
        <v>363</v>
      </c>
      <c r="F1135" s="263" t="s">
        <v>624</v>
      </c>
      <c r="G1135" s="290" t="s">
        <v>732</v>
      </c>
      <c r="H1135" s="341" t="s">
        <v>729</v>
      </c>
      <c r="I1135" s="335" t="str">
        <f>IF(OR(E1135="SE",E1135="SA"),VLOOKUP(H1135,'Tabla de Peligros y Riesgo'!$C$2:$E$226,2,FALSE),VLOOKUP(H1135,'LISTA DE ASPECTOS - IMPACTOS'!$D$3:$F$72,2,FALSE))</f>
        <v>Alteración de la calidad de suelo/agua</v>
      </c>
      <c r="J1135" s="336" t="str">
        <f>IF(OR(E1135="SE",E1135="SA"),VLOOKUP(H1135,'Tabla de Peligros y Riesgo'!$C$2:$E$226,3,FALSE),VLOOKUP(H1135,'LISTA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35" s="342" t="s">
        <v>690</v>
      </c>
      <c r="L1135" s="177">
        <v>4</v>
      </c>
      <c r="M1135" s="268">
        <f t="shared" si="84"/>
        <v>10</v>
      </c>
      <c r="N1135" s="85"/>
      <c r="O1135" s="85"/>
      <c r="P1135" s="84"/>
      <c r="Q1135" s="177"/>
      <c r="R1135" s="177"/>
      <c r="S1135" s="177" t="s">
        <v>733</v>
      </c>
      <c r="T1135" s="178"/>
      <c r="U1135" s="178"/>
      <c r="V1135" s="87"/>
      <c r="W1135" s="86">
        <f t="shared" si="85"/>
        <v>10</v>
      </c>
      <c r="X1135" s="88"/>
      <c r="Y1135" s="86">
        <f t="shared" si="86"/>
        <v>18</v>
      </c>
      <c r="Z1135" s="85"/>
      <c r="AA1135" s="267" t="s">
        <v>1381</v>
      </c>
      <c r="AB1135" s="175"/>
      <c r="AC1135" s="176"/>
      <c r="AD1135" s="176"/>
      <c r="AE1135" s="272"/>
      <c r="AF1135" s="272"/>
      <c r="AG1135" s="272"/>
      <c r="AH1135" s="272"/>
      <c r="AI1135" s="272"/>
      <c r="AJ1135" s="272"/>
      <c r="AK1135" s="272"/>
      <c r="AL1135" s="273"/>
      <c r="AM1135" s="272"/>
      <c r="AN1135" s="273"/>
      <c r="AO1135" s="272"/>
      <c r="AP1135" s="273"/>
      <c r="AQ1135" s="272"/>
      <c r="AR1135" s="273"/>
      <c r="AS1135" s="272"/>
      <c r="AT1135" s="102"/>
      <c r="AU1135" s="101"/>
    </row>
    <row r="1136" spans="1:47" ht="141">
      <c r="A1136" s="446"/>
      <c r="B1136" s="445"/>
      <c r="C1136" s="489"/>
      <c r="D1136" s="262" t="s">
        <v>1388</v>
      </c>
      <c r="E1136" s="352" t="s">
        <v>363</v>
      </c>
      <c r="F1136" s="263" t="s">
        <v>624</v>
      </c>
      <c r="G1136" s="290" t="s">
        <v>809</v>
      </c>
      <c r="H1136" s="341" t="s">
        <v>417</v>
      </c>
      <c r="I1136" s="335" t="str">
        <f>IF(OR(E1136="SE",E1136="SA"),VLOOKUP(H1136,'Tabla de Peligros y Riesgo'!$C$2:$E$226,2,FALSE),VLOOKUP(H1136,'LISTA DE ASPECTOS - IMPACTOS'!$D$3:$F$72,2,FALSE))</f>
        <v>Contaminación sonora</v>
      </c>
      <c r="J1136" s="336" t="str">
        <f>IF(OR(E1136="SE",E1136="SA"),VLOOKUP(H1136,'Tabla de Peligros y Riesgo'!$C$2:$E$226,3,FALSE),VLOOKUP(H1136,'LISTA DE ASPECTOS - IMPACTOS'!$D$3:$F$72,3,FALSE))</f>
        <v>Afectación a la fauna terrestre.
Potencial afectación a la calidad ambiental del recurso agua.</v>
      </c>
      <c r="K1136" s="342" t="s">
        <v>715</v>
      </c>
      <c r="L1136" s="177">
        <v>5</v>
      </c>
      <c r="M1136" s="268">
        <f t="shared" si="84"/>
        <v>19</v>
      </c>
      <c r="N1136" s="85"/>
      <c r="O1136" s="85"/>
      <c r="P1136" s="84"/>
      <c r="Q1136" s="177"/>
      <c r="R1136" s="177"/>
      <c r="S1136" s="177" t="s">
        <v>810</v>
      </c>
      <c r="T1136" s="178"/>
      <c r="U1136" s="178"/>
      <c r="V1136" s="87"/>
      <c r="W1136" s="86">
        <f t="shared" si="85"/>
        <v>19</v>
      </c>
      <c r="X1136" s="88"/>
      <c r="Y1136" s="86">
        <f t="shared" si="86"/>
        <v>22</v>
      </c>
      <c r="Z1136" s="85"/>
      <c r="AA1136" s="267" t="s">
        <v>1381</v>
      </c>
      <c r="AB1136" s="175"/>
      <c r="AC1136" s="176"/>
      <c r="AD1136" s="176"/>
      <c r="AE1136" s="272"/>
      <c r="AF1136" s="272"/>
      <c r="AG1136" s="272"/>
      <c r="AH1136" s="272"/>
      <c r="AI1136" s="272"/>
      <c r="AJ1136" s="272"/>
      <c r="AK1136" s="272"/>
      <c r="AL1136" s="273"/>
      <c r="AM1136" s="272"/>
      <c r="AN1136" s="273"/>
      <c r="AO1136" s="272"/>
      <c r="AP1136" s="273"/>
      <c r="AQ1136" s="272"/>
      <c r="AR1136" s="273"/>
      <c r="AS1136" s="272"/>
      <c r="AT1136" s="102"/>
      <c r="AU1136" s="101"/>
    </row>
    <row r="1137" spans="1:52" ht="329">
      <c r="A1137" s="446"/>
      <c r="B1137" s="445"/>
      <c r="C1137" s="489"/>
      <c r="D1137" s="262" t="s">
        <v>1388</v>
      </c>
      <c r="E1137" s="352" t="s">
        <v>363</v>
      </c>
      <c r="F1137" s="263" t="s">
        <v>624</v>
      </c>
      <c r="G1137" s="290" t="s">
        <v>728</v>
      </c>
      <c r="H1137" s="341" t="s">
        <v>729</v>
      </c>
      <c r="I1137" s="335" t="str">
        <f>IF(OR(E1137="SE",E1137="SA"),VLOOKUP(H1137,'Tabla de Peligros y Riesgo'!$C$2:$E$226,2,FALSE),VLOOKUP(H1137,'LISTA DE ASPECTOS - IMPACTOS'!$D$3:$F$72,2,FALSE))</f>
        <v>Alteración de la calidad de suelo/agua</v>
      </c>
      <c r="J1137" s="336" t="str">
        <f>IF(OR(E1137="SE",E1137="SA"),VLOOKUP(H1137,'Tabla de Peligros y Riesgo'!$C$2:$E$226,3,FALSE),VLOOKUP(H1137,'LISTA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37" s="342" t="s">
        <v>680</v>
      </c>
      <c r="L1137" s="177">
        <v>3</v>
      </c>
      <c r="M1137" s="268">
        <f t="shared" si="84"/>
        <v>13</v>
      </c>
      <c r="N1137" s="177"/>
      <c r="O1137" s="177"/>
      <c r="P1137" s="84"/>
      <c r="Q1137" s="177" t="s">
        <v>730</v>
      </c>
      <c r="R1137" s="177" t="s">
        <v>685</v>
      </c>
      <c r="S1137" s="177" t="s">
        <v>731</v>
      </c>
      <c r="T1137" s="178"/>
      <c r="U1137" s="178"/>
      <c r="V1137" s="87"/>
      <c r="W1137" s="86">
        <f t="shared" si="85"/>
        <v>13</v>
      </c>
      <c r="X1137" s="88"/>
      <c r="Y1137" s="86">
        <f t="shared" si="86"/>
        <v>17</v>
      </c>
      <c r="Z1137" s="85"/>
      <c r="AA1137" s="267" t="s">
        <v>1381</v>
      </c>
      <c r="AB1137" s="175"/>
      <c r="AC1137" s="176"/>
      <c r="AD1137" s="176"/>
      <c r="AE1137" s="272"/>
      <c r="AF1137" s="272"/>
      <c r="AG1137" s="272"/>
      <c r="AH1137" s="272"/>
      <c r="AI1137" s="272"/>
      <c r="AJ1137" s="272"/>
      <c r="AK1137" s="272"/>
      <c r="AL1137" s="273"/>
      <c r="AM1137" s="272"/>
      <c r="AN1137" s="273"/>
      <c r="AO1137" s="272"/>
      <c r="AP1137" s="273"/>
      <c r="AQ1137" s="272"/>
      <c r="AR1137" s="273"/>
      <c r="AS1137" s="272"/>
      <c r="AT1137" s="102"/>
      <c r="AU1137" s="101"/>
    </row>
    <row r="1138" spans="1:52" ht="117.5">
      <c r="A1138" s="446"/>
      <c r="B1138" s="445"/>
      <c r="C1138" s="493"/>
      <c r="D1138" s="262" t="s">
        <v>1388</v>
      </c>
      <c r="E1138" s="352" t="s">
        <v>363</v>
      </c>
      <c r="F1138" s="263" t="s">
        <v>624</v>
      </c>
      <c r="G1138" s="290" t="s">
        <v>725</v>
      </c>
      <c r="H1138" s="341" t="s">
        <v>726</v>
      </c>
      <c r="I1138" s="335" t="str">
        <f>IF(OR(E1138="SE",E1138="SA"),VLOOKUP(H1138,'Tabla de Peligros y Riesgo'!$C$2:$E$226,2,FALSE),VLOOKUP(H1138,'LISTA DE ASPECTOS - IMPACTOS'!$D$3:$F$72,2,FALSE))</f>
        <v>Alteración de la calidad de aire</v>
      </c>
      <c r="J1138" s="336" t="str">
        <f>IF(OR(E1138="SE",E1138="SA"),VLOOKUP(H1138,'Tabla de Peligros y Riesgo'!$C$2:$E$226,3,FALSE),VLOOKUP(H1138,'LISTA DE ASPECTOS - IMPACTOS'!$D$3:$F$72,3,FALSE))</f>
        <v>Potencial afectación a la calidad ambiental del aire</v>
      </c>
      <c r="K1138" s="342" t="s">
        <v>715</v>
      </c>
      <c r="L1138" s="177">
        <v>4</v>
      </c>
      <c r="M1138" s="268">
        <f t="shared" si="84"/>
        <v>14</v>
      </c>
      <c r="N1138" s="85"/>
      <c r="O1138" s="85"/>
      <c r="P1138" s="84"/>
      <c r="Q1138" s="287"/>
      <c r="R1138" s="177"/>
      <c r="S1138" s="177" t="s">
        <v>727</v>
      </c>
      <c r="T1138" s="178"/>
      <c r="U1138" s="178"/>
      <c r="V1138" s="87"/>
      <c r="W1138" s="86">
        <f t="shared" si="85"/>
        <v>14</v>
      </c>
      <c r="X1138" s="88"/>
      <c r="Y1138" s="86">
        <f t="shared" si="86"/>
        <v>18</v>
      </c>
      <c r="Z1138" s="85"/>
      <c r="AA1138" s="267" t="s">
        <v>1381</v>
      </c>
      <c r="AB1138" s="175"/>
      <c r="AC1138" s="176"/>
      <c r="AD1138" s="176"/>
      <c r="AE1138" s="272"/>
      <c r="AF1138" s="272"/>
      <c r="AG1138" s="272"/>
      <c r="AH1138" s="272"/>
      <c r="AI1138" s="272"/>
      <c r="AJ1138" s="272"/>
      <c r="AK1138" s="272"/>
      <c r="AL1138" s="273"/>
      <c r="AM1138" s="272"/>
      <c r="AN1138" s="273"/>
      <c r="AO1138" s="272"/>
      <c r="AP1138" s="273"/>
      <c r="AQ1138" s="272"/>
      <c r="AR1138" s="273"/>
      <c r="AS1138" s="272"/>
      <c r="AT1138" s="102"/>
      <c r="AU1138" s="101"/>
    </row>
    <row r="1139" spans="1:52" ht="87">
      <c r="A1139" s="446"/>
      <c r="B1139" s="445"/>
      <c r="C1139" s="488" t="s">
        <v>28</v>
      </c>
      <c r="D1139" s="262" t="s">
        <v>1388</v>
      </c>
      <c r="E1139" s="352" t="s">
        <v>362</v>
      </c>
      <c r="F1139" s="263" t="s">
        <v>624</v>
      </c>
      <c r="G1139" s="290" t="s">
        <v>701</v>
      </c>
      <c r="H1139" s="341" t="s">
        <v>476</v>
      </c>
      <c r="I1139" s="335" t="str">
        <f>IF(OR(E1139="SE",E1139="SA"),VLOOKUP(H1139,'Tabla de Peligros y Riesgo'!$C$2:$E$226,2,FALSE),VLOOKUP(H1139,'LISTA DE ASPECTOS - IMPACTOS'!$D$3:$F$72,2,FALSE))</f>
        <v>Caída al mismo nivel</v>
      </c>
      <c r="J1139" s="336" t="s">
        <v>702</v>
      </c>
      <c r="K1139" s="342" t="s">
        <v>680</v>
      </c>
      <c r="L1139" s="177">
        <v>4</v>
      </c>
      <c r="M1139" s="268">
        <f t="shared" si="84"/>
        <v>18</v>
      </c>
      <c r="N1139" s="85"/>
      <c r="O1139" s="85"/>
      <c r="P1139" s="84"/>
      <c r="Q1139" s="287"/>
      <c r="R1139" s="177"/>
      <c r="S1139" s="177" t="s">
        <v>851</v>
      </c>
      <c r="T1139" s="178"/>
      <c r="U1139" s="178" t="s">
        <v>1402</v>
      </c>
      <c r="V1139" s="87"/>
      <c r="W1139" s="86">
        <f t="shared" si="85"/>
        <v>18</v>
      </c>
      <c r="X1139" s="88"/>
      <c r="Y1139" s="86">
        <f t="shared" si="86"/>
        <v>21</v>
      </c>
      <c r="Z1139" s="85"/>
      <c r="AA1139" s="267" t="s">
        <v>1381</v>
      </c>
      <c r="AB1139" s="175"/>
      <c r="AC1139" s="176"/>
      <c r="AD1139" s="176"/>
      <c r="AT1139" s="102"/>
      <c r="AU1139" s="101"/>
    </row>
    <row r="1140" spans="1:52" ht="101.5">
      <c r="A1140" s="446"/>
      <c r="B1140" s="445"/>
      <c r="C1140" s="489"/>
      <c r="D1140" s="262" t="s">
        <v>1388</v>
      </c>
      <c r="E1140" s="352" t="s">
        <v>362</v>
      </c>
      <c r="F1140" s="263" t="s">
        <v>624</v>
      </c>
      <c r="G1140" s="290" t="s">
        <v>704</v>
      </c>
      <c r="H1140" s="341" t="s">
        <v>507</v>
      </c>
      <c r="I1140" s="335" t="str">
        <f>IF(OR(E1140="SE",E1140="SA"),VLOOKUP(H1140,'Tabla de Peligros y Riesgo'!$C$2:$E$226,2,FALSE),VLOOKUP(H1140,'LISTA DE ASPECTOS - IMPACTOS'!$D$3:$F$72,2,FALSE))</f>
        <v xml:space="preserve">Golpes </v>
      </c>
      <c r="J1140" s="336" t="s">
        <v>705</v>
      </c>
      <c r="K1140" s="342" t="s">
        <v>680</v>
      </c>
      <c r="L1140" s="177">
        <v>3</v>
      </c>
      <c r="M1140" s="268">
        <f t="shared" si="84"/>
        <v>13</v>
      </c>
      <c r="N1140" s="177"/>
      <c r="O1140" s="177"/>
      <c r="P1140" s="84"/>
      <c r="Q1140" s="287"/>
      <c r="R1140" s="177"/>
      <c r="S1140" s="177" t="s">
        <v>714</v>
      </c>
      <c r="T1140" s="178"/>
      <c r="U1140" s="178" t="s">
        <v>1402</v>
      </c>
      <c r="V1140" s="87"/>
      <c r="W1140" s="86">
        <f t="shared" si="85"/>
        <v>13</v>
      </c>
      <c r="X1140" s="88"/>
      <c r="Y1140" s="86">
        <f t="shared" si="86"/>
        <v>17</v>
      </c>
      <c r="Z1140" s="85"/>
      <c r="AA1140" s="267" t="s">
        <v>1381</v>
      </c>
      <c r="AB1140" s="175"/>
      <c r="AC1140" s="176"/>
      <c r="AD1140" s="176"/>
      <c r="AT1140" s="102"/>
      <c r="AU1140" s="101"/>
    </row>
    <row r="1141" spans="1:52" ht="188">
      <c r="A1141" s="446"/>
      <c r="B1141" s="447"/>
      <c r="C1141" s="493"/>
      <c r="D1141" s="262" t="s">
        <v>1388</v>
      </c>
      <c r="E1141" s="352" t="s">
        <v>363</v>
      </c>
      <c r="F1141" s="263" t="s">
        <v>624</v>
      </c>
      <c r="G1141" s="290" t="s">
        <v>739</v>
      </c>
      <c r="H1141" s="341" t="s">
        <v>740</v>
      </c>
      <c r="I1141" s="335" t="str">
        <f>IF(OR(E1141="SE",E1141="SA"),VLOOKUP(H1141,'Tabla de Peligros y Riesgo'!$C$2:$E$226,2,FALSE),VLOOKUP(H1141,'LISTA DE ASPECTOS - IMPACTOS'!$D$3:$F$72,2,FALSE))</f>
        <v>Alteración de la calidad de suelo/agua</v>
      </c>
      <c r="J1141" s="336" t="str">
        <f>IF(OR(E1141="SE",E1141="SA"),VLOOKUP(H1141,'Tabla de Peligros y Riesgo'!$C$2:$E$226,3,FALSE),VLOOKUP(H1141,'LISTA DE ASPECTOS - IMPACTOS'!$D$3:$F$72,3,FALSE))</f>
        <v>Potencial incumplimiento de Estándares de Calidad Ambiental (ECA) para aire.
Potencial afectación a la vida y salud humana.</v>
      </c>
      <c r="K1141" s="342" t="s">
        <v>715</v>
      </c>
      <c r="L1141" s="177">
        <v>4</v>
      </c>
      <c r="M1141" s="268">
        <f t="shared" si="84"/>
        <v>14</v>
      </c>
      <c r="N1141" s="85"/>
      <c r="O1141" s="85"/>
      <c r="P1141" s="291"/>
      <c r="Q1141" s="287"/>
      <c r="R1141" s="177"/>
      <c r="S1141" s="177" t="s">
        <v>741</v>
      </c>
      <c r="T1141" s="178">
        <v>0.35</v>
      </c>
      <c r="U1141" s="178"/>
      <c r="V1141" s="87"/>
      <c r="W1141" s="86">
        <f t="shared" si="85"/>
        <v>14</v>
      </c>
      <c r="X1141" s="88"/>
      <c r="Y1141" s="86">
        <f t="shared" si="86"/>
        <v>18</v>
      </c>
      <c r="Z1141" s="85"/>
      <c r="AA1141" s="267" t="s">
        <v>1381</v>
      </c>
      <c r="AB1141" s="536"/>
      <c r="AC1141" s="537"/>
      <c r="AD1141" s="537"/>
      <c r="AE1141" s="272"/>
      <c r="AF1141" s="272"/>
      <c r="AG1141" s="272"/>
      <c r="AH1141" s="272"/>
      <c r="AI1141" s="272"/>
      <c r="AJ1141" s="272"/>
      <c r="AK1141" s="272"/>
      <c r="AL1141" s="273"/>
      <c r="AM1141" s="272"/>
      <c r="AN1141" s="273"/>
      <c r="AO1141" s="272"/>
      <c r="AP1141" s="273"/>
      <c r="AQ1141" s="272"/>
      <c r="AR1141" s="273"/>
      <c r="AS1141" s="272"/>
      <c r="AT1141" s="102"/>
      <c r="AU1141" s="101"/>
    </row>
    <row r="1142" spans="1:52" ht="101.5">
      <c r="A1142" s="446"/>
      <c r="B1142" s="444" t="s">
        <v>244</v>
      </c>
      <c r="C1142" s="488" t="s">
        <v>18</v>
      </c>
      <c r="D1142" s="262" t="s">
        <v>1388</v>
      </c>
      <c r="E1142" s="352" t="s">
        <v>362</v>
      </c>
      <c r="F1142" s="263" t="s">
        <v>624</v>
      </c>
      <c r="G1142" s="290" t="s">
        <v>679</v>
      </c>
      <c r="H1142" s="335" t="s">
        <v>470</v>
      </c>
      <c r="I1142" s="335" t="str">
        <f>IF(OR(E1142="SE",E1142="SA"),VLOOKUP(H1142,'Tabla de Peligros y Riesgo'!$C$2:$E$226,2,FALSE),VLOOKUP(H1142,'LISTA DE ASPECTOS - IMPACTOS'!$D$3:$F$72,2,FALSE))</f>
        <v>Riesgo Psicosocial</v>
      </c>
      <c r="J1142" s="336" t="str">
        <f>IF(OR(E1142="SE",E1142="SA"),VLOOKUP(H1142,'Tabla de Peligros y Riesgo'!$C$2:$E$226,3,FALSE),VLOOKUP(H1142,'LISTA DE ASPECTOS - IMPACTOS'!$D$3:$F$72,3,FALSE))</f>
        <v>Estrés / Depresión</v>
      </c>
      <c r="K1142" s="337" t="s">
        <v>680</v>
      </c>
      <c r="L1142" s="277">
        <v>4</v>
      </c>
      <c r="M1142" s="268">
        <f t="shared" si="84"/>
        <v>18</v>
      </c>
      <c r="N1142" s="85"/>
      <c r="O1142" s="85"/>
      <c r="P1142" s="292"/>
      <c r="Q1142" s="359"/>
      <c r="R1142" s="177"/>
      <c r="S1142" s="177" t="s">
        <v>820</v>
      </c>
      <c r="T1142" s="178"/>
      <c r="U1142" s="178" t="s">
        <v>1402</v>
      </c>
      <c r="V1142" s="278"/>
      <c r="W1142" s="86">
        <f t="shared" si="85"/>
        <v>18</v>
      </c>
      <c r="X1142" s="88"/>
      <c r="Y1142" s="86">
        <f t="shared" si="86"/>
        <v>21</v>
      </c>
      <c r="Z1142" s="85"/>
      <c r="AA1142" s="267" t="s">
        <v>1381</v>
      </c>
      <c r="AB1142" s="176"/>
      <c r="AC1142" s="176"/>
      <c r="AD1142" s="176"/>
      <c r="AT1142" s="102"/>
      <c r="AU1142" s="101"/>
    </row>
    <row r="1143" spans="1:52" ht="72.5">
      <c r="A1143" s="446"/>
      <c r="B1143" s="445"/>
      <c r="C1143" s="489"/>
      <c r="D1143" s="262" t="s">
        <v>1388</v>
      </c>
      <c r="E1143" s="352" t="s">
        <v>363</v>
      </c>
      <c r="F1143" s="263" t="s">
        <v>624</v>
      </c>
      <c r="G1143" s="290" t="s">
        <v>686</v>
      </c>
      <c r="H1143" s="335" t="s">
        <v>687</v>
      </c>
      <c r="I1143" s="350" t="s">
        <v>688</v>
      </c>
      <c r="J1143" s="351" t="s">
        <v>689</v>
      </c>
      <c r="K1143" s="337" t="s">
        <v>690</v>
      </c>
      <c r="L1143" s="277">
        <v>5</v>
      </c>
      <c r="M1143" s="268">
        <f t="shared" si="84"/>
        <v>15</v>
      </c>
      <c r="N1143" s="269"/>
      <c r="O1143" s="274"/>
      <c r="P1143" s="275"/>
      <c r="Q1143" s="359"/>
      <c r="R1143" s="177"/>
      <c r="S1143" s="177" t="s">
        <v>691</v>
      </c>
      <c r="T1143" s="178"/>
      <c r="U1143" s="178"/>
      <c r="V1143" s="278"/>
      <c r="W1143" s="86">
        <f t="shared" si="85"/>
        <v>15</v>
      </c>
      <c r="X1143" s="88"/>
      <c r="Y1143" s="86">
        <f t="shared" si="86"/>
        <v>19</v>
      </c>
      <c r="Z1143" s="85"/>
      <c r="AA1143" s="267" t="s">
        <v>1381</v>
      </c>
      <c r="AB1143" s="176"/>
      <c r="AC1143" s="176"/>
      <c r="AD1143" s="176"/>
      <c r="AT1143" s="102"/>
      <c r="AU1143" s="101"/>
    </row>
    <row r="1144" spans="1:52" ht="87">
      <c r="A1144" s="446"/>
      <c r="B1144" s="445"/>
      <c r="C1144" s="493"/>
      <c r="D1144" s="262" t="s">
        <v>1388</v>
      </c>
      <c r="E1144" s="352" t="s">
        <v>362</v>
      </c>
      <c r="F1144" s="263" t="s">
        <v>624</v>
      </c>
      <c r="G1144" s="290" t="s">
        <v>692</v>
      </c>
      <c r="H1144" s="335" t="s">
        <v>521</v>
      </c>
      <c r="I1144" s="335" t="str">
        <f>IF(OR(E1144="SE",E1144="SA"),VLOOKUP(H1144,'Tabla de Peligros y Riesgo'!$C$2:$E$226,2,FALSE),VLOOKUP(H1144,'LISTA DE ASPECTOS - IMPACTOS'!$D$3:$F$72,2,FALSE))</f>
        <v>Riesgo Psicosocial</v>
      </c>
      <c r="J1144" s="336" t="str">
        <f>IF(OR(E1144="SE",E1144="SA"),VLOOKUP(H1144,'Tabla de Peligros y Riesgo'!$C$2:$E$226,3,FALSE),VLOOKUP(H1144,'LISTA DE ASPECTOS - IMPACTOS'!$D$3:$F$72,3,FALSE))</f>
        <v>Estrés / Depresión</v>
      </c>
      <c r="K1144" s="337" t="s">
        <v>680</v>
      </c>
      <c r="L1144" s="277">
        <v>4</v>
      </c>
      <c r="M1144" s="268">
        <f t="shared" si="84"/>
        <v>18</v>
      </c>
      <c r="N1144" s="269"/>
      <c r="O1144" s="274"/>
      <c r="P1144" s="275"/>
      <c r="Q1144" s="276"/>
      <c r="R1144" s="177"/>
      <c r="S1144" s="177" t="s">
        <v>742</v>
      </c>
      <c r="T1144" s="178"/>
      <c r="U1144" s="178" t="s">
        <v>1402</v>
      </c>
      <c r="V1144" s="278"/>
      <c r="W1144" s="86">
        <f t="shared" si="85"/>
        <v>18</v>
      </c>
      <c r="X1144" s="195"/>
      <c r="Y1144" s="86">
        <f t="shared" si="86"/>
        <v>21</v>
      </c>
      <c r="Z1144" s="279"/>
      <c r="AA1144" s="267" t="s">
        <v>1381</v>
      </c>
      <c r="AB1144" s="176"/>
      <c r="AC1144" s="176"/>
      <c r="AD1144" s="176"/>
      <c r="AT1144" s="102"/>
      <c r="AU1144" s="101"/>
    </row>
    <row r="1145" spans="1:52" s="100" customFormat="1" ht="211.5">
      <c r="A1145" s="446"/>
      <c r="B1145" s="445"/>
      <c r="C1145" s="339" t="s">
        <v>142</v>
      </c>
      <c r="D1145" s="262" t="s">
        <v>1388</v>
      </c>
      <c r="E1145" s="352" t="s">
        <v>361</v>
      </c>
      <c r="F1145" s="263" t="s">
        <v>624</v>
      </c>
      <c r="G1145" s="290" t="s">
        <v>694</v>
      </c>
      <c r="H1145" s="335" t="s">
        <v>695</v>
      </c>
      <c r="I1145" s="335" t="str">
        <f>IF(OR(E1145="SE",E1145="SA"),VLOOKUP(H1145,'Tabla de Peligros y Riesgo'!$C$2:$E$226,2,FALSE),VLOOKUP(H1145,'LISTA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145" s="336" t="s">
        <v>696</v>
      </c>
      <c r="K1145" s="342" t="s">
        <v>680</v>
      </c>
      <c r="L1145" s="177">
        <v>4</v>
      </c>
      <c r="M1145" s="268">
        <f t="shared" si="84"/>
        <v>18</v>
      </c>
      <c r="N1145" s="280"/>
      <c r="O1145" s="280"/>
      <c r="P1145" s="282"/>
      <c r="Q1145" s="283" t="s">
        <v>697</v>
      </c>
      <c r="R1145" s="177" t="s">
        <v>678</v>
      </c>
      <c r="S1145" s="177" t="s">
        <v>698</v>
      </c>
      <c r="T1145" s="178"/>
      <c r="U1145" s="178" t="s">
        <v>699</v>
      </c>
      <c r="V1145" s="304"/>
      <c r="W1145" s="86">
        <f t="shared" si="85"/>
        <v>18</v>
      </c>
      <c r="X1145" s="88">
        <f>IF(M1145&gt;=16,MAX(N1145:R1145),IF(M1145&lt;16,MAX(N1145:T1145)))</f>
        <v>0</v>
      </c>
      <c r="Y1145" s="86">
        <f t="shared" si="86"/>
        <v>23</v>
      </c>
      <c r="Z1145" s="85"/>
      <c r="AA1145" s="267" t="s">
        <v>1381</v>
      </c>
      <c r="AD1145" s="99"/>
      <c r="AE1145" s="90"/>
      <c r="AF1145" s="90"/>
      <c r="AG1145" s="90"/>
      <c r="AH1145" s="90"/>
      <c r="AI1145" s="90"/>
      <c r="AJ1145" s="90"/>
      <c r="AK1145" s="90"/>
      <c r="AL1145" s="90"/>
      <c r="AM1145" s="90"/>
      <c r="AN1145" s="90"/>
      <c r="AO1145" s="90"/>
      <c r="AP1145" s="90"/>
      <c r="AQ1145" s="90"/>
      <c r="AR1145" s="90"/>
      <c r="AS1145" s="90"/>
      <c r="AT1145" s="102"/>
      <c r="AU1145" s="101"/>
      <c r="AV1145" s="90"/>
      <c r="AW1145" s="90"/>
      <c r="AX1145" s="90"/>
      <c r="AY1145" s="90"/>
      <c r="AZ1145" s="90"/>
    </row>
    <row r="1146" spans="1:52" ht="87">
      <c r="A1146" s="446"/>
      <c r="B1146" s="445"/>
      <c r="C1146" s="488" t="s">
        <v>22</v>
      </c>
      <c r="D1146" s="262" t="s">
        <v>1388</v>
      </c>
      <c r="E1146" s="352" t="s">
        <v>361</v>
      </c>
      <c r="F1146" s="263" t="s">
        <v>624</v>
      </c>
      <c r="G1146" s="290" t="s">
        <v>721</v>
      </c>
      <c r="H1146" s="341" t="s">
        <v>749</v>
      </c>
      <c r="I1146" s="335" t="str">
        <f>IF(OR(E1146="SE",E1146="SA"),VLOOKUP(H1146,'Tabla de Peligros y Riesgo'!$C$2:$E$226,2,FALSE),VLOOKUP(H1146,'LISTA DE ASPECTOS - IMPACTOS'!$D$3:$F$72,2,FALSE))</f>
        <v>Inhalación de gases Toxicos</v>
      </c>
      <c r="J1146" s="336" t="str">
        <f>IF(OR(E1146="SE",E1146="SA"),VLOOKUP(H1146,'Tabla de Peligros y Riesgo'!$C$2:$E$226,3,FALSE),VLOOKUP(H1146,'LISTA DE ASPECTOS - IMPACTOS'!$D$3:$F$72,3,FALSE))</f>
        <v>Intoxicación</v>
      </c>
      <c r="K1146" s="342" t="s">
        <v>715</v>
      </c>
      <c r="L1146" s="177">
        <v>3</v>
      </c>
      <c r="M1146" s="268">
        <f t="shared" si="84"/>
        <v>9</v>
      </c>
      <c r="N1146" s="85"/>
      <c r="O1146" s="85"/>
      <c r="P1146" s="84"/>
      <c r="Q1146" s="287" t="s">
        <v>750</v>
      </c>
      <c r="R1146" s="177" t="s">
        <v>685</v>
      </c>
      <c r="S1146" s="177" t="s">
        <v>751</v>
      </c>
      <c r="T1146" s="178"/>
      <c r="U1146" s="178" t="s">
        <v>748</v>
      </c>
      <c r="V1146" s="87"/>
      <c r="W1146" s="86">
        <f t="shared" si="85"/>
        <v>9</v>
      </c>
      <c r="X1146" s="88"/>
      <c r="Y1146" s="86">
        <f t="shared" si="86"/>
        <v>17</v>
      </c>
      <c r="Z1146" s="85"/>
      <c r="AA1146" s="267" t="s">
        <v>1381</v>
      </c>
      <c r="AB1146" s="175"/>
      <c r="AC1146" s="176"/>
      <c r="AD1146" s="176"/>
      <c r="AT1146" s="102"/>
      <c r="AU1146" s="101"/>
    </row>
    <row r="1147" spans="1:52" ht="87">
      <c r="A1147" s="446"/>
      <c r="B1147" s="445"/>
      <c r="C1147" s="489"/>
      <c r="D1147" s="262" t="s">
        <v>1388</v>
      </c>
      <c r="E1147" s="352" t="s">
        <v>362</v>
      </c>
      <c r="F1147" s="263" t="s">
        <v>624</v>
      </c>
      <c r="G1147" s="290" t="s">
        <v>752</v>
      </c>
      <c r="H1147" s="341" t="s">
        <v>452</v>
      </c>
      <c r="I1147" s="335" t="str">
        <f>IF(OR(E1147="SE",E1147="SA"),VLOOKUP(H1147,'Tabla de Peligros y Riesgo'!$C$2:$E$226,2,FALSE),VLOOKUP(H1147,'LISTA DE ASPECTOS - IMPACTOS'!$D$3:$F$72,2,FALSE))</f>
        <v>Caída de roca</v>
      </c>
      <c r="J1147" s="336" t="str">
        <f>IF(OR(E1147="SE",E1147="SA"),VLOOKUP(H1147,'Tabla de Peligros y Riesgo'!$C$2:$E$226,3,FALSE),VLOOKUP(H1147,'LISTA DE ASPECTOS - IMPACTOS'!$D$3:$F$72,3,FALSE))</f>
        <v>Contusión/Fractura/Muerte</v>
      </c>
      <c r="K1147" s="342" t="s">
        <v>715</v>
      </c>
      <c r="L1147" s="177">
        <v>2</v>
      </c>
      <c r="M1147" s="268">
        <f t="shared" si="84"/>
        <v>5</v>
      </c>
      <c r="N1147" s="85"/>
      <c r="O1147" s="85"/>
      <c r="P1147" s="292"/>
      <c r="Q1147" s="287" t="s">
        <v>753</v>
      </c>
      <c r="R1147" s="177" t="s">
        <v>685</v>
      </c>
      <c r="S1147" s="177" t="s">
        <v>754</v>
      </c>
      <c r="T1147" s="178"/>
      <c r="U1147" s="178" t="s">
        <v>748</v>
      </c>
      <c r="V1147" s="278"/>
      <c r="W1147" s="86">
        <f t="shared" si="85"/>
        <v>5</v>
      </c>
      <c r="X1147" s="88"/>
      <c r="Y1147" s="86">
        <f t="shared" si="86"/>
        <v>12</v>
      </c>
      <c r="Z1147" s="85"/>
      <c r="AA1147" s="267" t="s">
        <v>1381</v>
      </c>
      <c r="AB1147" s="176"/>
      <c r="AC1147" s="176"/>
      <c r="AD1147" s="176"/>
      <c r="AT1147" s="102"/>
      <c r="AU1147" s="101"/>
    </row>
    <row r="1148" spans="1:52" s="100" customFormat="1" ht="87">
      <c r="A1148" s="446"/>
      <c r="B1148" s="445"/>
      <c r="C1148" s="489"/>
      <c r="D1148" s="262" t="s">
        <v>1388</v>
      </c>
      <c r="E1148" s="352" t="s">
        <v>362</v>
      </c>
      <c r="F1148" s="263" t="s">
        <v>624</v>
      </c>
      <c r="G1148" s="290" t="s">
        <v>701</v>
      </c>
      <c r="H1148" s="341" t="s">
        <v>524</v>
      </c>
      <c r="I1148" s="335" t="str">
        <f>IF(OR(E1148="SE",E1148="SA"),VLOOKUP(H1148,'Tabla de Peligros y Riesgo'!$C$2:$E$226,2,FALSE),VLOOKUP(H1148,'LISTA DE ASPECTOS - IMPACTOS'!$D$3:$F$72,2,FALSE))</f>
        <v>Caída al mismo nivel</v>
      </c>
      <c r="J1148" s="336" t="s">
        <v>702</v>
      </c>
      <c r="K1148" s="342" t="s">
        <v>680</v>
      </c>
      <c r="L1148" s="177">
        <v>4</v>
      </c>
      <c r="M1148" s="268">
        <f t="shared" si="84"/>
        <v>18</v>
      </c>
      <c r="N1148" s="280"/>
      <c r="O1148" s="280"/>
      <c r="P1148" s="282"/>
      <c r="Q1148" s="287"/>
      <c r="R1148" s="177"/>
      <c r="S1148" s="177" t="s">
        <v>853</v>
      </c>
      <c r="T1148" s="178"/>
      <c r="U1148" s="178" t="s">
        <v>748</v>
      </c>
      <c r="V1148" s="304"/>
      <c r="W1148" s="86">
        <f t="shared" si="85"/>
        <v>18</v>
      </c>
      <c r="X1148" s="88"/>
      <c r="Y1148" s="86">
        <f t="shared" si="86"/>
        <v>21</v>
      </c>
      <c r="Z1148" s="85"/>
      <c r="AA1148" s="267" t="s">
        <v>1381</v>
      </c>
      <c r="AD1148" s="99"/>
      <c r="AE1148" s="90"/>
      <c r="AF1148" s="90"/>
      <c r="AG1148" s="90"/>
      <c r="AH1148" s="90"/>
      <c r="AI1148" s="90"/>
      <c r="AJ1148" s="90"/>
      <c r="AK1148" s="90"/>
      <c r="AL1148" s="90"/>
      <c r="AM1148" s="90"/>
      <c r="AN1148" s="90"/>
      <c r="AO1148" s="90"/>
      <c r="AP1148" s="90"/>
      <c r="AQ1148" s="90"/>
      <c r="AR1148" s="90"/>
      <c r="AS1148" s="90"/>
      <c r="AT1148" s="102"/>
      <c r="AU1148" s="101"/>
      <c r="AV1148" s="90"/>
      <c r="AW1148" s="90"/>
      <c r="AX1148" s="90"/>
      <c r="AY1148" s="90"/>
      <c r="AZ1148" s="90"/>
    </row>
    <row r="1149" spans="1:52" ht="87">
      <c r="A1149" s="446"/>
      <c r="B1149" s="445"/>
      <c r="C1149" s="488" t="s">
        <v>143</v>
      </c>
      <c r="D1149" s="262" t="s">
        <v>1388</v>
      </c>
      <c r="E1149" s="352" t="s">
        <v>362</v>
      </c>
      <c r="F1149" s="263" t="s">
        <v>624</v>
      </c>
      <c r="G1149" s="290" t="s">
        <v>701</v>
      </c>
      <c r="H1149" s="341" t="s">
        <v>542</v>
      </c>
      <c r="I1149" s="335" t="str">
        <f>IF(OR(E1149="SE",E1149="SA"),VLOOKUP(H1149,'Tabla de Peligros y Riesgo'!$C$2:$E$226,2,FALSE),VLOOKUP(H1149,'LISTA DE ASPECTOS - IMPACTOS'!$D$3:$F$72,2,FALSE))</f>
        <v>Caída al mismo nivel</v>
      </c>
      <c r="J1149" s="336" t="s">
        <v>702</v>
      </c>
      <c r="K1149" s="342" t="s">
        <v>680</v>
      </c>
      <c r="L1149" s="177">
        <v>4</v>
      </c>
      <c r="M1149" s="268">
        <f t="shared" si="84"/>
        <v>18</v>
      </c>
      <c r="N1149" s="85"/>
      <c r="O1149" s="85"/>
      <c r="P1149" s="84"/>
      <c r="Q1149" s="287"/>
      <c r="R1149" s="177"/>
      <c r="S1149" s="177" t="s">
        <v>853</v>
      </c>
      <c r="T1149" s="178"/>
      <c r="U1149" s="178" t="s">
        <v>748</v>
      </c>
      <c r="V1149" s="87"/>
      <c r="W1149" s="86">
        <f t="shared" si="85"/>
        <v>18</v>
      </c>
      <c r="X1149" s="88"/>
      <c r="Y1149" s="86">
        <f t="shared" si="86"/>
        <v>21</v>
      </c>
      <c r="Z1149" s="85"/>
      <c r="AA1149" s="267" t="s">
        <v>1381</v>
      </c>
      <c r="AB1149" s="175"/>
      <c r="AC1149" s="176"/>
      <c r="AD1149" s="176"/>
      <c r="AT1149" s="102"/>
      <c r="AU1149" s="101"/>
    </row>
    <row r="1150" spans="1:52" ht="117.5">
      <c r="A1150" s="446"/>
      <c r="B1150" s="445"/>
      <c r="C1150" s="493"/>
      <c r="D1150" s="262" t="s">
        <v>1388</v>
      </c>
      <c r="E1150" s="352" t="s">
        <v>362</v>
      </c>
      <c r="F1150" s="263" t="s">
        <v>624</v>
      </c>
      <c r="G1150" s="290" t="s">
        <v>704</v>
      </c>
      <c r="H1150" s="341" t="s">
        <v>707</v>
      </c>
      <c r="I1150" s="335" t="str">
        <f>IF(OR(E1150="SE",E1150="SA"),VLOOKUP(H1150,'Tabla de Peligros y Riesgo'!$C$2:$E$226,2,FALSE),VLOOKUP(H1150,'LISTA DE ASPECTOS - IMPACTOS'!$D$3:$F$72,2,FALSE))</f>
        <v>Atrapamiento</v>
      </c>
      <c r="J1150" s="336" t="s">
        <v>705</v>
      </c>
      <c r="K1150" s="342" t="s">
        <v>680</v>
      </c>
      <c r="L1150" s="177">
        <v>3</v>
      </c>
      <c r="M1150" s="268">
        <f t="shared" si="84"/>
        <v>13</v>
      </c>
      <c r="N1150" s="85"/>
      <c r="O1150" s="85"/>
      <c r="P1150" s="84"/>
      <c r="Q1150" s="287"/>
      <c r="R1150" s="177"/>
      <c r="S1150" s="177" t="s">
        <v>854</v>
      </c>
      <c r="T1150" s="178"/>
      <c r="U1150" s="178" t="s">
        <v>748</v>
      </c>
      <c r="V1150" s="87"/>
      <c r="W1150" s="86">
        <f t="shared" si="85"/>
        <v>13</v>
      </c>
      <c r="X1150" s="88"/>
      <c r="Y1150" s="86">
        <f t="shared" si="86"/>
        <v>17</v>
      </c>
      <c r="Z1150" s="85"/>
      <c r="AA1150" s="267" t="s">
        <v>1381</v>
      </c>
      <c r="AB1150" s="175"/>
      <c r="AC1150" s="176"/>
      <c r="AD1150" s="176"/>
      <c r="AT1150" s="102"/>
      <c r="AU1150" s="101"/>
    </row>
    <row r="1151" spans="1:52" ht="101.5">
      <c r="A1151" s="446"/>
      <c r="B1151" s="445"/>
      <c r="C1151" s="339" t="s">
        <v>144</v>
      </c>
      <c r="D1151" s="262" t="s">
        <v>1388</v>
      </c>
      <c r="E1151" s="352" t="s">
        <v>362</v>
      </c>
      <c r="F1151" s="263" t="s">
        <v>624</v>
      </c>
      <c r="G1151" s="290" t="s">
        <v>704</v>
      </c>
      <c r="H1151" s="341" t="s">
        <v>507</v>
      </c>
      <c r="I1151" s="335" t="str">
        <f>IF(OR(E1151="SE",E1151="SA"),VLOOKUP(H1151,'Tabla de Peligros y Riesgo'!$C$2:$E$226,2,FALSE),VLOOKUP(H1151,'LISTA DE ASPECTOS - IMPACTOS'!$D$3:$F$72,2,FALSE))</f>
        <v xml:space="preserve">Golpes </v>
      </c>
      <c r="J1151" s="336" t="s">
        <v>705</v>
      </c>
      <c r="K1151" s="342" t="s">
        <v>680</v>
      </c>
      <c r="L1151" s="177">
        <v>3</v>
      </c>
      <c r="M1151" s="268">
        <f t="shared" si="84"/>
        <v>13</v>
      </c>
      <c r="N1151" s="177"/>
      <c r="O1151" s="177"/>
      <c r="P1151" s="84"/>
      <c r="Q1151" s="287"/>
      <c r="R1151" s="177"/>
      <c r="S1151" s="177" t="s">
        <v>714</v>
      </c>
      <c r="T1151" s="178"/>
      <c r="U1151" s="178" t="s">
        <v>748</v>
      </c>
      <c r="V1151" s="87"/>
      <c r="W1151" s="86">
        <f t="shared" si="85"/>
        <v>13</v>
      </c>
      <c r="X1151" s="88"/>
      <c r="Y1151" s="86">
        <f t="shared" si="86"/>
        <v>17</v>
      </c>
      <c r="Z1151" s="85"/>
      <c r="AA1151" s="267" t="s">
        <v>1381</v>
      </c>
      <c r="AB1151" s="175"/>
      <c r="AC1151" s="176"/>
      <c r="AD1151" s="176"/>
      <c r="AT1151" s="102"/>
      <c r="AU1151" s="101"/>
    </row>
    <row r="1152" spans="1:52" ht="87">
      <c r="A1152" s="446"/>
      <c r="B1152" s="445"/>
      <c r="C1152" s="488" t="s">
        <v>245</v>
      </c>
      <c r="D1152" s="262" t="s">
        <v>1388</v>
      </c>
      <c r="E1152" s="352" t="s">
        <v>361</v>
      </c>
      <c r="F1152" s="263" t="s">
        <v>624</v>
      </c>
      <c r="G1152" s="290" t="s">
        <v>441</v>
      </c>
      <c r="H1152" s="341" t="s">
        <v>519</v>
      </c>
      <c r="I1152" s="335" t="str">
        <f>IF(OR(E1152="SE",E1152="SA"),VLOOKUP(H1152,'Tabla de Peligros y Riesgo'!$C$2:$E$226,2,FALSE),VLOOKUP(H1152,'LISTA DE ASPECTOS - IMPACTOS'!$D$3:$F$72,2,FALSE))</f>
        <v>Riesgos Disergonómico</v>
      </c>
      <c r="J1152" s="336" t="str">
        <f>IF(OR(E1152="SE",E1152="SA"),VLOOKUP(H1152,'Tabla de Peligros y Riesgo'!$C$2:$E$226,3,FALSE),VLOOKUP(H1152,'LISTA DE ASPECTOS - IMPACTOS'!$D$3:$F$72,3,FALSE))</f>
        <v>Lumbalgia/Dorsalgia/ Hiperlordosis/ Tendinitis de Hombro</v>
      </c>
      <c r="K1152" s="342" t="s">
        <v>715</v>
      </c>
      <c r="L1152" s="177">
        <v>4</v>
      </c>
      <c r="M1152" s="268">
        <f t="shared" si="84"/>
        <v>14</v>
      </c>
      <c r="N1152" s="85"/>
      <c r="O1152" s="85"/>
      <c r="P1152" s="84"/>
      <c r="Q1152" s="287"/>
      <c r="R1152" s="177"/>
      <c r="S1152" s="177" t="s">
        <v>716</v>
      </c>
      <c r="T1152" s="178"/>
      <c r="U1152" s="178" t="s">
        <v>748</v>
      </c>
      <c r="V1152" s="87"/>
      <c r="W1152" s="86">
        <f t="shared" si="85"/>
        <v>14</v>
      </c>
      <c r="X1152" s="88"/>
      <c r="Y1152" s="86">
        <f t="shared" si="86"/>
        <v>18</v>
      </c>
      <c r="Z1152" s="85"/>
      <c r="AA1152" s="267" t="s">
        <v>1381</v>
      </c>
      <c r="AB1152" s="175"/>
      <c r="AC1152" s="176"/>
      <c r="AD1152" s="176"/>
      <c r="AT1152" s="102"/>
      <c r="AU1152" s="101"/>
    </row>
    <row r="1153" spans="1:47" ht="87">
      <c r="A1153" s="446"/>
      <c r="B1153" s="445"/>
      <c r="C1153" s="489"/>
      <c r="D1153" s="262" t="s">
        <v>1388</v>
      </c>
      <c r="E1153" s="352" t="s">
        <v>362</v>
      </c>
      <c r="F1153" s="263" t="s">
        <v>624</v>
      </c>
      <c r="G1153" s="290" t="s">
        <v>701</v>
      </c>
      <c r="H1153" s="341" t="s">
        <v>542</v>
      </c>
      <c r="I1153" s="335" t="str">
        <f>IF(OR(E1153="SE",E1153="SA"),VLOOKUP(H1153,'Tabla de Peligros y Riesgo'!$C$2:$E$226,2,FALSE),VLOOKUP(H1153,'LISTA DE ASPECTOS - IMPACTOS'!$D$3:$F$72,2,FALSE))</f>
        <v>Caída al mismo nivel</v>
      </c>
      <c r="J1153" s="336" t="s">
        <v>702</v>
      </c>
      <c r="K1153" s="342" t="s">
        <v>680</v>
      </c>
      <c r="L1153" s="177">
        <v>4</v>
      </c>
      <c r="M1153" s="268">
        <f t="shared" si="84"/>
        <v>18</v>
      </c>
      <c r="N1153" s="85"/>
      <c r="O1153" s="85"/>
      <c r="P1153" s="84"/>
      <c r="Q1153" s="287"/>
      <c r="R1153" s="177"/>
      <c r="S1153" s="177" t="s">
        <v>853</v>
      </c>
      <c r="T1153" s="178"/>
      <c r="U1153" s="178" t="s">
        <v>748</v>
      </c>
      <c r="V1153" s="87">
        <v>0.15</v>
      </c>
      <c r="W1153" s="86">
        <f t="shared" si="85"/>
        <v>18</v>
      </c>
      <c r="X1153" s="88">
        <f>IF(M1153&gt;=16,MAX(N1153:R1153),IF(M1153&lt;16,MAX(N1153:V1153)))</f>
        <v>0</v>
      </c>
      <c r="Y1153" s="86">
        <f t="shared" si="86"/>
        <v>21</v>
      </c>
      <c r="Z1153" s="85"/>
      <c r="AA1153" s="267" t="s">
        <v>1381</v>
      </c>
      <c r="AB1153" s="175"/>
      <c r="AC1153" s="176"/>
      <c r="AD1153" s="176"/>
      <c r="AT1153" s="102"/>
      <c r="AU1153" s="101"/>
    </row>
    <row r="1154" spans="1:47" ht="87">
      <c r="A1154" s="446"/>
      <c r="B1154" s="445"/>
      <c r="C1154" s="489"/>
      <c r="D1154" s="262" t="s">
        <v>1388</v>
      </c>
      <c r="E1154" s="352" t="s">
        <v>362</v>
      </c>
      <c r="F1154" s="263" t="s">
        <v>624</v>
      </c>
      <c r="G1154" s="290" t="s">
        <v>823</v>
      </c>
      <c r="H1154" s="341" t="s">
        <v>824</v>
      </c>
      <c r="I1154" s="335" t="str">
        <f>IF(OR(E1154="SE",E1154="SA"),VLOOKUP(H1154,'Tabla de Peligros y Riesgo'!$C$2:$E$226,2,FALSE),VLOOKUP(H1154,'LISTA DE ASPECTOS - IMPACTOS'!$D$3:$F$72,2,FALSE))</f>
        <v>Aplastamiento</v>
      </c>
      <c r="J1154" s="336" t="str">
        <f>IF(OR(E1154="SE",E1154="SA"),VLOOKUP(H1154,'Tabla de Peligros y Riesgo'!$C$2:$E$226,3,FALSE),VLOOKUP(H1154,'LISTA DE ASPECTOS - IMPACTOS'!$D$3:$F$72,3,FALSE))</f>
        <v>Contusión/Fractura/Muerte</v>
      </c>
      <c r="K1154" s="342" t="s">
        <v>680</v>
      </c>
      <c r="L1154" s="177">
        <v>2</v>
      </c>
      <c r="M1154" s="268">
        <f t="shared" si="84"/>
        <v>8</v>
      </c>
      <c r="N1154" s="85"/>
      <c r="O1154" s="85"/>
      <c r="P1154" s="84"/>
      <c r="Q1154" s="287" t="s">
        <v>825</v>
      </c>
      <c r="R1154" s="177" t="s">
        <v>685</v>
      </c>
      <c r="S1154" s="177" t="s">
        <v>826</v>
      </c>
      <c r="T1154" s="178"/>
      <c r="U1154" s="178" t="s">
        <v>748</v>
      </c>
      <c r="V1154" s="87"/>
      <c r="W1154" s="86">
        <f t="shared" si="85"/>
        <v>8</v>
      </c>
      <c r="X1154" s="88"/>
      <c r="Y1154" s="86">
        <f t="shared" si="86"/>
        <v>12</v>
      </c>
      <c r="Z1154" s="85"/>
      <c r="AA1154" s="267" t="s">
        <v>1381</v>
      </c>
      <c r="AB1154" s="175"/>
      <c r="AC1154" s="176"/>
      <c r="AD1154" s="176"/>
      <c r="AT1154" s="102"/>
      <c r="AU1154" s="101"/>
    </row>
    <row r="1155" spans="1:47" ht="116">
      <c r="A1155" s="446"/>
      <c r="B1155" s="445"/>
      <c r="C1155" s="489"/>
      <c r="D1155" s="262" t="s">
        <v>1388</v>
      </c>
      <c r="E1155" s="352" t="s">
        <v>362</v>
      </c>
      <c r="F1155" s="263" t="s">
        <v>624</v>
      </c>
      <c r="G1155" s="290" t="s">
        <v>735</v>
      </c>
      <c r="H1155" s="341" t="s">
        <v>736</v>
      </c>
      <c r="I1155" s="335" t="str">
        <f>IF(OR(E1155="SE",E1155="SA"),VLOOKUP(H1155,'Tabla de Peligros y Riesgo'!$C$2:$E$226,2,FALSE),VLOOKUP(H1155,'LISTA DE ASPECTOS - IMPACTOS'!$D$3:$F$72,2,FALSE))</f>
        <v>Cortes</v>
      </c>
      <c r="J1155" s="336" t="str">
        <f>IF(OR(E1155="SE",E1155="SA"),VLOOKUP(H1155,'Tabla de Peligros y Riesgo'!$C$2:$E$226,3,FALSE),VLOOKUP(H1155,'LISTA DE ASPECTOS - IMPACTOS'!$D$3:$F$72,3,FALSE))</f>
        <v>Herida punzocortante</v>
      </c>
      <c r="K1155" s="342" t="s">
        <v>715</v>
      </c>
      <c r="L1155" s="177">
        <v>3</v>
      </c>
      <c r="M1155" s="268">
        <f t="shared" si="84"/>
        <v>9</v>
      </c>
      <c r="N1155" s="85"/>
      <c r="O1155" s="85"/>
      <c r="P1155" s="84"/>
      <c r="Q1155" s="287" t="s">
        <v>737</v>
      </c>
      <c r="R1155" s="177" t="s">
        <v>678</v>
      </c>
      <c r="S1155" s="177" t="s">
        <v>738</v>
      </c>
      <c r="T1155" s="178"/>
      <c r="U1155" s="178" t="s">
        <v>748</v>
      </c>
      <c r="V1155" s="87"/>
      <c r="W1155" s="86">
        <f t="shared" si="85"/>
        <v>9</v>
      </c>
      <c r="X1155" s="88"/>
      <c r="Y1155" s="86">
        <f t="shared" si="86"/>
        <v>20</v>
      </c>
      <c r="Z1155" s="85"/>
      <c r="AA1155" s="267" t="s">
        <v>1381</v>
      </c>
      <c r="AB1155" s="175"/>
      <c r="AC1155" s="176"/>
      <c r="AD1155" s="176"/>
      <c r="AT1155" s="102"/>
      <c r="AU1155" s="101"/>
    </row>
    <row r="1156" spans="1:47" ht="117.5">
      <c r="A1156" s="446"/>
      <c r="B1156" s="445"/>
      <c r="C1156" s="489"/>
      <c r="D1156" s="262" t="s">
        <v>1388</v>
      </c>
      <c r="E1156" s="352" t="s">
        <v>362</v>
      </c>
      <c r="F1156" s="263" t="s">
        <v>624</v>
      </c>
      <c r="G1156" s="290" t="s">
        <v>704</v>
      </c>
      <c r="H1156" s="341" t="s">
        <v>707</v>
      </c>
      <c r="I1156" s="335" t="str">
        <f>IF(OR(E1156="SE",E1156="SA"),VLOOKUP(H1156,'Tabla de Peligros y Riesgo'!$C$2:$E$226,2,FALSE),VLOOKUP(H1156,'LISTA DE ASPECTOS - IMPACTOS'!$D$3:$F$72,2,FALSE))</f>
        <v>Atrapamiento</v>
      </c>
      <c r="J1156" s="336" t="s">
        <v>705</v>
      </c>
      <c r="K1156" s="342" t="s">
        <v>680</v>
      </c>
      <c r="L1156" s="177">
        <v>3</v>
      </c>
      <c r="M1156" s="268">
        <f t="shared" si="84"/>
        <v>13</v>
      </c>
      <c r="N1156" s="177"/>
      <c r="O1156" s="177"/>
      <c r="P1156" s="84"/>
      <c r="Q1156" s="287"/>
      <c r="R1156" s="177"/>
      <c r="S1156" s="177" t="s">
        <v>714</v>
      </c>
      <c r="T1156" s="178"/>
      <c r="U1156" s="178" t="s">
        <v>748</v>
      </c>
      <c r="V1156" s="87"/>
      <c r="W1156" s="86">
        <f t="shared" si="85"/>
        <v>13</v>
      </c>
      <c r="X1156" s="88"/>
      <c r="Y1156" s="86">
        <f t="shared" si="86"/>
        <v>17</v>
      </c>
      <c r="Z1156" s="85"/>
      <c r="AA1156" s="267" t="s">
        <v>1381</v>
      </c>
      <c r="AB1156" s="175"/>
      <c r="AC1156" s="176"/>
      <c r="AD1156" s="176"/>
      <c r="AT1156" s="102"/>
      <c r="AU1156" s="101"/>
    </row>
    <row r="1157" spans="1:47" ht="329">
      <c r="A1157" s="446"/>
      <c r="B1157" s="445"/>
      <c r="C1157" s="489"/>
      <c r="D1157" s="262" t="s">
        <v>1388</v>
      </c>
      <c r="E1157" s="352" t="s">
        <v>363</v>
      </c>
      <c r="F1157" s="263" t="s">
        <v>624</v>
      </c>
      <c r="G1157" s="290" t="s">
        <v>732</v>
      </c>
      <c r="H1157" s="341" t="s">
        <v>729</v>
      </c>
      <c r="I1157" s="335" t="str">
        <f>IF(OR(E1157="SE",E1157="SA"),VLOOKUP(H1157,'Tabla de Peligros y Riesgo'!$C$2:$E$226,2,FALSE),VLOOKUP(H1157,'LISTA DE ASPECTOS - IMPACTOS'!$D$3:$F$72,2,FALSE))</f>
        <v>Alteración de la calidad de suelo/agua</v>
      </c>
      <c r="J1157" s="336" t="str">
        <f>IF(OR(E1157="SE",E1157="SA"),VLOOKUP(H1157,'Tabla de Peligros y Riesgo'!$C$2:$E$226,3,FALSE),VLOOKUP(H1157,'LISTA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57" s="342" t="s">
        <v>690</v>
      </c>
      <c r="L1157" s="177">
        <v>4</v>
      </c>
      <c r="M1157" s="268">
        <f t="shared" si="84"/>
        <v>10</v>
      </c>
      <c r="N1157" s="85"/>
      <c r="O1157" s="85"/>
      <c r="P1157" s="84"/>
      <c r="Q1157" s="177"/>
      <c r="R1157" s="177"/>
      <c r="S1157" s="177" t="s">
        <v>733</v>
      </c>
      <c r="T1157" s="178"/>
      <c r="U1157" s="178"/>
      <c r="V1157" s="87"/>
      <c r="W1157" s="86">
        <f t="shared" si="85"/>
        <v>10</v>
      </c>
      <c r="X1157" s="88"/>
      <c r="Y1157" s="86">
        <f t="shared" si="86"/>
        <v>18</v>
      </c>
      <c r="Z1157" s="85"/>
      <c r="AA1157" s="267" t="s">
        <v>1381</v>
      </c>
      <c r="AB1157" s="175"/>
      <c r="AC1157" s="176"/>
      <c r="AD1157" s="176"/>
      <c r="AE1157" s="272"/>
      <c r="AF1157" s="272"/>
      <c r="AG1157" s="272"/>
      <c r="AH1157" s="272"/>
      <c r="AI1157" s="272"/>
      <c r="AJ1157" s="272"/>
      <c r="AK1157" s="272"/>
      <c r="AL1157" s="273"/>
      <c r="AM1157" s="272"/>
      <c r="AN1157" s="273"/>
      <c r="AO1157" s="272"/>
      <c r="AP1157" s="273"/>
      <c r="AQ1157" s="272"/>
      <c r="AR1157" s="273"/>
      <c r="AS1157" s="272"/>
      <c r="AT1157" s="102"/>
      <c r="AU1157" s="101"/>
    </row>
    <row r="1158" spans="1:47" ht="329">
      <c r="A1158" s="446"/>
      <c r="B1158" s="445"/>
      <c r="C1158" s="489"/>
      <c r="D1158" s="262" t="s">
        <v>1388</v>
      </c>
      <c r="E1158" s="352" t="s">
        <v>363</v>
      </c>
      <c r="F1158" s="263" t="s">
        <v>624</v>
      </c>
      <c r="G1158" s="290" t="s">
        <v>728</v>
      </c>
      <c r="H1158" s="341" t="s">
        <v>729</v>
      </c>
      <c r="I1158" s="335" t="str">
        <f>IF(OR(E1158="SE",E1158="SA"),VLOOKUP(H1158,'Tabla de Peligros y Riesgo'!$C$2:$E$226,2,FALSE),VLOOKUP(H1158,'LISTA DE ASPECTOS - IMPACTOS'!$D$3:$F$72,2,FALSE))</f>
        <v>Alteración de la calidad de suelo/agua</v>
      </c>
      <c r="J1158" s="336" t="str">
        <f>IF(OR(E1158="SE",E1158="SA"),VLOOKUP(H1158,'Tabla de Peligros y Riesgo'!$C$2:$E$226,3,FALSE),VLOOKUP(H1158,'LISTA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58" s="342" t="s">
        <v>680</v>
      </c>
      <c r="L1158" s="177">
        <v>3</v>
      </c>
      <c r="M1158" s="268">
        <f t="shared" si="84"/>
        <v>13</v>
      </c>
      <c r="N1158" s="177"/>
      <c r="O1158" s="177"/>
      <c r="P1158" s="84"/>
      <c r="Q1158" s="177" t="s">
        <v>730</v>
      </c>
      <c r="R1158" s="177" t="s">
        <v>685</v>
      </c>
      <c r="S1158" s="177" t="s">
        <v>731</v>
      </c>
      <c r="T1158" s="178"/>
      <c r="U1158" s="178"/>
      <c r="V1158" s="87">
        <v>0.15</v>
      </c>
      <c r="W1158" s="86">
        <f t="shared" si="85"/>
        <v>13</v>
      </c>
      <c r="X1158" s="88">
        <f>IF(M1158&gt;=16,MAX(N1158:R1158),IF(M1158&lt;16,MAX(N1158:V1158)))</f>
        <v>0.15</v>
      </c>
      <c r="Y1158" s="86">
        <f t="shared" si="86"/>
        <v>17</v>
      </c>
      <c r="Z1158" s="85"/>
      <c r="AA1158" s="267" t="s">
        <v>1381</v>
      </c>
      <c r="AB1158" s="175"/>
      <c r="AC1158" s="176"/>
      <c r="AD1158" s="176"/>
      <c r="AE1158" s="101"/>
      <c r="AF1158" s="101"/>
      <c r="AG1158" s="101"/>
      <c r="AH1158" s="101"/>
      <c r="AI1158" s="101"/>
      <c r="AJ1158" s="101"/>
      <c r="AK1158" s="101"/>
      <c r="AL1158" s="102"/>
      <c r="AM1158" s="101"/>
      <c r="AN1158" s="102"/>
      <c r="AO1158" s="101"/>
      <c r="AP1158" s="102"/>
      <c r="AQ1158" s="101"/>
      <c r="AR1158" s="102"/>
      <c r="AS1158" s="101"/>
      <c r="AT1158" s="102"/>
      <c r="AU1158" s="101"/>
    </row>
    <row r="1159" spans="1:47" ht="188">
      <c r="A1159" s="446"/>
      <c r="B1159" s="445"/>
      <c r="C1159" s="493"/>
      <c r="D1159" s="262" t="s">
        <v>1388</v>
      </c>
      <c r="E1159" s="352" t="s">
        <v>363</v>
      </c>
      <c r="F1159" s="263" t="s">
        <v>624</v>
      </c>
      <c r="G1159" s="290" t="s">
        <v>739</v>
      </c>
      <c r="H1159" s="341" t="s">
        <v>740</v>
      </c>
      <c r="I1159" s="335" t="str">
        <f>IF(OR(E1159="SE",E1159="SA"),VLOOKUP(H1159,'Tabla de Peligros y Riesgo'!$C$2:$E$226,2,FALSE),VLOOKUP(H1159,'LISTA DE ASPECTOS - IMPACTOS'!$D$3:$F$72,2,FALSE))</f>
        <v>Alteración de la calidad de suelo/agua</v>
      </c>
      <c r="J1159" s="336" t="str">
        <f>IF(OR(E1159="SE",E1159="SA"),VLOOKUP(H1159,'Tabla de Peligros y Riesgo'!$C$2:$E$226,3,FALSE),VLOOKUP(H1159,'LISTA DE ASPECTOS - IMPACTOS'!$D$3:$F$72,3,FALSE))</f>
        <v>Potencial incumplimiento de Estándares de Calidad Ambiental (ECA) para aire.
Potencial afectación a la vida y salud humana.</v>
      </c>
      <c r="K1159" s="342" t="s">
        <v>715</v>
      </c>
      <c r="L1159" s="177">
        <v>4</v>
      </c>
      <c r="M1159" s="268">
        <f t="shared" si="84"/>
        <v>14</v>
      </c>
      <c r="N1159" s="85"/>
      <c r="O1159" s="85"/>
      <c r="P1159" s="291"/>
      <c r="Q1159" s="287"/>
      <c r="R1159" s="177"/>
      <c r="S1159" s="177" t="s">
        <v>741</v>
      </c>
      <c r="T1159" s="178">
        <v>0.35</v>
      </c>
      <c r="U1159" s="178"/>
      <c r="V1159" s="87"/>
      <c r="W1159" s="86">
        <f t="shared" si="85"/>
        <v>14</v>
      </c>
      <c r="X1159" s="88"/>
      <c r="Y1159" s="86">
        <f t="shared" si="86"/>
        <v>18</v>
      </c>
      <c r="Z1159" s="85"/>
      <c r="AA1159" s="267" t="s">
        <v>1381</v>
      </c>
      <c r="AB1159" s="536"/>
      <c r="AC1159" s="537"/>
      <c r="AD1159" s="537"/>
      <c r="AE1159" s="272"/>
      <c r="AF1159" s="272"/>
      <c r="AG1159" s="272"/>
      <c r="AH1159" s="272"/>
      <c r="AI1159" s="272"/>
      <c r="AJ1159" s="272"/>
      <c r="AK1159" s="272"/>
      <c r="AL1159" s="273"/>
      <c r="AM1159" s="272"/>
      <c r="AN1159" s="273"/>
      <c r="AO1159" s="272"/>
      <c r="AP1159" s="273"/>
      <c r="AQ1159" s="272"/>
      <c r="AR1159" s="273"/>
      <c r="AS1159" s="272"/>
      <c r="AT1159" s="102"/>
      <c r="AU1159" s="101"/>
    </row>
    <row r="1160" spans="1:47" ht="87">
      <c r="A1160" s="446"/>
      <c r="B1160" s="445"/>
      <c r="C1160" s="488" t="s">
        <v>246</v>
      </c>
      <c r="D1160" s="262" t="s">
        <v>1388</v>
      </c>
      <c r="E1160" s="352" t="s">
        <v>361</v>
      </c>
      <c r="F1160" s="263" t="s">
        <v>624</v>
      </c>
      <c r="G1160" s="290" t="s">
        <v>441</v>
      </c>
      <c r="H1160" s="341" t="s">
        <v>519</v>
      </c>
      <c r="I1160" s="335" t="str">
        <f>IF(OR(E1160="SE",E1160="SA"),VLOOKUP(H1160,'Tabla de Peligros y Riesgo'!$C$2:$E$226,2,FALSE),VLOOKUP(H1160,'LISTA DE ASPECTOS - IMPACTOS'!$D$3:$F$72,2,FALSE))</f>
        <v>Riesgos Disergonómico</v>
      </c>
      <c r="J1160" s="336" t="str">
        <f>IF(OR(E1160="SE",E1160="SA"),VLOOKUP(H1160,'Tabla de Peligros y Riesgo'!$C$2:$E$226,3,FALSE),VLOOKUP(H1160,'LISTA DE ASPECTOS - IMPACTOS'!$D$3:$F$72,3,FALSE))</f>
        <v>Lumbalgia/Dorsalgia/ Hiperlordosis/ Tendinitis de Hombro</v>
      </c>
      <c r="K1160" s="342" t="s">
        <v>715</v>
      </c>
      <c r="L1160" s="177">
        <v>4</v>
      </c>
      <c r="M1160" s="268">
        <f t="shared" si="84"/>
        <v>14</v>
      </c>
      <c r="N1160" s="85"/>
      <c r="O1160" s="85"/>
      <c r="P1160" s="84"/>
      <c r="Q1160" s="287"/>
      <c r="R1160" s="177"/>
      <c r="S1160" s="177" t="s">
        <v>716</v>
      </c>
      <c r="T1160" s="178"/>
      <c r="U1160" s="178" t="s">
        <v>748</v>
      </c>
      <c r="V1160" s="87"/>
      <c r="W1160" s="86">
        <f t="shared" si="85"/>
        <v>14</v>
      </c>
      <c r="X1160" s="88"/>
      <c r="Y1160" s="86">
        <f t="shared" si="86"/>
        <v>18</v>
      </c>
      <c r="Z1160" s="85"/>
      <c r="AA1160" s="267" t="s">
        <v>1381</v>
      </c>
      <c r="AB1160" s="175"/>
      <c r="AC1160" s="176"/>
      <c r="AD1160" s="176"/>
      <c r="AT1160" s="102"/>
      <c r="AU1160" s="101"/>
    </row>
    <row r="1161" spans="1:47" ht="87">
      <c r="A1161" s="446"/>
      <c r="B1161" s="445"/>
      <c r="C1161" s="489"/>
      <c r="D1161" s="262" t="s">
        <v>1388</v>
      </c>
      <c r="E1161" s="352" t="s">
        <v>362</v>
      </c>
      <c r="F1161" s="263" t="s">
        <v>624</v>
      </c>
      <c r="G1161" s="290" t="s">
        <v>701</v>
      </c>
      <c r="H1161" s="341" t="s">
        <v>542</v>
      </c>
      <c r="I1161" s="335" t="str">
        <f>IF(OR(E1161="SE",E1161="SA"),VLOOKUP(H1161,'Tabla de Peligros y Riesgo'!$C$2:$E$226,2,FALSE),VLOOKUP(H1161,'LISTA DE ASPECTOS - IMPACTOS'!$D$3:$F$72,2,FALSE))</f>
        <v>Caída al mismo nivel</v>
      </c>
      <c r="J1161" s="336" t="s">
        <v>702</v>
      </c>
      <c r="K1161" s="342" t="s">
        <v>680</v>
      </c>
      <c r="L1161" s="177">
        <v>4</v>
      </c>
      <c r="M1161" s="268">
        <f t="shared" si="84"/>
        <v>18</v>
      </c>
      <c r="N1161" s="85"/>
      <c r="O1161" s="85"/>
      <c r="P1161" s="84"/>
      <c r="Q1161" s="287"/>
      <c r="R1161" s="177"/>
      <c r="S1161" s="177" t="s">
        <v>853</v>
      </c>
      <c r="T1161" s="178"/>
      <c r="U1161" s="178" t="s">
        <v>748</v>
      </c>
      <c r="V1161" s="87"/>
      <c r="W1161" s="86">
        <f t="shared" si="85"/>
        <v>18</v>
      </c>
      <c r="X1161" s="88"/>
      <c r="Y1161" s="86">
        <f t="shared" si="86"/>
        <v>21</v>
      </c>
      <c r="Z1161" s="85"/>
      <c r="AA1161" s="267" t="s">
        <v>1381</v>
      </c>
      <c r="AB1161" s="175"/>
      <c r="AC1161" s="176"/>
      <c r="AD1161" s="176"/>
      <c r="AT1161" s="102"/>
      <c r="AU1161" s="101"/>
    </row>
    <row r="1162" spans="1:47" ht="87">
      <c r="A1162" s="446"/>
      <c r="B1162" s="445"/>
      <c r="C1162" s="489"/>
      <c r="D1162" s="262" t="s">
        <v>1388</v>
      </c>
      <c r="E1162" s="352" t="s">
        <v>362</v>
      </c>
      <c r="F1162" s="263" t="s">
        <v>624</v>
      </c>
      <c r="G1162" s="290" t="s">
        <v>823</v>
      </c>
      <c r="H1162" s="341" t="s">
        <v>824</v>
      </c>
      <c r="I1162" s="335" t="str">
        <f>IF(OR(E1162="SE",E1162="SA"),VLOOKUP(H1162,'Tabla de Peligros y Riesgo'!$C$2:$E$226,2,FALSE),VLOOKUP(H1162,'LISTA DE ASPECTOS - IMPACTOS'!$D$3:$F$72,2,FALSE))</f>
        <v>Aplastamiento</v>
      </c>
      <c r="J1162" s="336" t="str">
        <f>IF(OR(E1162="SE",E1162="SA"),VLOOKUP(H1162,'Tabla de Peligros y Riesgo'!$C$2:$E$226,3,FALSE),VLOOKUP(H1162,'LISTA DE ASPECTOS - IMPACTOS'!$D$3:$F$72,3,FALSE))</f>
        <v>Contusión/Fractura/Muerte</v>
      </c>
      <c r="K1162" s="342" t="s">
        <v>680</v>
      </c>
      <c r="L1162" s="177">
        <v>2</v>
      </c>
      <c r="M1162" s="268">
        <f t="shared" si="84"/>
        <v>8</v>
      </c>
      <c r="N1162" s="85"/>
      <c r="O1162" s="85"/>
      <c r="P1162" s="84"/>
      <c r="Q1162" s="287" t="s">
        <v>825</v>
      </c>
      <c r="R1162" s="177" t="s">
        <v>685</v>
      </c>
      <c r="S1162" s="177" t="s">
        <v>826</v>
      </c>
      <c r="T1162" s="178"/>
      <c r="U1162" s="178" t="s">
        <v>748</v>
      </c>
      <c r="V1162" s="87"/>
      <c r="W1162" s="86">
        <f t="shared" si="85"/>
        <v>8</v>
      </c>
      <c r="X1162" s="88"/>
      <c r="Y1162" s="86">
        <f t="shared" si="86"/>
        <v>12</v>
      </c>
      <c r="Z1162" s="85"/>
      <c r="AA1162" s="267" t="s">
        <v>1381</v>
      </c>
      <c r="AB1162" s="175"/>
      <c r="AC1162" s="176"/>
      <c r="AD1162" s="176"/>
      <c r="AT1162" s="102"/>
      <c r="AU1162" s="101"/>
    </row>
    <row r="1163" spans="1:47" ht="116">
      <c r="A1163" s="446"/>
      <c r="B1163" s="445"/>
      <c r="C1163" s="489"/>
      <c r="D1163" s="262" t="s">
        <v>1388</v>
      </c>
      <c r="E1163" s="352" t="s">
        <v>362</v>
      </c>
      <c r="F1163" s="263" t="s">
        <v>624</v>
      </c>
      <c r="G1163" s="290" t="s">
        <v>735</v>
      </c>
      <c r="H1163" s="341" t="s">
        <v>736</v>
      </c>
      <c r="I1163" s="335" t="str">
        <f>IF(OR(E1163="SE",E1163="SA"),VLOOKUP(H1163,'Tabla de Peligros y Riesgo'!$C$2:$E$226,2,FALSE),VLOOKUP(H1163,'LISTA DE ASPECTOS - IMPACTOS'!$D$3:$F$72,2,FALSE))</f>
        <v>Cortes</v>
      </c>
      <c r="J1163" s="336" t="str">
        <f>IF(OR(E1163="SE",E1163="SA"),VLOOKUP(H1163,'Tabla de Peligros y Riesgo'!$C$2:$E$226,3,FALSE),VLOOKUP(H1163,'LISTA DE ASPECTOS - IMPACTOS'!$D$3:$F$72,3,FALSE))</f>
        <v>Herida punzocortante</v>
      </c>
      <c r="K1163" s="342" t="s">
        <v>715</v>
      </c>
      <c r="L1163" s="177">
        <v>3</v>
      </c>
      <c r="M1163" s="268">
        <f t="shared" si="84"/>
        <v>9</v>
      </c>
      <c r="N1163" s="85"/>
      <c r="O1163" s="85"/>
      <c r="P1163" s="84"/>
      <c r="Q1163" s="287" t="s">
        <v>737</v>
      </c>
      <c r="R1163" s="177" t="s">
        <v>678</v>
      </c>
      <c r="S1163" s="177" t="s">
        <v>738</v>
      </c>
      <c r="T1163" s="178"/>
      <c r="U1163" s="178" t="s">
        <v>748</v>
      </c>
      <c r="V1163" s="87"/>
      <c r="W1163" s="86">
        <f t="shared" si="85"/>
        <v>9</v>
      </c>
      <c r="X1163" s="88"/>
      <c r="Y1163" s="86">
        <f t="shared" si="86"/>
        <v>20</v>
      </c>
      <c r="Z1163" s="85"/>
      <c r="AA1163" s="267" t="s">
        <v>1381</v>
      </c>
      <c r="AB1163" s="175"/>
      <c r="AC1163" s="176"/>
      <c r="AD1163" s="176"/>
      <c r="AT1163" s="102"/>
      <c r="AU1163" s="101"/>
    </row>
    <row r="1164" spans="1:47" ht="117.5">
      <c r="A1164" s="446"/>
      <c r="B1164" s="445"/>
      <c r="C1164" s="489"/>
      <c r="D1164" s="262" t="s">
        <v>1388</v>
      </c>
      <c r="E1164" s="352" t="s">
        <v>362</v>
      </c>
      <c r="F1164" s="263" t="s">
        <v>624</v>
      </c>
      <c r="G1164" s="290" t="s">
        <v>704</v>
      </c>
      <c r="H1164" s="341" t="s">
        <v>707</v>
      </c>
      <c r="I1164" s="335" t="str">
        <f>IF(OR(E1164="SE",E1164="SA"),VLOOKUP(H1164,'Tabla de Peligros y Riesgo'!$C$2:$E$226,2,FALSE),VLOOKUP(H1164,'LISTA DE ASPECTOS - IMPACTOS'!$D$3:$F$72,2,FALSE))</f>
        <v>Atrapamiento</v>
      </c>
      <c r="J1164" s="336" t="s">
        <v>705</v>
      </c>
      <c r="K1164" s="342" t="s">
        <v>680</v>
      </c>
      <c r="L1164" s="177">
        <v>3</v>
      </c>
      <c r="M1164" s="268">
        <f t="shared" si="84"/>
        <v>13</v>
      </c>
      <c r="N1164" s="177"/>
      <c r="O1164" s="177"/>
      <c r="P1164" s="84"/>
      <c r="Q1164" s="287"/>
      <c r="R1164" s="177"/>
      <c r="S1164" s="177" t="s">
        <v>714</v>
      </c>
      <c r="T1164" s="178"/>
      <c r="U1164" s="178" t="s">
        <v>748</v>
      </c>
      <c r="V1164" s="87"/>
      <c r="W1164" s="86">
        <f t="shared" si="85"/>
        <v>13</v>
      </c>
      <c r="X1164" s="88"/>
      <c r="Y1164" s="86">
        <f t="shared" si="86"/>
        <v>17</v>
      </c>
      <c r="Z1164" s="85"/>
      <c r="AA1164" s="267" t="s">
        <v>1381</v>
      </c>
      <c r="AB1164" s="175"/>
      <c r="AC1164" s="176"/>
      <c r="AD1164" s="176"/>
      <c r="AT1164" s="102"/>
      <c r="AU1164" s="101"/>
    </row>
    <row r="1165" spans="1:47" ht="329">
      <c r="A1165" s="446"/>
      <c r="B1165" s="445"/>
      <c r="C1165" s="489"/>
      <c r="D1165" s="262" t="s">
        <v>1388</v>
      </c>
      <c r="E1165" s="352" t="s">
        <v>363</v>
      </c>
      <c r="F1165" s="263" t="s">
        <v>624</v>
      </c>
      <c r="G1165" s="290" t="s">
        <v>732</v>
      </c>
      <c r="H1165" s="341" t="s">
        <v>729</v>
      </c>
      <c r="I1165" s="335" t="str">
        <f>IF(OR(E1165="SE",E1165="SA"),VLOOKUP(H1165,'Tabla de Peligros y Riesgo'!$C$2:$E$226,2,FALSE),VLOOKUP(H1165,'LISTA DE ASPECTOS - IMPACTOS'!$D$3:$F$72,2,FALSE))</f>
        <v>Alteración de la calidad de suelo/agua</v>
      </c>
      <c r="J1165" s="336" t="str">
        <f>IF(OR(E1165="SE",E1165="SA"),VLOOKUP(H1165,'Tabla de Peligros y Riesgo'!$C$2:$E$226,3,FALSE),VLOOKUP(H1165,'LISTA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65" s="342" t="s">
        <v>690</v>
      </c>
      <c r="L1165" s="177">
        <v>4</v>
      </c>
      <c r="M1165" s="268">
        <f t="shared" si="84"/>
        <v>10</v>
      </c>
      <c r="N1165" s="85"/>
      <c r="O1165" s="85"/>
      <c r="P1165" s="84"/>
      <c r="Q1165" s="177"/>
      <c r="R1165" s="177"/>
      <c r="S1165" s="177" t="s">
        <v>733</v>
      </c>
      <c r="T1165" s="178"/>
      <c r="U1165" s="178"/>
      <c r="V1165" s="87"/>
      <c r="W1165" s="86">
        <f t="shared" si="85"/>
        <v>10</v>
      </c>
      <c r="X1165" s="88"/>
      <c r="Y1165" s="86">
        <f t="shared" si="86"/>
        <v>18</v>
      </c>
      <c r="Z1165" s="85"/>
      <c r="AA1165" s="267" t="s">
        <v>1381</v>
      </c>
      <c r="AB1165" s="175"/>
      <c r="AC1165" s="176"/>
      <c r="AD1165" s="176"/>
      <c r="AE1165" s="272"/>
      <c r="AF1165" s="272"/>
      <c r="AG1165" s="272"/>
      <c r="AH1165" s="272"/>
      <c r="AI1165" s="272"/>
      <c r="AJ1165" s="272"/>
      <c r="AK1165" s="272"/>
      <c r="AL1165" s="273"/>
      <c r="AM1165" s="272"/>
      <c r="AN1165" s="273"/>
      <c r="AO1165" s="272"/>
      <c r="AP1165" s="273"/>
      <c r="AQ1165" s="272"/>
      <c r="AR1165" s="273"/>
      <c r="AS1165" s="272"/>
      <c r="AT1165" s="102"/>
      <c r="AU1165" s="101"/>
    </row>
    <row r="1166" spans="1:47" ht="329">
      <c r="A1166" s="446"/>
      <c r="B1166" s="445"/>
      <c r="C1166" s="489"/>
      <c r="D1166" s="262" t="s">
        <v>1388</v>
      </c>
      <c r="E1166" s="352" t="s">
        <v>363</v>
      </c>
      <c r="F1166" s="263" t="s">
        <v>624</v>
      </c>
      <c r="G1166" s="290" t="s">
        <v>728</v>
      </c>
      <c r="H1166" s="341" t="s">
        <v>729</v>
      </c>
      <c r="I1166" s="335" t="str">
        <f>IF(OR(E1166="SE",E1166="SA"),VLOOKUP(H1166,'Tabla de Peligros y Riesgo'!$C$2:$E$226,2,FALSE),VLOOKUP(H1166,'LISTA DE ASPECTOS - IMPACTOS'!$D$3:$F$72,2,FALSE))</f>
        <v>Alteración de la calidad de suelo/agua</v>
      </c>
      <c r="J1166" s="336" t="str">
        <f>IF(OR(E1166="SE",E1166="SA"),VLOOKUP(H1166,'Tabla de Peligros y Riesgo'!$C$2:$E$226,3,FALSE),VLOOKUP(H1166,'LISTA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66" s="342" t="s">
        <v>680</v>
      </c>
      <c r="L1166" s="177">
        <v>3</v>
      </c>
      <c r="M1166" s="268">
        <f t="shared" si="84"/>
        <v>13</v>
      </c>
      <c r="N1166" s="177"/>
      <c r="O1166" s="177"/>
      <c r="P1166" s="84"/>
      <c r="Q1166" s="177" t="s">
        <v>730</v>
      </c>
      <c r="R1166" s="177" t="s">
        <v>685</v>
      </c>
      <c r="S1166" s="177" t="s">
        <v>731</v>
      </c>
      <c r="T1166" s="178"/>
      <c r="U1166" s="178"/>
      <c r="V1166" s="87">
        <v>0.15</v>
      </c>
      <c r="W1166" s="86">
        <f t="shared" si="85"/>
        <v>13</v>
      </c>
      <c r="X1166" s="88">
        <f>IF(M1166&gt;=16,MAX(N1166:R1166),IF(M1166&lt;16,MAX(N1166:V1166)))</f>
        <v>0.15</v>
      </c>
      <c r="Y1166" s="86">
        <f t="shared" si="86"/>
        <v>17</v>
      </c>
      <c r="Z1166" s="85"/>
      <c r="AA1166" s="267" t="s">
        <v>1381</v>
      </c>
      <c r="AB1166" s="175"/>
      <c r="AC1166" s="176"/>
      <c r="AD1166" s="176"/>
      <c r="AE1166" s="101"/>
      <c r="AF1166" s="101"/>
      <c r="AG1166" s="101"/>
      <c r="AH1166" s="101"/>
      <c r="AI1166" s="101"/>
      <c r="AJ1166" s="101"/>
      <c r="AK1166" s="101"/>
      <c r="AL1166" s="102"/>
      <c r="AM1166" s="101"/>
      <c r="AN1166" s="102"/>
      <c r="AO1166" s="101"/>
      <c r="AP1166" s="102"/>
      <c r="AQ1166" s="101"/>
      <c r="AR1166" s="102"/>
      <c r="AS1166" s="101"/>
      <c r="AT1166" s="102"/>
      <c r="AU1166" s="101"/>
    </row>
    <row r="1167" spans="1:47" ht="188">
      <c r="A1167" s="446"/>
      <c r="B1167" s="445"/>
      <c r="C1167" s="493"/>
      <c r="D1167" s="262" t="s">
        <v>1388</v>
      </c>
      <c r="E1167" s="352" t="s">
        <v>363</v>
      </c>
      <c r="F1167" s="263" t="s">
        <v>624</v>
      </c>
      <c r="G1167" s="290" t="s">
        <v>739</v>
      </c>
      <c r="H1167" s="341" t="s">
        <v>740</v>
      </c>
      <c r="I1167" s="335" t="str">
        <f>IF(OR(E1167="SE",E1167="SA"),VLOOKUP(H1167,'Tabla de Peligros y Riesgo'!$C$2:$E$226,2,FALSE),VLOOKUP(H1167,'LISTA DE ASPECTOS - IMPACTOS'!$D$3:$F$72,2,FALSE))</f>
        <v>Alteración de la calidad de suelo/agua</v>
      </c>
      <c r="J1167" s="336" t="str">
        <f>IF(OR(E1167="SE",E1167="SA"),VLOOKUP(H1167,'Tabla de Peligros y Riesgo'!$C$2:$E$226,3,FALSE),VLOOKUP(H1167,'LISTA DE ASPECTOS - IMPACTOS'!$D$3:$F$72,3,FALSE))</f>
        <v>Potencial incumplimiento de Estándares de Calidad Ambiental (ECA) para aire.
Potencial afectación a la vida y salud humana.</v>
      </c>
      <c r="K1167" s="342" t="s">
        <v>715</v>
      </c>
      <c r="L1167" s="177">
        <v>4</v>
      </c>
      <c r="M1167" s="268">
        <f t="shared" si="84"/>
        <v>14</v>
      </c>
      <c r="N1167" s="85"/>
      <c r="O1167" s="85"/>
      <c r="P1167" s="291"/>
      <c r="Q1167" s="287"/>
      <c r="R1167" s="177"/>
      <c r="S1167" s="177" t="s">
        <v>741</v>
      </c>
      <c r="T1167" s="178">
        <v>0.35</v>
      </c>
      <c r="U1167" s="178"/>
      <c r="V1167" s="87"/>
      <c r="W1167" s="86">
        <f t="shared" si="85"/>
        <v>14</v>
      </c>
      <c r="X1167" s="88"/>
      <c r="Y1167" s="86">
        <f t="shared" si="86"/>
        <v>18</v>
      </c>
      <c r="Z1167" s="85"/>
      <c r="AA1167" s="267" t="s">
        <v>1381</v>
      </c>
      <c r="AB1167" s="536"/>
      <c r="AC1167" s="537"/>
      <c r="AD1167" s="537"/>
      <c r="AE1167" s="272"/>
      <c r="AF1167" s="272"/>
      <c r="AG1167" s="272"/>
      <c r="AH1167" s="272"/>
      <c r="AI1167" s="272"/>
      <c r="AJ1167" s="272"/>
      <c r="AK1167" s="272"/>
      <c r="AL1167" s="273"/>
      <c r="AM1167" s="272"/>
      <c r="AN1167" s="273"/>
      <c r="AO1167" s="272"/>
      <c r="AP1167" s="273"/>
      <c r="AQ1167" s="272"/>
      <c r="AR1167" s="273"/>
      <c r="AS1167" s="272"/>
      <c r="AT1167" s="102"/>
      <c r="AU1167" s="101"/>
    </row>
    <row r="1168" spans="1:47" ht="117.5">
      <c r="A1168" s="446"/>
      <c r="B1168" s="445"/>
      <c r="C1168" s="277" t="s">
        <v>25</v>
      </c>
      <c r="D1168" s="262" t="s">
        <v>1388</v>
      </c>
      <c r="E1168" s="352" t="s">
        <v>362</v>
      </c>
      <c r="F1168" s="263" t="s">
        <v>624</v>
      </c>
      <c r="G1168" s="290" t="s">
        <v>704</v>
      </c>
      <c r="H1168" s="341" t="s">
        <v>707</v>
      </c>
      <c r="I1168" s="335" t="str">
        <f>IF(OR(E1168="SE",E1168="SA"),VLOOKUP(H1168,'Tabla de Peligros y Riesgo'!$C$2:$E$226,2,FALSE),VLOOKUP(H1168,'LISTA DE ASPECTOS - IMPACTOS'!$D$3:$F$72,2,FALSE))</f>
        <v>Atrapamiento</v>
      </c>
      <c r="J1168" s="336" t="s">
        <v>705</v>
      </c>
      <c r="K1168" s="342" t="s">
        <v>680</v>
      </c>
      <c r="L1168" s="177">
        <v>3</v>
      </c>
      <c r="M1168" s="268">
        <f t="shared" si="84"/>
        <v>13</v>
      </c>
      <c r="N1168" s="85"/>
      <c r="O1168" s="85"/>
      <c r="P1168" s="84"/>
      <c r="Q1168" s="287"/>
      <c r="R1168" s="177"/>
      <c r="S1168" s="177" t="s">
        <v>854</v>
      </c>
      <c r="T1168" s="178"/>
      <c r="U1168" s="178" t="s">
        <v>748</v>
      </c>
      <c r="V1168" s="87"/>
      <c r="W1168" s="86">
        <f t="shared" si="85"/>
        <v>13</v>
      </c>
      <c r="X1168" s="88">
        <f>IF(M1168&gt;=16,MAX(N1168:R1168),IF(M1168&lt;16,MAX(N1168:V1168)))</f>
        <v>0</v>
      </c>
      <c r="Y1168" s="86">
        <f t="shared" si="86"/>
        <v>17</v>
      </c>
      <c r="Z1168" s="85"/>
      <c r="AA1168" s="267" t="s">
        <v>1381</v>
      </c>
      <c r="AB1168" s="175"/>
      <c r="AC1168" s="176"/>
      <c r="AD1168" s="176"/>
      <c r="AT1168" s="102"/>
      <c r="AU1168" s="101"/>
    </row>
    <row r="1169" spans="1:52" ht="141">
      <c r="A1169" s="446"/>
      <c r="B1169" s="445"/>
      <c r="C1169" s="488" t="s">
        <v>113</v>
      </c>
      <c r="D1169" s="262" t="s">
        <v>1388</v>
      </c>
      <c r="E1169" s="352" t="s">
        <v>361</v>
      </c>
      <c r="F1169" s="263" t="s">
        <v>624</v>
      </c>
      <c r="G1169" s="290" t="s">
        <v>711</v>
      </c>
      <c r="H1169" s="341" t="s">
        <v>513</v>
      </c>
      <c r="I1169" s="335" t="str">
        <f>IF(OR(E1169="SE",E1169="SA"),VLOOKUP(H1169,'Tabla de Peligros y Riesgo'!$C$2:$E$226,2,FALSE),VLOOKUP(H1169,'LISTA DE ASPECTOS - IMPACTOS'!$D$3:$F$72,2,FALSE))</f>
        <v xml:space="preserve">Exposición a vibraciones </v>
      </c>
      <c r="J1169" s="336" t="str">
        <f>IF(OR(E1169="SE",E1169="SA"),VLOOKUP(H1169,'Tabla de Peligros y Riesgo'!$C$2:$E$226,3,FALSE),VLOOKUP(H1169,'LISTA DE ASPECTOS - IMPACTOS'!$D$3:$F$72,3,FALSE))</f>
        <v>Trastornos (vasculares, hueso, articulaciones y neurológicos)</v>
      </c>
      <c r="K1169" s="342" t="s">
        <v>680</v>
      </c>
      <c r="L1169" s="177">
        <v>3</v>
      </c>
      <c r="M1169" s="268">
        <f t="shared" si="84"/>
        <v>13</v>
      </c>
      <c r="N1169" s="85"/>
      <c r="O1169" s="85"/>
      <c r="P1169" s="84"/>
      <c r="Q1169" s="287"/>
      <c r="R1169" s="177"/>
      <c r="S1169" s="177" t="s">
        <v>712</v>
      </c>
      <c r="T1169" s="178"/>
      <c r="U1169" s="178" t="s">
        <v>748</v>
      </c>
      <c r="V1169" s="87"/>
      <c r="W1169" s="86">
        <f t="shared" si="85"/>
        <v>13</v>
      </c>
      <c r="X1169" s="88"/>
      <c r="Y1169" s="86">
        <f t="shared" si="86"/>
        <v>17</v>
      </c>
      <c r="Z1169" s="85"/>
      <c r="AA1169" s="267" t="s">
        <v>1381</v>
      </c>
      <c r="AB1169" s="175"/>
      <c r="AC1169" s="176"/>
      <c r="AD1169" s="176"/>
      <c r="AT1169" s="102"/>
      <c r="AU1169" s="101"/>
    </row>
    <row r="1170" spans="1:52" ht="141">
      <c r="A1170" s="446"/>
      <c r="B1170" s="445"/>
      <c r="C1170" s="489"/>
      <c r="D1170" s="262" t="s">
        <v>1388</v>
      </c>
      <c r="E1170" s="352" t="s">
        <v>361</v>
      </c>
      <c r="F1170" s="263" t="s">
        <v>624</v>
      </c>
      <c r="G1170" s="290" t="s">
        <v>717</v>
      </c>
      <c r="H1170" s="341" t="s">
        <v>718</v>
      </c>
      <c r="I1170" s="335" t="str">
        <f>IF(OR(E1170="SE",E1170="SA"),VLOOKUP(H1170,'Tabla de Peligros y Riesgo'!$C$2:$E$226,2,FALSE),VLOOKUP(H1170,'LISTA DE ASPECTOS - IMPACTOS'!$D$3:$F$72,2,FALSE))</f>
        <v>Perdida de la audición</v>
      </c>
      <c r="J1170" s="336" t="str">
        <f>IF(OR(E1170="SE",E1170="SA"),VLOOKUP(H1170,'Tabla de Peligros y Riesgo'!$C$2:$E$226,3,FALSE),VLOOKUP(H1170,'LISTA DE ASPECTOS - IMPACTOS'!$D$3:$F$72,3,FALSE))</f>
        <v>Hipoacusia</v>
      </c>
      <c r="K1170" s="342" t="s">
        <v>680</v>
      </c>
      <c r="L1170" s="177">
        <v>3</v>
      </c>
      <c r="M1170" s="268">
        <f t="shared" si="84"/>
        <v>13</v>
      </c>
      <c r="N1170" s="85"/>
      <c r="O1170" s="85"/>
      <c r="P1170" s="84"/>
      <c r="Q1170" s="287" t="s">
        <v>719</v>
      </c>
      <c r="R1170" s="177" t="s">
        <v>678</v>
      </c>
      <c r="S1170" s="177" t="s">
        <v>720</v>
      </c>
      <c r="T1170" s="178"/>
      <c r="U1170" s="178" t="s">
        <v>822</v>
      </c>
      <c r="V1170" s="87"/>
      <c r="W1170" s="86">
        <f t="shared" si="85"/>
        <v>13</v>
      </c>
      <c r="X1170" s="88"/>
      <c r="Y1170" s="86">
        <f t="shared" si="86"/>
        <v>20</v>
      </c>
      <c r="Z1170" s="85"/>
      <c r="AA1170" s="267" t="s">
        <v>1381</v>
      </c>
      <c r="AB1170" s="175"/>
      <c r="AC1170" s="176"/>
      <c r="AD1170" s="176"/>
      <c r="AT1170" s="102"/>
      <c r="AU1170" s="101"/>
    </row>
    <row r="1171" spans="1:52" ht="117.5">
      <c r="A1171" s="446"/>
      <c r="B1171" s="445"/>
      <c r="C1171" s="489"/>
      <c r="D1171" s="262" t="s">
        <v>1388</v>
      </c>
      <c r="E1171" s="352" t="s">
        <v>362</v>
      </c>
      <c r="F1171" s="263" t="s">
        <v>624</v>
      </c>
      <c r="G1171" s="290" t="s">
        <v>704</v>
      </c>
      <c r="H1171" s="341" t="s">
        <v>707</v>
      </c>
      <c r="I1171" s="335" t="str">
        <f>IF(OR(E1171="SE",E1171="SA"),VLOOKUP(H1171,'Tabla de Peligros y Riesgo'!$C$2:$E$226,2,FALSE),VLOOKUP(H1171,'LISTA DE ASPECTOS - IMPACTOS'!$D$3:$F$72,2,FALSE))</f>
        <v>Atrapamiento</v>
      </c>
      <c r="J1171" s="336" t="s">
        <v>705</v>
      </c>
      <c r="K1171" s="342" t="s">
        <v>680</v>
      </c>
      <c r="L1171" s="177">
        <v>3</v>
      </c>
      <c r="M1171" s="268">
        <f t="shared" si="84"/>
        <v>13</v>
      </c>
      <c r="N1171" s="85"/>
      <c r="O1171" s="85"/>
      <c r="P1171" s="84"/>
      <c r="Q1171" s="287"/>
      <c r="R1171" s="177"/>
      <c r="S1171" s="177" t="s">
        <v>854</v>
      </c>
      <c r="T1171" s="178"/>
      <c r="U1171" s="178" t="s">
        <v>748</v>
      </c>
      <c r="V1171" s="87">
        <v>0.15</v>
      </c>
      <c r="W1171" s="86">
        <f t="shared" si="85"/>
        <v>13</v>
      </c>
      <c r="X1171" s="88">
        <f>IF(M1171&gt;=16,MAX(N1171:R1171),IF(M1171&lt;16,MAX(N1171:V1171)))</f>
        <v>0.15</v>
      </c>
      <c r="Y1171" s="86">
        <f t="shared" si="86"/>
        <v>17</v>
      </c>
      <c r="Z1171" s="85"/>
      <c r="AA1171" s="267" t="s">
        <v>1381</v>
      </c>
      <c r="AB1171" s="175"/>
      <c r="AC1171" s="176"/>
      <c r="AD1171" s="176"/>
      <c r="AT1171" s="102"/>
      <c r="AU1171" s="101"/>
    </row>
    <row r="1172" spans="1:52" ht="329">
      <c r="A1172" s="446"/>
      <c r="B1172" s="445"/>
      <c r="C1172" s="489"/>
      <c r="D1172" s="262" t="s">
        <v>1388</v>
      </c>
      <c r="E1172" s="352" t="s">
        <v>363</v>
      </c>
      <c r="F1172" s="263" t="s">
        <v>624</v>
      </c>
      <c r="G1172" s="290" t="s">
        <v>732</v>
      </c>
      <c r="H1172" s="341" t="s">
        <v>729</v>
      </c>
      <c r="I1172" s="335" t="str">
        <f>IF(OR(E1172="SE",E1172="SA"),VLOOKUP(H1172,'Tabla de Peligros y Riesgo'!$C$2:$E$226,2,FALSE),VLOOKUP(H1172,'LISTA DE ASPECTOS - IMPACTOS'!$D$3:$F$72,2,FALSE))</f>
        <v>Alteración de la calidad de suelo/agua</v>
      </c>
      <c r="J1172" s="336" t="str">
        <f>IF(OR(E1172="SE",E1172="SA"),VLOOKUP(H1172,'Tabla de Peligros y Riesgo'!$C$2:$E$226,3,FALSE),VLOOKUP(H1172,'LISTA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72" s="342" t="s">
        <v>690</v>
      </c>
      <c r="L1172" s="177">
        <v>4</v>
      </c>
      <c r="M1172" s="268">
        <f t="shared" si="84"/>
        <v>10</v>
      </c>
      <c r="N1172" s="85"/>
      <c r="O1172" s="85"/>
      <c r="P1172" s="84"/>
      <c r="Q1172" s="177"/>
      <c r="R1172" s="177"/>
      <c r="S1172" s="177" t="s">
        <v>733</v>
      </c>
      <c r="T1172" s="178"/>
      <c r="U1172" s="178"/>
      <c r="V1172" s="87"/>
      <c r="W1172" s="86">
        <f t="shared" si="85"/>
        <v>10</v>
      </c>
      <c r="X1172" s="88"/>
      <c r="Y1172" s="86">
        <f t="shared" si="86"/>
        <v>18</v>
      </c>
      <c r="Z1172" s="85"/>
      <c r="AA1172" s="267" t="s">
        <v>1381</v>
      </c>
      <c r="AB1172" s="175"/>
      <c r="AC1172" s="176"/>
      <c r="AD1172" s="176"/>
      <c r="AE1172" s="272"/>
      <c r="AF1172" s="272"/>
      <c r="AG1172" s="272"/>
      <c r="AH1172" s="272"/>
      <c r="AI1172" s="272"/>
      <c r="AJ1172" s="272"/>
      <c r="AK1172" s="272"/>
      <c r="AL1172" s="273"/>
      <c r="AM1172" s="272"/>
      <c r="AN1172" s="273"/>
      <c r="AO1172" s="272"/>
      <c r="AP1172" s="273"/>
      <c r="AQ1172" s="272"/>
      <c r="AR1172" s="273"/>
      <c r="AS1172" s="272"/>
      <c r="AT1172" s="102"/>
      <c r="AU1172" s="101"/>
    </row>
    <row r="1173" spans="1:52" ht="141">
      <c r="A1173" s="446"/>
      <c r="B1173" s="445"/>
      <c r="C1173" s="489"/>
      <c r="D1173" s="262" t="s">
        <v>1388</v>
      </c>
      <c r="E1173" s="352" t="s">
        <v>363</v>
      </c>
      <c r="F1173" s="263" t="s">
        <v>624</v>
      </c>
      <c r="G1173" s="290" t="s">
        <v>809</v>
      </c>
      <c r="H1173" s="341" t="s">
        <v>417</v>
      </c>
      <c r="I1173" s="335" t="str">
        <f>IF(OR(E1173="SE",E1173="SA"),VLOOKUP(H1173,'Tabla de Peligros y Riesgo'!$C$2:$E$226,2,FALSE),VLOOKUP(H1173,'LISTA DE ASPECTOS - IMPACTOS'!$D$3:$F$72,2,FALSE))</f>
        <v>Contaminación sonora</v>
      </c>
      <c r="J1173" s="336" t="str">
        <f>IF(OR(E1173="SE",E1173="SA"),VLOOKUP(H1173,'Tabla de Peligros y Riesgo'!$C$2:$E$226,3,FALSE),VLOOKUP(H1173,'LISTA DE ASPECTOS - IMPACTOS'!$D$3:$F$72,3,FALSE))</f>
        <v>Afectación a la fauna terrestre.
Potencial afectación a la calidad ambiental del recurso agua.</v>
      </c>
      <c r="K1173" s="342" t="s">
        <v>715</v>
      </c>
      <c r="L1173" s="177">
        <v>5</v>
      </c>
      <c r="M1173" s="268">
        <f t="shared" si="84"/>
        <v>19</v>
      </c>
      <c r="N1173" s="85"/>
      <c r="O1173" s="85"/>
      <c r="P1173" s="84"/>
      <c r="Q1173" s="177"/>
      <c r="R1173" s="177"/>
      <c r="S1173" s="177" t="s">
        <v>810</v>
      </c>
      <c r="T1173" s="178"/>
      <c r="U1173" s="178"/>
      <c r="V1173" s="87"/>
      <c r="W1173" s="86">
        <f t="shared" si="85"/>
        <v>19</v>
      </c>
      <c r="X1173" s="88"/>
      <c r="Y1173" s="86">
        <f t="shared" si="86"/>
        <v>22</v>
      </c>
      <c r="Z1173" s="85"/>
      <c r="AA1173" s="267" t="s">
        <v>1381</v>
      </c>
      <c r="AB1173" s="175"/>
      <c r="AC1173" s="176"/>
      <c r="AD1173" s="176"/>
      <c r="AE1173" s="272"/>
      <c r="AF1173" s="272"/>
      <c r="AG1173" s="272"/>
      <c r="AH1173" s="272"/>
      <c r="AI1173" s="272"/>
      <c r="AJ1173" s="272"/>
      <c r="AK1173" s="272"/>
      <c r="AL1173" s="273"/>
      <c r="AM1173" s="272"/>
      <c r="AN1173" s="273"/>
      <c r="AO1173" s="272"/>
      <c r="AP1173" s="273"/>
      <c r="AQ1173" s="272"/>
      <c r="AR1173" s="273"/>
      <c r="AS1173" s="272"/>
      <c r="AT1173" s="102"/>
      <c r="AU1173" s="101"/>
    </row>
    <row r="1174" spans="1:52" ht="329">
      <c r="A1174" s="446"/>
      <c r="B1174" s="445"/>
      <c r="C1174" s="489"/>
      <c r="D1174" s="262" t="s">
        <v>1388</v>
      </c>
      <c r="E1174" s="352" t="s">
        <v>363</v>
      </c>
      <c r="F1174" s="263" t="s">
        <v>624</v>
      </c>
      <c r="G1174" s="290" t="s">
        <v>728</v>
      </c>
      <c r="H1174" s="341" t="s">
        <v>729</v>
      </c>
      <c r="I1174" s="335" t="str">
        <f>IF(OR(E1174="SE",E1174="SA"),VLOOKUP(H1174,'Tabla de Peligros y Riesgo'!$C$2:$E$226,2,FALSE),VLOOKUP(H1174,'LISTA DE ASPECTOS - IMPACTOS'!$D$3:$F$72,2,FALSE))</f>
        <v>Alteración de la calidad de suelo/agua</v>
      </c>
      <c r="J1174" s="336" t="str">
        <f>IF(OR(E1174="SE",E1174="SA"),VLOOKUP(H1174,'Tabla de Peligros y Riesgo'!$C$2:$E$226,3,FALSE),VLOOKUP(H1174,'LISTA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74" s="342" t="s">
        <v>680</v>
      </c>
      <c r="L1174" s="177">
        <v>3</v>
      </c>
      <c r="M1174" s="268">
        <f t="shared" si="84"/>
        <v>13</v>
      </c>
      <c r="N1174" s="177"/>
      <c r="O1174" s="177"/>
      <c r="P1174" s="84"/>
      <c r="Q1174" s="177" t="s">
        <v>730</v>
      </c>
      <c r="R1174" s="177" t="s">
        <v>685</v>
      </c>
      <c r="S1174" s="177" t="s">
        <v>731</v>
      </c>
      <c r="T1174" s="178"/>
      <c r="U1174" s="178"/>
      <c r="V1174" s="87"/>
      <c r="W1174" s="86">
        <f t="shared" si="85"/>
        <v>13</v>
      </c>
      <c r="X1174" s="88"/>
      <c r="Y1174" s="86">
        <f t="shared" si="86"/>
        <v>17</v>
      </c>
      <c r="Z1174" s="85"/>
      <c r="AA1174" s="267" t="s">
        <v>1381</v>
      </c>
      <c r="AB1174" s="175"/>
      <c r="AC1174" s="176"/>
      <c r="AD1174" s="176"/>
      <c r="AE1174" s="272"/>
      <c r="AF1174" s="272"/>
      <c r="AG1174" s="272"/>
      <c r="AH1174" s="272"/>
      <c r="AI1174" s="272"/>
      <c r="AJ1174" s="272"/>
      <c r="AK1174" s="272"/>
      <c r="AL1174" s="273"/>
      <c r="AM1174" s="272"/>
      <c r="AN1174" s="273"/>
      <c r="AO1174" s="272"/>
      <c r="AP1174" s="273"/>
      <c r="AQ1174" s="272"/>
      <c r="AR1174" s="273"/>
      <c r="AS1174" s="272"/>
      <c r="AT1174" s="102"/>
      <c r="AU1174" s="101"/>
    </row>
    <row r="1175" spans="1:52" ht="117.5">
      <c r="A1175" s="446"/>
      <c r="B1175" s="445"/>
      <c r="C1175" s="493"/>
      <c r="D1175" s="262" t="s">
        <v>1388</v>
      </c>
      <c r="E1175" s="352" t="s">
        <v>363</v>
      </c>
      <c r="F1175" s="263" t="s">
        <v>624</v>
      </c>
      <c r="G1175" s="290" t="s">
        <v>725</v>
      </c>
      <c r="H1175" s="341" t="s">
        <v>726</v>
      </c>
      <c r="I1175" s="335" t="str">
        <f>IF(OR(E1175="SE",E1175="SA"),VLOOKUP(H1175,'Tabla de Peligros y Riesgo'!$C$2:$E$226,2,FALSE),VLOOKUP(H1175,'LISTA DE ASPECTOS - IMPACTOS'!$D$3:$F$72,2,FALSE))</f>
        <v>Alteración de la calidad de aire</v>
      </c>
      <c r="J1175" s="336" t="str">
        <f>IF(OR(E1175="SE",E1175="SA"),VLOOKUP(H1175,'Tabla de Peligros y Riesgo'!$C$2:$E$226,3,FALSE),VLOOKUP(H1175,'LISTA DE ASPECTOS - IMPACTOS'!$D$3:$F$72,3,FALSE))</f>
        <v>Potencial afectación a la calidad ambiental del aire</v>
      </c>
      <c r="K1175" s="342" t="s">
        <v>715</v>
      </c>
      <c r="L1175" s="177">
        <v>4</v>
      </c>
      <c r="M1175" s="268">
        <f t="shared" si="84"/>
        <v>14</v>
      </c>
      <c r="N1175" s="85"/>
      <c r="O1175" s="85"/>
      <c r="P1175" s="84"/>
      <c r="Q1175" s="287"/>
      <c r="R1175" s="177"/>
      <c r="S1175" s="177" t="s">
        <v>727</v>
      </c>
      <c r="T1175" s="178"/>
      <c r="U1175" s="178"/>
      <c r="V1175" s="87"/>
      <c r="W1175" s="86">
        <f t="shared" si="85"/>
        <v>14</v>
      </c>
      <c r="X1175" s="88"/>
      <c r="Y1175" s="86">
        <f t="shared" si="86"/>
        <v>18</v>
      </c>
      <c r="Z1175" s="85"/>
      <c r="AA1175" s="267" t="s">
        <v>1381</v>
      </c>
      <c r="AB1175" s="175"/>
      <c r="AC1175" s="176"/>
      <c r="AD1175" s="176"/>
      <c r="AE1175" s="272"/>
      <c r="AF1175" s="272"/>
      <c r="AG1175" s="272"/>
      <c r="AH1175" s="272"/>
      <c r="AI1175" s="272"/>
      <c r="AJ1175" s="272"/>
      <c r="AK1175" s="272"/>
      <c r="AL1175" s="273"/>
      <c r="AM1175" s="272"/>
      <c r="AN1175" s="273"/>
      <c r="AO1175" s="272"/>
      <c r="AP1175" s="273"/>
      <c r="AQ1175" s="272"/>
      <c r="AR1175" s="273"/>
      <c r="AS1175" s="272"/>
      <c r="AT1175" s="102"/>
      <c r="AU1175" s="101"/>
    </row>
    <row r="1176" spans="1:52" ht="87">
      <c r="A1176" s="446"/>
      <c r="B1176" s="445"/>
      <c r="C1176" s="488" t="s">
        <v>28</v>
      </c>
      <c r="D1176" s="262" t="s">
        <v>1388</v>
      </c>
      <c r="E1176" s="352" t="s">
        <v>362</v>
      </c>
      <c r="F1176" s="263" t="s">
        <v>624</v>
      </c>
      <c r="G1176" s="290" t="s">
        <v>701</v>
      </c>
      <c r="H1176" s="341" t="s">
        <v>476</v>
      </c>
      <c r="I1176" s="335" t="str">
        <f>IF(OR(E1176="SE",E1176="SA"),VLOOKUP(H1176,'Tabla de Peligros y Riesgo'!$C$2:$E$226,2,FALSE),VLOOKUP(H1176,'LISTA DE ASPECTOS - IMPACTOS'!$D$3:$F$72,2,FALSE))</f>
        <v>Caída al mismo nivel</v>
      </c>
      <c r="J1176" s="336" t="s">
        <v>702</v>
      </c>
      <c r="K1176" s="342" t="s">
        <v>680</v>
      </c>
      <c r="L1176" s="177">
        <v>4</v>
      </c>
      <c r="M1176" s="268">
        <f t="shared" si="84"/>
        <v>18</v>
      </c>
      <c r="N1176" s="85"/>
      <c r="O1176" s="85"/>
      <c r="P1176" s="84"/>
      <c r="Q1176" s="287"/>
      <c r="R1176" s="177"/>
      <c r="S1176" s="177" t="s">
        <v>853</v>
      </c>
      <c r="T1176" s="178"/>
      <c r="U1176" s="178" t="s">
        <v>748</v>
      </c>
      <c r="V1176" s="87"/>
      <c r="W1176" s="86">
        <f t="shared" si="85"/>
        <v>18</v>
      </c>
      <c r="X1176" s="88"/>
      <c r="Y1176" s="86">
        <f t="shared" si="86"/>
        <v>21</v>
      </c>
      <c r="Z1176" s="85"/>
      <c r="AA1176" s="267" t="s">
        <v>1381</v>
      </c>
      <c r="AB1176" s="175"/>
      <c r="AC1176" s="176"/>
      <c r="AD1176" s="176"/>
      <c r="AT1176" s="102"/>
      <c r="AU1176" s="101"/>
    </row>
    <row r="1177" spans="1:52" ht="101.5">
      <c r="A1177" s="446"/>
      <c r="B1177" s="445"/>
      <c r="C1177" s="489"/>
      <c r="D1177" s="262" t="s">
        <v>1388</v>
      </c>
      <c r="E1177" s="352" t="s">
        <v>362</v>
      </c>
      <c r="F1177" s="263" t="s">
        <v>624</v>
      </c>
      <c r="G1177" s="290" t="s">
        <v>704</v>
      </c>
      <c r="H1177" s="341" t="s">
        <v>507</v>
      </c>
      <c r="I1177" s="335" t="str">
        <f>IF(OR(E1177="SE",E1177="SA"),VLOOKUP(H1177,'Tabla de Peligros y Riesgo'!$C$2:$E$226,2,FALSE),VLOOKUP(H1177,'LISTA DE ASPECTOS - IMPACTOS'!$D$3:$F$72,2,FALSE))</f>
        <v xml:space="preserve">Golpes </v>
      </c>
      <c r="J1177" s="336" t="s">
        <v>705</v>
      </c>
      <c r="K1177" s="342" t="s">
        <v>680</v>
      </c>
      <c r="L1177" s="177">
        <v>3</v>
      </c>
      <c r="M1177" s="268">
        <f t="shared" si="84"/>
        <v>13</v>
      </c>
      <c r="N1177" s="177"/>
      <c r="O1177" s="177"/>
      <c r="P1177" s="84"/>
      <c r="Q1177" s="287"/>
      <c r="R1177" s="177"/>
      <c r="S1177" s="177" t="s">
        <v>714</v>
      </c>
      <c r="T1177" s="178"/>
      <c r="U1177" s="178" t="s">
        <v>748</v>
      </c>
      <c r="V1177" s="87"/>
      <c r="W1177" s="86">
        <f t="shared" si="85"/>
        <v>13</v>
      </c>
      <c r="X1177" s="88"/>
      <c r="Y1177" s="86">
        <f t="shared" si="86"/>
        <v>17</v>
      </c>
      <c r="Z1177" s="85"/>
      <c r="AA1177" s="267" t="s">
        <v>1381</v>
      </c>
      <c r="AB1177" s="175"/>
      <c r="AC1177" s="176"/>
      <c r="AD1177" s="176"/>
      <c r="AT1177" s="102"/>
      <c r="AU1177" s="101"/>
    </row>
    <row r="1178" spans="1:52" ht="188">
      <c r="A1178" s="446"/>
      <c r="B1178" s="447"/>
      <c r="C1178" s="493"/>
      <c r="D1178" s="262" t="s">
        <v>1388</v>
      </c>
      <c r="E1178" s="352" t="s">
        <v>363</v>
      </c>
      <c r="F1178" s="263" t="s">
        <v>624</v>
      </c>
      <c r="G1178" s="290" t="s">
        <v>739</v>
      </c>
      <c r="H1178" s="341" t="s">
        <v>740</v>
      </c>
      <c r="I1178" s="335" t="str">
        <f>IF(OR(E1178="SE",E1178="SA"),VLOOKUP(H1178,'Tabla de Peligros y Riesgo'!$C$2:$E$226,2,FALSE),VLOOKUP(H1178,'LISTA DE ASPECTOS - IMPACTOS'!$D$3:$F$72,2,FALSE))</f>
        <v>Alteración de la calidad de suelo/agua</v>
      </c>
      <c r="J1178" s="336" t="str">
        <f>IF(OR(E1178="SE",E1178="SA"),VLOOKUP(H1178,'Tabla de Peligros y Riesgo'!$C$2:$E$226,3,FALSE),VLOOKUP(H1178,'LISTA DE ASPECTOS - IMPACTOS'!$D$3:$F$72,3,FALSE))</f>
        <v>Potencial incumplimiento de Estándares de Calidad Ambiental (ECA) para aire.
Potencial afectación a la vida y salud humana.</v>
      </c>
      <c r="K1178" s="342" t="s">
        <v>715</v>
      </c>
      <c r="L1178" s="177">
        <v>4</v>
      </c>
      <c r="M1178" s="268">
        <f t="shared" si="84"/>
        <v>14</v>
      </c>
      <c r="N1178" s="85"/>
      <c r="O1178" s="85"/>
      <c r="P1178" s="291"/>
      <c r="Q1178" s="287"/>
      <c r="R1178" s="177"/>
      <c r="S1178" s="177" t="s">
        <v>741</v>
      </c>
      <c r="T1178" s="178">
        <v>0.35</v>
      </c>
      <c r="U1178" s="178"/>
      <c r="V1178" s="87"/>
      <c r="W1178" s="86">
        <f t="shared" si="85"/>
        <v>14</v>
      </c>
      <c r="X1178" s="88"/>
      <c r="Y1178" s="86">
        <f t="shared" si="86"/>
        <v>18</v>
      </c>
      <c r="Z1178" s="85"/>
      <c r="AA1178" s="267" t="s">
        <v>1381</v>
      </c>
      <c r="AB1178" s="536"/>
      <c r="AC1178" s="537"/>
      <c r="AD1178" s="537"/>
      <c r="AE1178" s="272"/>
      <c r="AF1178" s="272"/>
      <c r="AG1178" s="272"/>
      <c r="AH1178" s="272"/>
      <c r="AI1178" s="272"/>
      <c r="AJ1178" s="272"/>
      <c r="AK1178" s="272"/>
      <c r="AL1178" s="273"/>
      <c r="AM1178" s="272"/>
      <c r="AN1178" s="273"/>
      <c r="AO1178" s="272"/>
      <c r="AP1178" s="273"/>
      <c r="AQ1178" s="272"/>
      <c r="AR1178" s="273"/>
      <c r="AS1178" s="272"/>
      <c r="AT1178" s="102"/>
      <c r="AU1178" s="101"/>
    </row>
    <row r="1179" spans="1:52" ht="101.5">
      <c r="A1179" s="446"/>
      <c r="B1179" s="444" t="s">
        <v>247</v>
      </c>
      <c r="C1179" s="488" t="s">
        <v>18</v>
      </c>
      <c r="D1179" s="262" t="s">
        <v>1388</v>
      </c>
      <c r="E1179" s="352" t="s">
        <v>362</v>
      </c>
      <c r="F1179" s="263" t="s">
        <v>624</v>
      </c>
      <c r="G1179" s="290" t="s">
        <v>679</v>
      </c>
      <c r="H1179" s="335" t="s">
        <v>470</v>
      </c>
      <c r="I1179" s="335" t="str">
        <f>IF(OR(E1179="SE",E1179="SA"),VLOOKUP(H1179,'Tabla de Peligros y Riesgo'!$C$2:$E$226,2,FALSE),VLOOKUP(H1179,'LISTA DE ASPECTOS - IMPACTOS'!$D$3:$F$72,2,FALSE))</f>
        <v>Riesgo Psicosocial</v>
      </c>
      <c r="J1179" s="336" t="str">
        <f>IF(OR(E1179="SE",E1179="SA"),VLOOKUP(H1179,'Tabla de Peligros y Riesgo'!$C$2:$E$226,3,FALSE),VLOOKUP(H1179,'LISTA DE ASPECTOS - IMPACTOS'!$D$3:$F$72,3,FALSE))</f>
        <v>Estrés / Depresión</v>
      </c>
      <c r="K1179" s="337" t="s">
        <v>680</v>
      </c>
      <c r="L1179" s="277">
        <v>4</v>
      </c>
      <c r="M1179" s="268">
        <f t="shared" si="84"/>
        <v>18</v>
      </c>
      <c r="N1179" s="85"/>
      <c r="O1179" s="85"/>
      <c r="P1179" s="292"/>
      <c r="Q1179" s="359"/>
      <c r="R1179" s="177"/>
      <c r="S1179" s="177" t="s">
        <v>820</v>
      </c>
      <c r="T1179" s="293"/>
      <c r="U1179" s="178" t="s">
        <v>748</v>
      </c>
      <c r="V1179" s="278"/>
      <c r="W1179" s="86">
        <f t="shared" si="85"/>
        <v>18</v>
      </c>
      <c r="X1179" s="88"/>
      <c r="Y1179" s="86">
        <f t="shared" si="86"/>
        <v>21</v>
      </c>
      <c r="Z1179" s="85"/>
      <c r="AA1179" s="267" t="s">
        <v>1381</v>
      </c>
      <c r="AB1179" s="176"/>
      <c r="AC1179" s="176"/>
      <c r="AD1179" s="176"/>
      <c r="AT1179" s="102"/>
      <c r="AU1179" s="101"/>
    </row>
    <row r="1180" spans="1:52" ht="72.5">
      <c r="A1180" s="446"/>
      <c r="B1180" s="445"/>
      <c r="C1180" s="489"/>
      <c r="D1180" s="262" t="s">
        <v>1388</v>
      </c>
      <c r="E1180" s="352" t="s">
        <v>363</v>
      </c>
      <c r="F1180" s="263" t="s">
        <v>624</v>
      </c>
      <c r="G1180" s="290" t="s">
        <v>686</v>
      </c>
      <c r="H1180" s="335" t="s">
        <v>687</v>
      </c>
      <c r="I1180" s="350" t="s">
        <v>688</v>
      </c>
      <c r="J1180" s="351" t="s">
        <v>689</v>
      </c>
      <c r="K1180" s="337" t="s">
        <v>690</v>
      </c>
      <c r="L1180" s="277">
        <v>5</v>
      </c>
      <c r="M1180" s="268">
        <f t="shared" si="84"/>
        <v>15</v>
      </c>
      <c r="N1180" s="269"/>
      <c r="O1180" s="274"/>
      <c r="P1180" s="275"/>
      <c r="Q1180" s="359"/>
      <c r="R1180" s="177"/>
      <c r="S1180" s="177" t="s">
        <v>691</v>
      </c>
      <c r="T1180" s="275"/>
      <c r="U1180" s="178"/>
      <c r="V1180" s="278"/>
      <c r="W1180" s="86">
        <f t="shared" si="85"/>
        <v>15</v>
      </c>
      <c r="X1180" s="88"/>
      <c r="Y1180" s="86">
        <f t="shared" si="86"/>
        <v>19</v>
      </c>
      <c r="Z1180" s="85"/>
      <c r="AA1180" s="267" t="s">
        <v>1381</v>
      </c>
      <c r="AB1180" s="176"/>
      <c r="AC1180" s="176"/>
      <c r="AD1180" s="176"/>
      <c r="AT1180" s="102"/>
      <c r="AU1180" s="101"/>
    </row>
    <row r="1181" spans="1:52" ht="87">
      <c r="A1181" s="446"/>
      <c r="B1181" s="445"/>
      <c r="C1181" s="493"/>
      <c r="D1181" s="262" t="s">
        <v>1388</v>
      </c>
      <c r="E1181" s="352" t="s">
        <v>362</v>
      </c>
      <c r="F1181" s="263" t="s">
        <v>624</v>
      </c>
      <c r="G1181" s="290" t="s">
        <v>692</v>
      </c>
      <c r="H1181" s="335" t="s">
        <v>521</v>
      </c>
      <c r="I1181" s="335" t="str">
        <f>IF(OR(E1181="SE",E1181="SA"),VLOOKUP(H1181,'Tabla de Peligros y Riesgo'!$C$2:$E$226,2,FALSE),VLOOKUP(H1181,'LISTA DE ASPECTOS - IMPACTOS'!$D$3:$F$72,2,FALSE))</f>
        <v>Riesgo Psicosocial</v>
      </c>
      <c r="J1181" s="336" t="str">
        <f>IF(OR(E1181="SE",E1181="SA"),VLOOKUP(H1181,'Tabla de Peligros y Riesgo'!$C$2:$E$226,3,FALSE),VLOOKUP(H1181,'LISTA DE ASPECTOS - IMPACTOS'!$D$3:$F$72,3,FALSE))</f>
        <v>Estrés / Depresión</v>
      </c>
      <c r="K1181" s="337" t="s">
        <v>680</v>
      </c>
      <c r="L1181" s="277">
        <v>4</v>
      </c>
      <c r="M1181" s="268">
        <f t="shared" si="84"/>
        <v>18</v>
      </c>
      <c r="N1181" s="269"/>
      <c r="O1181" s="274"/>
      <c r="P1181" s="275"/>
      <c r="Q1181" s="276"/>
      <c r="R1181" s="177"/>
      <c r="S1181" s="177" t="s">
        <v>742</v>
      </c>
      <c r="T1181" s="269"/>
      <c r="U1181" s="178" t="s">
        <v>748</v>
      </c>
      <c r="V1181" s="278"/>
      <c r="W1181" s="86">
        <f t="shared" si="85"/>
        <v>18</v>
      </c>
      <c r="X1181" s="195"/>
      <c r="Y1181" s="86">
        <f t="shared" si="86"/>
        <v>21</v>
      </c>
      <c r="Z1181" s="279"/>
      <c r="AA1181" s="267" t="s">
        <v>1381</v>
      </c>
      <c r="AB1181" s="176"/>
      <c r="AC1181" s="176"/>
      <c r="AD1181" s="176"/>
      <c r="AT1181" s="102"/>
      <c r="AU1181" s="101"/>
    </row>
    <row r="1182" spans="1:52" s="100" customFormat="1" ht="211.5">
      <c r="A1182" s="446"/>
      <c r="B1182" s="445"/>
      <c r="C1182" s="339" t="s">
        <v>142</v>
      </c>
      <c r="D1182" s="262" t="s">
        <v>1388</v>
      </c>
      <c r="E1182" s="352" t="s">
        <v>361</v>
      </c>
      <c r="F1182" s="263" t="s">
        <v>624</v>
      </c>
      <c r="G1182" s="290" t="s">
        <v>694</v>
      </c>
      <c r="H1182" s="335" t="s">
        <v>695</v>
      </c>
      <c r="I1182" s="335" t="str">
        <f>IF(OR(E1182="SE",E1182="SA"),VLOOKUP(H1182,'Tabla de Peligros y Riesgo'!$C$2:$E$226,2,FALSE),VLOOKUP(H1182,'LISTA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182" s="336" t="s">
        <v>696</v>
      </c>
      <c r="K1182" s="342" t="s">
        <v>680</v>
      </c>
      <c r="L1182" s="177">
        <v>4</v>
      </c>
      <c r="M1182" s="268">
        <f t="shared" si="84"/>
        <v>18</v>
      </c>
      <c r="N1182" s="280"/>
      <c r="O1182" s="280"/>
      <c r="P1182" s="282"/>
      <c r="Q1182" s="283" t="s">
        <v>697</v>
      </c>
      <c r="R1182" s="177" t="s">
        <v>678</v>
      </c>
      <c r="S1182" s="177" t="s">
        <v>698</v>
      </c>
      <c r="T1182" s="284"/>
      <c r="U1182" s="353" t="s">
        <v>699</v>
      </c>
      <c r="V1182" s="304"/>
      <c r="W1182" s="86">
        <f t="shared" si="85"/>
        <v>18</v>
      </c>
      <c r="X1182" s="88">
        <f>IF(M1182&gt;=16,MAX(N1182:R1182),IF(M1182&lt;16,MAX(N1182:T1182)))</f>
        <v>0</v>
      </c>
      <c r="Y1182" s="86">
        <f t="shared" si="86"/>
        <v>23</v>
      </c>
      <c r="Z1182" s="85"/>
      <c r="AA1182" s="267" t="s">
        <v>1381</v>
      </c>
      <c r="AD1182" s="99"/>
      <c r="AE1182" s="90"/>
      <c r="AF1182" s="90"/>
      <c r="AG1182" s="90"/>
      <c r="AH1182" s="90"/>
      <c r="AI1182" s="90"/>
      <c r="AJ1182" s="90"/>
      <c r="AK1182" s="90"/>
      <c r="AL1182" s="90"/>
      <c r="AM1182" s="90"/>
      <c r="AN1182" s="90"/>
      <c r="AO1182" s="90"/>
      <c r="AP1182" s="90"/>
      <c r="AQ1182" s="90"/>
      <c r="AR1182" s="90"/>
      <c r="AS1182" s="90"/>
      <c r="AT1182" s="102"/>
      <c r="AU1182" s="101"/>
      <c r="AV1182" s="90"/>
      <c r="AW1182" s="90"/>
      <c r="AX1182" s="90"/>
      <c r="AY1182" s="90"/>
      <c r="AZ1182" s="90"/>
    </row>
    <row r="1183" spans="1:52" ht="87">
      <c r="A1183" s="446"/>
      <c r="B1183" s="445"/>
      <c r="C1183" s="488" t="s">
        <v>22</v>
      </c>
      <c r="D1183" s="262" t="s">
        <v>1388</v>
      </c>
      <c r="E1183" s="352" t="s">
        <v>361</v>
      </c>
      <c r="F1183" s="263" t="s">
        <v>624</v>
      </c>
      <c r="G1183" s="290" t="s">
        <v>721</v>
      </c>
      <c r="H1183" s="341" t="s">
        <v>749</v>
      </c>
      <c r="I1183" s="335" t="str">
        <f>IF(OR(E1183="SE",E1183="SA"),VLOOKUP(H1183,'Tabla de Peligros y Riesgo'!$C$2:$E$226,2,FALSE),VLOOKUP(H1183,'LISTA DE ASPECTOS - IMPACTOS'!$D$3:$F$72,2,FALSE))</f>
        <v>Inhalación de gases Toxicos</v>
      </c>
      <c r="J1183" s="336" t="str">
        <f>IF(OR(E1183="SE",E1183="SA"),VLOOKUP(H1183,'Tabla de Peligros y Riesgo'!$C$2:$E$226,3,FALSE),VLOOKUP(H1183,'LISTA DE ASPECTOS - IMPACTOS'!$D$3:$F$72,3,FALSE))</f>
        <v>Intoxicación</v>
      </c>
      <c r="K1183" s="342" t="s">
        <v>715</v>
      </c>
      <c r="L1183" s="177">
        <v>3</v>
      </c>
      <c r="M1183" s="268">
        <f t="shared" si="84"/>
        <v>9</v>
      </c>
      <c r="N1183" s="85"/>
      <c r="O1183" s="85"/>
      <c r="P1183" s="84"/>
      <c r="Q1183" s="287" t="s">
        <v>750</v>
      </c>
      <c r="R1183" s="177" t="s">
        <v>685</v>
      </c>
      <c r="S1183" s="177" t="s">
        <v>751</v>
      </c>
      <c r="T1183" s="178"/>
      <c r="U1183" s="178" t="s">
        <v>748</v>
      </c>
      <c r="V1183" s="87"/>
      <c r="W1183" s="86">
        <f t="shared" si="85"/>
        <v>9</v>
      </c>
      <c r="X1183" s="88"/>
      <c r="Y1183" s="86">
        <f t="shared" si="86"/>
        <v>17</v>
      </c>
      <c r="Z1183" s="85"/>
      <c r="AA1183" s="267" t="s">
        <v>1381</v>
      </c>
      <c r="AB1183" s="175"/>
      <c r="AC1183" s="176"/>
      <c r="AD1183" s="176"/>
      <c r="AT1183" s="102"/>
      <c r="AU1183" s="101"/>
    </row>
    <row r="1184" spans="1:52" ht="87">
      <c r="A1184" s="446"/>
      <c r="B1184" s="445"/>
      <c r="C1184" s="489"/>
      <c r="D1184" s="262" t="s">
        <v>1388</v>
      </c>
      <c r="E1184" s="352" t="s">
        <v>362</v>
      </c>
      <c r="F1184" s="263" t="s">
        <v>624</v>
      </c>
      <c r="G1184" s="290" t="s">
        <v>752</v>
      </c>
      <c r="H1184" s="341" t="s">
        <v>452</v>
      </c>
      <c r="I1184" s="335" t="str">
        <f>IF(OR(E1184="SE",E1184="SA"),VLOOKUP(H1184,'Tabla de Peligros y Riesgo'!$C$2:$E$226,2,FALSE),VLOOKUP(H1184,'LISTA DE ASPECTOS - IMPACTOS'!$D$3:$F$72,2,FALSE))</f>
        <v>Caída de roca</v>
      </c>
      <c r="J1184" s="336" t="str">
        <f>IF(OR(E1184="SE",E1184="SA"),VLOOKUP(H1184,'Tabla de Peligros y Riesgo'!$C$2:$E$226,3,FALSE),VLOOKUP(H1184,'LISTA DE ASPECTOS - IMPACTOS'!$D$3:$F$72,3,FALSE))</f>
        <v>Contusión/Fractura/Muerte</v>
      </c>
      <c r="K1184" s="342" t="s">
        <v>715</v>
      </c>
      <c r="L1184" s="177">
        <v>2</v>
      </c>
      <c r="M1184" s="268">
        <f t="shared" si="84"/>
        <v>5</v>
      </c>
      <c r="N1184" s="85"/>
      <c r="O1184" s="85"/>
      <c r="P1184" s="292"/>
      <c r="Q1184" s="287" t="s">
        <v>753</v>
      </c>
      <c r="R1184" s="177" t="s">
        <v>685</v>
      </c>
      <c r="S1184" s="177" t="s">
        <v>754</v>
      </c>
      <c r="T1184" s="293"/>
      <c r="U1184" s="178" t="s">
        <v>748</v>
      </c>
      <c r="V1184" s="278"/>
      <c r="W1184" s="86">
        <f t="shared" si="85"/>
        <v>5</v>
      </c>
      <c r="X1184" s="88"/>
      <c r="Y1184" s="86">
        <f t="shared" si="86"/>
        <v>12</v>
      </c>
      <c r="Z1184" s="85"/>
      <c r="AA1184" s="267" t="s">
        <v>1381</v>
      </c>
      <c r="AB1184" s="176"/>
      <c r="AC1184" s="176"/>
      <c r="AD1184" s="176"/>
      <c r="AT1184" s="102"/>
      <c r="AU1184" s="101"/>
    </row>
    <row r="1185" spans="1:52" s="100" customFormat="1" ht="87">
      <c r="A1185" s="446"/>
      <c r="B1185" s="445"/>
      <c r="C1185" s="489"/>
      <c r="D1185" s="262" t="s">
        <v>1388</v>
      </c>
      <c r="E1185" s="352" t="s">
        <v>362</v>
      </c>
      <c r="F1185" s="263" t="s">
        <v>624</v>
      </c>
      <c r="G1185" s="290" t="s">
        <v>701</v>
      </c>
      <c r="H1185" s="341" t="s">
        <v>524</v>
      </c>
      <c r="I1185" s="335" t="str">
        <f>IF(OR(E1185="SE",E1185="SA"),VLOOKUP(H1185,'Tabla de Peligros y Riesgo'!$C$2:$E$226,2,FALSE),VLOOKUP(H1185,'LISTA DE ASPECTOS - IMPACTOS'!$D$3:$F$72,2,FALSE))</f>
        <v>Caída al mismo nivel</v>
      </c>
      <c r="J1185" s="336" t="s">
        <v>702</v>
      </c>
      <c r="K1185" s="342" t="s">
        <v>680</v>
      </c>
      <c r="L1185" s="177">
        <v>4</v>
      </c>
      <c r="M1185" s="268">
        <f t="shared" si="84"/>
        <v>18</v>
      </c>
      <c r="N1185" s="280"/>
      <c r="O1185" s="280"/>
      <c r="P1185" s="282"/>
      <c r="Q1185" s="287"/>
      <c r="R1185" s="177"/>
      <c r="S1185" s="177" t="s">
        <v>855</v>
      </c>
      <c r="T1185" s="284"/>
      <c r="U1185" s="178" t="s">
        <v>748</v>
      </c>
      <c r="V1185" s="304"/>
      <c r="W1185" s="86">
        <f t="shared" si="85"/>
        <v>18</v>
      </c>
      <c r="X1185" s="88"/>
      <c r="Y1185" s="86">
        <f t="shared" si="86"/>
        <v>21</v>
      </c>
      <c r="Z1185" s="85"/>
      <c r="AA1185" s="267" t="s">
        <v>1381</v>
      </c>
      <c r="AD1185" s="99"/>
      <c r="AE1185" s="90"/>
      <c r="AF1185" s="90"/>
      <c r="AG1185" s="90"/>
      <c r="AH1185" s="90"/>
      <c r="AI1185" s="90"/>
      <c r="AJ1185" s="90"/>
      <c r="AK1185" s="90"/>
      <c r="AL1185" s="90"/>
      <c r="AM1185" s="90"/>
      <c r="AN1185" s="90"/>
      <c r="AO1185" s="90"/>
      <c r="AP1185" s="90"/>
      <c r="AQ1185" s="90"/>
      <c r="AR1185" s="90"/>
      <c r="AS1185" s="90"/>
      <c r="AT1185" s="102"/>
      <c r="AU1185" s="101"/>
      <c r="AV1185" s="90"/>
      <c r="AW1185" s="90"/>
      <c r="AX1185" s="90"/>
      <c r="AY1185" s="90"/>
      <c r="AZ1185" s="90"/>
    </row>
    <row r="1186" spans="1:52" ht="87">
      <c r="A1186" s="446"/>
      <c r="B1186" s="445"/>
      <c r="C1186" s="488" t="s">
        <v>143</v>
      </c>
      <c r="D1186" s="262" t="s">
        <v>1388</v>
      </c>
      <c r="E1186" s="352" t="s">
        <v>362</v>
      </c>
      <c r="F1186" s="263" t="s">
        <v>624</v>
      </c>
      <c r="G1186" s="290" t="s">
        <v>701</v>
      </c>
      <c r="H1186" s="341" t="s">
        <v>542</v>
      </c>
      <c r="I1186" s="335" t="str">
        <f>IF(OR(E1186="SE",E1186="SA"),VLOOKUP(H1186,'Tabla de Peligros y Riesgo'!$C$2:$E$226,2,FALSE),VLOOKUP(H1186,'LISTA DE ASPECTOS - IMPACTOS'!$D$3:$F$72,2,FALSE))</f>
        <v>Caída al mismo nivel</v>
      </c>
      <c r="J1186" s="336" t="s">
        <v>702</v>
      </c>
      <c r="K1186" s="342" t="s">
        <v>680</v>
      </c>
      <c r="L1186" s="177">
        <v>4</v>
      </c>
      <c r="M1186" s="268">
        <f t="shared" si="84"/>
        <v>18</v>
      </c>
      <c r="N1186" s="85"/>
      <c r="O1186" s="85"/>
      <c r="P1186" s="84"/>
      <c r="Q1186" s="287"/>
      <c r="R1186" s="177"/>
      <c r="S1186" s="177" t="s">
        <v>855</v>
      </c>
      <c r="T1186" s="178"/>
      <c r="U1186" s="178" t="s">
        <v>748</v>
      </c>
      <c r="V1186" s="87"/>
      <c r="W1186" s="86">
        <f t="shared" si="85"/>
        <v>18</v>
      </c>
      <c r="X1186" s="88"/>
      <c r="Y1186" s="86">
        <f t="shared" si="86"/>
        <v>21</v>
      </c>
      <c r="Z1186" s="85"/>
      <c r="AA1186" s="267" t="s">
        <v>1381</v>
      </c>
      <c r="AB1186" s="175"/>
      <c r="AC1186" s="176"/>
      <c r="AD1186" s="176"/>
      <c r="AT1186" s="102"/>
      <c r="AU1186" s="101"/>
    </row>
    <row r="1187" spans="1:52" ht="117.5">
      <c r="A1187" s="446"/>
      <c r="B1187" s="445"/>
      <c r="C1187" s="493"/>
      <c r="D1187" s="262" t="s">
        <v>1388</v>
      </c>
      <c r="E1187" s="352" t="s">
        <v>362</v>
      </c>
      <c r="F1187" s="263" t="s">
        <v>624</v>
      </c>
      <c r="G1187" s="290" t="s">
        <v>704</v>
      </c>
      <c r="H1187" s="341" t="s">
        <v>707</v>
      </c>
      <c r="I1187" s="335" t="str">
        <f>IF(OR(E1187="SE",E1187="SA"),VLOOKUP(H1187,'Tabla de Peligros y Riesgo'!$C$2:$E$226,2,FALSE),VLOOKUP(H1187,'LISTA DE ASPECTOS - IMPACTOS'!$D$3:$F$72,2,FALSE))</f>
        <v>Atrapamiento</v>
      </c>
      <c r="J1187" s="336" t="s">
        <v>705</v>
      </c>
      <c r="K1187" s="342" t="s">
        <v>680</v>
      </c>
      <c r="L1187" s="177">
        <v>3</v>
      </c>
      <c r="M1187" s="268">
        <f t="shared" si="84"/>
        <v>13</v>
      </c>
      <c r="N1187" s="85"/>
      <c r="O1187" s="85"/>
      <c r="P1187" s="84"/>
      <c r="Q1187" s="287"/>
      <c r="R1187" s="177"/>
      <c r="S1187" s="177" t="s">
        <v>856</v>
      </c>
      <c r="T1187" s="178"/>
      <c r="U1187" s="178" t="s">
        <v>748</v>
      </c>
      <c r="V1187" s="87"/>
      <c r="W1187" s="86">
        <f t="shared" si="85"/>
        <v>13</v>
      </c>
      <c r="X1187" s="88"/>
      <c r="Y1187" s="86">
        <f t="shared" si="86"/>
        <v>17</v>
      </c>
      <c r="Z1187" s="85"/>
      <c r="AA1187" s="267" t="s">
        <v>1381</v>
      </c>
      <c r="AB1187" s="175"/>
      <c r="AC1187" s="176"/>
      <c r="AD1187" s="176"/>
      <c r="AT1187" s="102"/>
      <c r="AU1187" s="101"/>
    </row>
    <row r="1188" spans="1:52" ht="101.5">
      <c r="A1188" s="446"/>
      <c r="B1188" s="445"/>
      <c r="C1188" s="339" t="s">
        <v>144</v>
      </c>
      <c r="D1188" s="262" t="s">
        <v>1388</v>
      </c>
      <c r="E1188" s="352" t="s">
        <v>362</v>
      </c>
      <c r="F1188" s="263" t="s">
        <v>624</v>
      </c>
      <c r="G1188" s="290" t="s">
        <v>704</v>
      </c>
      <c r="H1188" s="341" t="s">
        <v>507</v>
      </c>
      <c r="I1188" s="335" t="str">
        <f>IF(OR(E1188="SE",E1188="SA"),VLOOKUP(H1188,'Tabla de Peligros y Riesgo'!$C$2:$E$226,2,FALSE),VLOOKUP(H1188,'LISTA DE ASPECTOS - IMPACTOS'!$D$3:$F$72,2,FALSE))</f>
        <v xml:space="preserve">Golpes </v>
      </c>
      <c r="J1188" s="336" t="s">
        <v>705</v>
      </c>
      <c r="K1188" s="342" t="s">
        <v>680</v>
      </c>
      <c r="L1188" s="177">
        <v>3</v>
      </c>
      <c r="M1188" s="268">
        <f t="shared" si="84"/>
        <v>13</v>
      </c>
      <c r="N1188" s="177"/>
      <c r="O1188" s="177"/>
      <c r="P1188" s="84"/>
      <c r="Q1188" s="287"/>
      <c r="R1188" s="177"/>
      <c r="S1188" s="177" t="s">
        <v>714</v>
      </c>
      <c r="T1188" s="178"/>
      <c r="U1188" s="178" t="s">
        <v>748</v>
      </c>
      <c r="V1188" s="87"/>
      <c r="W1188" s="86">
        <f t="shared" si="85"/>
        <v>13</v>
      </c>
      <c r="X1188" s="88"/>
      <c r="Y1188" s="86">
        <f t="shared" si="86"/>
        <v>17</v>
      </c>
      <c r="Z1188" s="85"/>
      <c r="AA1188" s="267" t="s">
        <v>1381</v>
      </c>
      <c r="AB1188" s="175"/>
      <c r="AC1188" s="176"/>
      <c r="AD1188" s="176"/>
      <c r="AT1188" s="102"/>
      <c r="AU1188" s="101"/>
    </row>
    <row r="1189" spans="1:52" ht="87">
      <c r="A1189" s="446"/>
      <c r="B1189" s="445"/>
      <c r="C1189" s="488" t="s">
        <v>248</v>
      </c>
      <c r="D1189" s="262" t="s">
        <v>1388</v>
      </c>
      <c r="E1189" s="352" t="s">
        <v>361</v>
      </c>
      <c r="F1189" s="263" t="s">
        <v>624</v>
      </c>
      <c r="G1189" s="290" t="s">
        <v>441</v>
      </c>
      <c r="H1189" s="341" t="s">
        <v>519</v>
      </c>
      <c r="I1189" s="335" t="str">
        <f>IF(OR(E1189="SE",E1189="SA"),VLOOKUP(H1189,'Tabla de Peligros y Riesgo'!$C$2:$E$226,2,FALSE),VLOOKUP(H1189,'LISTA DE ASPECTOS - IMPACTOS'!$D$3:$F$72,2,FALSE))</f>
        <v>Riesgos Disergonómico</v>
      </c>
      <c r="J1189" s="336" t="str">
        <f>IF(OR(E1189="SE",E1189="SA"),VLOOKUP(H1189,'Tabla de Peligros y Riesgo'!$C$2:$E$226,3,FALSE),VLOOKUP(H1189,'LISTA DE ASPECTOS - IMPACTOS'!$D$3:$F$72,3,FALSE))</f>
        <v>Lumbalgia/Dorsalgia/ Hiperlordosis/ Tendinitis de Hombro</v>
      </c>
      <c r="K1189" s="342" t="s">
        <v>715</v>
      </c>
      <c r="L1189" s="177">
        <v>4</v>
      </c>
      <c r="M1189" s="268">
        <f t="shared" si="84"/>
        <v>14</v>
      </c>
      <c r="N1189" s="85"/>
      <c r="O1189" s="85"/>
      <c r="P1189" s="84"/>
      <c r="Q1189" s="287"/>
      <c r="R1189" s="177"/>
      <c r="S1189" s="177" t="s">
        <v>716</v>
      </c>
      <c r="T1189" s="178"/>
      <c r="U1189" s="178" t="s">
        <v>748</v>
      </c>
      <c r="V1189" s="87"/>
      <c r="W1189" s="86">
        <f t="shared" si="85"/>
        <v>14</v>
      </c>
      <c r="X1189" s="88"/>
      <c r="Y1189" s="86">
        <f t="shared" si="86"/>
        <v>18</v>
      </c>
      <c r="Z1189" s="85"/>
      <c r="AA1189" s="267" t="s">
        <v>1381</v>
      </c>
      <c r="AB1189" s="175"/>
      <c r="AC1189" s="176"/>
      <c r="AD1189" s="176"/>
      <c r="AT1189" s="102"/>
      <c r="AU1189" s="101"/>
    </row>
    <row r="1190" spans="1:52" ht="87">
      <c r="A1190" s="446"/>
      <c r="B1190" s="445"/>
      <c r="C1190" s="489"/>
      <c r="D1190" s="262" t="s">
        <v>1388</v>
      </c>
      <c r="E1190" s="352" t="s">
        <v>362</v>
      </c>
      <c r="F1190" s="263" t="s">
        <v>624</v>
      </c>
      <c r="G1190" s="290" t="s">
        <v>701</v>
      </c>
      <c r="H1190" s="341" t="s">
        <v>542</v>
      </c>
      <c r="I1190" s="335" t="str">
        <f>IF(OR(E1190="SE",E1190="SA"),VLOOKUP(H1190,'Tabla de Peligros y Riesgo'!$C$2:$E$226,2,FALSE),VLOOKUP(H1190,'LISTA DE ASPECTOS - IMPACTOS'!$D$3:$F$72,2,FALSE))</f>
        <v>Caída al mismo nivel</v>
      </c>
      <c r="J1190" s="336" t="s">
        <v>702</v>
      </c>
      <c r="K1190" s="342" t="s">
        <v>680</v>
      </c>
      <c r="L1190" s="177">
        <v>4</v>
      </c>
      <c r="M1190" s="268">
        <f t="shared" si="84"/>
        <v>18</v>
      </c>
      <c r="N1190" s="85"/>
      <c r="O1190" s="85"/>
      <c r="P1190" s="84"/>
      <c r="Q1190" s="287"/>
      <c r="R1190" s="177"/>
      <c r="S1190" s="177" t="s">
        <v>855</v>
      </c>
      <c r="T1190" s="178"/>
      <c r="U1190" s="178" t="s">
        <v>748</v>
      </c>
      <c r="V1190" s="87">
        <v>0.15</v>
      </c>
      <c r="W1190" s="86">
        <f t="shared" si="85"/>
        <v>18</v>
      </c>
      <c r="X1190" s="88">
        <f>IF(M1190&gt;=16,MAX(N1190:R1190),IF(M1190&lt;16,MAX(N1190:V1190)))</f>
        <v>0</v>
      </c>
      <c r="Y1190" s="86">
        <f t="shared" si="86"/>
        <v>21</v>
      </c>
      <c r="Z1190" s="85"/>
      <c r="AA1190" s="267" t="s">
        <v>1381</v>
      </c>
      <c r="AB1190" s="175"/>
      <c r="AC1190" s="176"/>
      <c r="AD1190" s="176"/>
      <c r="AT1190" s="102"/>
      <c r="AU1190" s="101"/>
    </row>
    <row r="1191" spans="1:52" ht="87">
      <c r="A1191" s="446"/>
      <c r="B1191" s="445"/>
      <c r="C1191" s="489"/>
      <c r="D1191" s="262" t="s">
        <v>1388</v>
      </c>
      <c r="E1191" s="352" t="s">
        <v>362</v>
      </c>
      <c r="F1191" s="263" t="s">
        <v>624</v>
      </c>
      <c r="G1191" s="290" t="s">
        <v>823</v>
      </c>
      <c r="H1191" s="341" t="s">
        <v>824</v>
      </c>
      <c r="I1191" s="335" t="str">
        <f>IF(OR(E1191="SE",E1191="SA"),VLOOKUP(H1191,'Tabla de Peligros y Riesgo'!$C$2:$E$226,2,FALSE),VLOOKUP(H1191,'LISTA DE ASPECTOS - IMPACTOS'!$D$3:$F$72,2,FALSE))</f>
        <v>Aplastamiento</v>
      </c>
      <c r="J1191" s="336" t="str">
        <f>IF(OR(E1191="SE",E1191="SA"),VLOOKUP(H1191,'Tabla de Peligros y Riesgo'!$C$2:$E$226,3,FALSE),VLOOKUP(H1191,'LISTA DE ASPECTOS - IMPACTOS'!$D$3:$F$72,3,FALSE))</f>
        <v>Contusión/Fractura/Muerte</v>
      </c>
      <c r="K1191" s="342" t="s">
        <v>680</v>
      </c>
      <c r="L1191" s="177">
        <v>2</v>
      </c>
      <c r="M1191" s="268">
        <f t="shared" si="84"/>
        <v>8</v>
      </c>
      <c r="N1191" s="85"/>
      <c r="O1191" s="85"/>
      <c r="P1191" s="84"/>
      <c r="Q1191" s="287" t="s">
        <v>825</v>
      </c>
      <c r="R1191" s="177" t="s">
        <v>685</v>
      </c>
      <c r="S1191" s="177" t="s">
        <v>826</v>
      </c>
      <c r="T1191" s="178"/>
      <c r="U1191" s="178" t="s">
        <v>748</v>
      </c>
      <c r="V1191" s="87"/>
      <c r="W1191" s="86">
        <f t="shared" si="85"/>
        <v>8</v>
      </c>
      <c r="X1191" s="88"/>
      <c r="Y1191" s="86">
        <f t="shared" si="86"/>
        <v>12</v>
      </c>
      <c r="Z1191" s="85"/>
      <c r="AA1191" s="267" t="s">
        <v>1381</v>
      </c>
      <c r="AB1191" s="175"/>
      <c r="AC1191" s="176"/>
      <c r="AD1191" s="176"/>
      <c r="AT1191" s="102"/>
      <c r="AU1191" s="101"/>
    </row>
    <row r="1192" spans="1:52" ht="116">
      <c r="A1192" s="446"/>
      <c r="B1192" s="445"/>
      <c r="C1192" s="489"/>
      <c r="D1192" s="262" t="s">
        <v>1388</v>
      </c>
      <c r="E1192" s="352" t="s">
        <v>362</v>
      </c>
      <c r="F1192" s="263" t="s">
        <v>624</v>
      </c>
      <c r="G1192" s="290" t="s">
        <v>735</v>
      </c>
      <c r="H1192" s="341" t="s">
        <v>736</v>
      </c>
      <c r="I1192" s="335" t="str">
        <f>IF(OR(E1192="SE",E1192="SA"),VLOOKUP(H1192,'Tabla de Peligros y Riesgo'!$C$2:$E$226,2,FALSE),VLOOKUP(H1192,'LISTA DE ASPECTOS - IMPACTOS'!$D$3:$F$72,2,FALSE))</f>
        <v>Cortes</v>
      </c>
      <c r="J1192" s="336" t="str">
        <f>IF(OR(E1192="SE",E1192="SA"),VLOOKUP(H1192,'Tabla de Peligros y Riesgo'!$C$2:$E$226,3,FALSE),VLOOKUP(H1192,'LISTA DE ASPECTOS - IMPACTOS'!$D$3:$F$72,3,FALSE))</f>
        <v>Herida punzocortante</v>
      </c>
      <c r="K1192" s="342" t="s">
        <v>715</v>
      </c>
      <c r="L1192" s="177">
        <v>3</v>
      </c>
      <c r="M1192" s="268">
        <f t="shared" si="84"/>
        <v>9</v>
      </c>
      <c r="N1192" s="85"/>
      <c r="O1192" s="85"/>
      <c r="P1192" s="84"/>
      <c r="Q1192" s="287" t="s">
        <v>737</v>
      </c>
      <c r="R1192" s="177" t="s">
        <v>678</v>
      </c>
      <c r="S1192" s="177" t="s">
        <v>738</v>
      </c>
      <c r="T1192" s="178"/>
      <c r="U1192" s="178" t="s">
        <v>748</v>
      </c>
      <c r="V1192" s="87"/>
      <c r="W1192" s="86">
        <f t="shared" si="85"/>
        <v>9</v>
      </c>
      <c r="X1192" s="88"/>
      <c r="Y1192" s="86">
        <f t="shared" si="86"/>
        <v>20</v>
      </c>
      <c r="Z1192" s="85"/>
      <c r="AA1192" s="267" t="s">
        <v>1381</v>
      </c>
      <c r="AB1192" s="175"/>
      <c r="AC1192" s="176"/>
      <c r="AD1192" s="176"/>
      <c r="AT1192" s="102"/>
      <c r="AU1192" s="101"/>
    </row>
    <row r="1193" spans="1:52" ht="117.5">
      <c r="A1193" s="446"/>
      <c r="B1193" s="445"/>
      <c r="C1193" s="489"/>
      <c r="D1193" s="262" t="s">
        <v>1388</v>
      </c>
      <c r="E1193" s="352" t="s">
        <v>362</v>
      </c>
      <c r="F1193" s="263" t="s">
        <v>624</v>
      </c>
      <c r="G1193" s="290" t="s">
        <v>704</v>
      </c>
      <c r="H1193" s="341" t="s">
        <v>707</v>
      </c>
      <c r="I1193" s="335" t="str">
        <f>IF(OR(E1193="SE",E1193="SA"),VLOOKUP(H1193,'Tabla de Peligros y Riesgo'!$C$2:$E$226,2,FALSE),VLOOKUP(H1193,'LISTA DE ASPECTOS - IMPACTOS'!$D$3:$F$72,2,FALSE))</f>
        <v>Atrapamiento</v>
      </c>
      <c r="J1193" s="336" t="s">
        <v>705</v>
      </c>
      <c r="K1193" s="342" t="s">
        <v>680</v>
      </c>
      <c r="L1193" s="177">
        <v>3</v>
      </c>
      <c r="M1193" s="268">
        <f t="shared" si="84"/>
        <v>13</v>
      </c>
      <c r="N1193" s="177"/>
      <c r="O1193" s="177"/>
      <c r="P1193" s="84"/>
      <c r="Q1193" s="287"/>
      <c r="R1193" s="177"/>
      <c r="S1193" s="177" t="s">
        <v>714</v>
      </c>
      <c r="T1193" s="178"/>
      <c r="U1193" s="178" t="s">
        <v>748</v>
      </c>
      <c r="V1193" s="87"/>
      <c r="W1193" s="86">
        <f t="shared" si="85"/>
        <v>13</v>
      </c>
      <c r="X1193" s="88"/>
      <c r="Y1193" s="86">
        <f t="shared" si="86"/>
        <v>17</v>
      </c>
      <c r="Z1193" s="85"/>
      <c r="AA1193" s="267" t="s">
        <v>1381</v>
      </c>
      <c r="AB1193" s="175"/>
      <c r="AC1193" s="176"/>
      <c r="AD1193" s="176"/>
      <c r="AT1193" s="102"/>
      <c r="AU1193" s="101"/>
    </row>
    <row r="1194" spans="1:52" ht="329">
      <c r="A1194" s="446"/>
      <c r="B1194" s="445"/>
      <c r="C1194" s="489"/>
      <c r="D1194" s="262" t="s">
        <v>1388</v>
      </c>
      <c r="E1194" s="352" t="s">
        <v>363</v>
      </c>
      <c r="F1194" s="263" t="s">
        <v>624</v>
      </c>
      <c r="G1194" s="290" t="s">
        <v>732</v>
      </c>
      <c r="H1194" s="341" t="s">
        <v>729</v>
      </c>
      <c r="I1194" s="335" t="str">
        <f>IF(OR(E1194="SE",E1194="SA"),VLOOKUP(H1194,'Tabla de Peligros y Riesgo'!$C$2:$E$226,2,FALSE),VLOOKUP(H1194,'LISTA DE ASPECTOS - IMPACTOS'!$D$3:$F$72,2,FALSE))</f>
        <v>Alteración de la calidad de suelo/agua</v>
      </c>
      <c r="J1194" s="336" t="str">
        <f>IF(OR(E1194="SE",E1194="SA"),VLOOKUP(H1194,'Tabla de Peligros y Riesgo'!$C$2:$E$226,3,FALSE),VLOOKUP(H1194,'LISTA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94" s="342" t="s">
        <v>690</v>
      </c>
      <c r="L1194" s="177">
        <v>4</v>
      </c>
      <c r="M1194" s="268">
        <f t="shared" si="84"/>
        <v>10</v>
      </c>
      <c r="N1194" s="85"/>
      <c r="O1194" s="85"/>
      <c r="P1194" s="84"/>
      <c r="Q1194" s="177"/>
      <c r="R1194" s="177"/>
      <c r="S1194" s="177" t="s">
        <v>733</v>
      </c>
      <c r="T1194" s="178"/>
      <c r="U1194" s="178"/>
      <c r="V1194" s="87"/>
      <c r="W1194" s="86">
        <f t="shared" si="85"/>
        <v>10</v>
      </c>
      <c r="X1194" s="88"/>
      <c r="Y1194" s="86">
        <f t="shared" si="86"/>
        <v>18</v>
      </c>
      <c r="Z1194" s="85"/>
      <c r="AA1194" s="267" t="s">
        <v>1381</v>
      </c>
      <c r="AB1194" s="175"/>
      <c r="AC1194" s="176"/>
      <c r="AD1194" s="176"/>
      <c r="AE1194" s="272"/>
      <c r="AF1194" s="272"/>
      <c r="AG1194" s="272"/>
      <c r="AH1194" s="272"/>
      <c r="AI1194" s="272"/>
      <c r="AJ1194" s="272"/>
      <c r="AK1194" s="272"/>
      <c r="AL1194" s="273"/>
      <c r="AM1194" s="272"/>
      <c r="AN1194" s="273"/>
      <c r="AO1194" s="272"/>
      <c r="AP1194" s="273"/>
      <c r="AQ1194" s="272"/>
      <c r="AR1194" s="273"/>
      <c r="AS1194" s="272"/>
      <c r="AT1194" s="102"/>
      <c r="AU1194" s="101"/>
    </row>
    <row r="1195" spans="1:52" ht="329">
      <c r="A1195" s="446"/>
      <c r="B1195" s="445"/>
      <c r="C1195" s="489"/>
      <c r="D1195" s="262" t="s">
        <v>1388</v>
      </c>
      <c r="E1195" s="352" t="s">
        <v>363</v>
      </c>
      <c r="F1195" s="263" t="s">
        <v>624</v>
      </c>
      <c r="G1195" s="290" t="s">
        <v>728</v>
      </c>
      <c r="H1195" s="341" t="s">
        <v>729</v>
      </c>
      <c r="I1195" s="335" t="str">
        <f>IF(OR(E1195="SE",E1195="SA"),VLOOKUP(H1195,'Tabla de Peligros y Riesgo'!$C$2:$E$226,2,FALSE),VLOOKUP(H1195,'LISTA DE ASPECTOS - IMPACTOS'!$D$3:$F$72,2,FALSE))</f>
        <v>Alteración de la calidad de suelo/agua</v>
      </c>
      <c r="J1195" s="336" t="str">
        <f>IF(OR(E1195="SE",E1195="SA"),VLOOKUP(H1195,'Tabla de Peligros y Riesgo'!$C$2:$E$226,3,FALSE),VLOOKUP(H1195,'LISTA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195" s="342" t="s">
        <v>680</v>
      </c>
      <c r="L1195" s="177">
        <v>3</v>
      </c>
      <c r="M1195" s="268">
        <f t="shared" si="84"/>
        <v>13</v>
      </c>
      <c r="N1195" s="177"/>
      <c r="O1195" s="177"/>
      <c r="P1195" s="84"/>
      <c r="Q1195" s="177" t="s">
        <v>730</v>
      </c>
      <c r="R1195" s="177" t="s">
        <v>685</v>
      </c>
      <c r="S1195" s="177" t="s">
        <v>731</v>
      </c>
      <c r="T1195" s="178"/>
      <c r="U1195" s="178"/>
      <c r="V1195" s="87">
        <v>0.15</v>
      </c>
      <c r="W1195" s="86">
        <f t="shared" si="85"/>
        <v>13</v>
      </c>
      <c r="X1195" s="88">
        <f>IF(M1195&gt;=16,MAX(N1195:R1195),IF(M1195&lt;16,MAX(N1195:V1195)))</f>
        <v>0.15</v>
      </c>
      <c r="Y1195" s="86">
        <f t="shared" si="86"/>
        <v>17</v>
      </c>
      <c r="Z1195" s="85"/>
      <c r="AA1195" s="267" t="s">
        <v>1381</v>
      </c>
      <c r="AB1195" s="175"/>
      <c r="AC1195" s="176"/>
      <c r="AD1195" s="176"/>
      <c r="AE1195" s="101"/>
      <c r="AF1195" s="101"/>
      <c r="AG1195" s="101"/>
      <c r="AH1195" s="101"/>
      <c r="AI1195" s="101"/>
      <c r="AJ1195" s="101"/>
      <c r="AK1195" s="101"/>
      <c r="AL1195" s="102"/>
      <c r="AM1195" s="101"/>
      <c r="AN1195" s="102"/>
      <c r="AO1195" s="101"/>
      <c r="AP1195" s="102"/>
      <c r="AQ1195" s="101"/>
      <c r="AR1195" s="102"/>
      <c r="AS1195" s="101"/>
      <c r="AT1195" s="102"/>
      <c r="AU1195" s="101"/>
    </row>
    <row r="1196" spans="1:52" ht="188">
      <c r="A1196" s="446"/>
      <c r="B1196" s="445"/>
      <c r="C1196" s="493"/>
      <c r="D1196" s="262" t="s">
        <v>1388</v>
      </c>
      <c r="E1196" s="352" t="s">
        <v>363</v>
      </c>
      <c r="F1196" s="263" t="s">
        <v>624</v>
      </c>
      <c r="G1196" s="290" t="s">
        <v>739</v>
      </c>
      <c r="H1196" s="341" t="s">
        <v>740</v>
      </c>
      <c r="I1196" s="335" t="str">
        <f>IF(OR(E1196="SE",E1196="SA"),VLOOKUP(H1196,'Tabla de Peligros y Riesgo'!$C$2:$E$226,2,FALSE),VLOOKUP(H1196,'LISTA DE ASPECTOS - IMPACTOS'!$D$3:$F$72,2,FALSE))</f>
        <v>Alteración de la calidad de suelo/agua</v>
      </c>
      <c r="J1196" s="336" t="str">
        <f>IF(OR(E1196="SE",E1196="SA"),VLOOKUP(H1196,'Tabla de Peligros y Riesgo'!$C$2:$E$226,3,FALSE),VLOOKUP(H1196,'LISTA DE ASPECTOS - IMPACTOS'!$D$3:$F$72,3,FALSE))</f>
        <v>Potencial incumplimiento de Estándares de Calidad Ambiental (ECA) para aire.
Potencial afectación a la vida y salud humana.</v>
      </c>
      <c r="K1196" s="342" t="s">
        <v>715</v>
      </c>
      <c r="L1196" s="177">
        <v>4</v>
      </c>
      <c r="M1196" s="268">
        <f t="shared" si="84"/>
        <v>14</v>
      </c>
      <c r="N1196" s="85"/>
      <c r="O1196" s="85"/>
      <c r="P1196" s="291"/>
      <c r="Q1196" s="287"/>
      <c r="R1196" s="177"/>
      <c r="S1196" s="177" t="s">
        <v>741</v>
      </c>
      <c r="T1196" s="178">
        <v>0.35</v>
      </c>
      <c r="U1196" s="178"/>
      <c r="V1196" s="87"/>
      <c r="W1196" s="86">
        <f t="shared" si="85"/>
        <v>14</v>
      </c>
      <c r="X1196" s="88"/>
      <c r="Y1196" s="86">
        <f t="shared" si="86"/>
        <v>18</v>
      </c>
      <c r="Z1196" s="85"/>
      <c r="AA1196" s="267" t="s">
        <v>1381</v>
      </c>
      <c r="AB1196" s="536"/>
      <c r="AC1196" s="537"/>
      <c r="AD1196" s="537"/>
      <c r="AE1196" s="272"/>
      <c r="AF1196" s="272"/>
      <c r="AG1196" s="272"/>
      <c r="AH1196" s="272"/>
      <c r="AI1196" s="272"/>
      <c r="AJ1196" s="272"/>
      <c r="AK1196" s="272"/>
      <c r="AL1196" s="273"/>
      <c r="AM1196" s="272"/>
      <c r="AN1196" s="273"/>
      <c r="AO1196" s="272"/>
      <c r="AP1196" s="273"/>
      <c r="AQ1196" s="272"/>
      <c r="AR1196" s="273"/>
      <c r="AS1196" s="272"/>
      <c r="AT1196" s="102"/>
      <c r="AU1196" s="101"/>
    </row>
    <row r="1197" spans="1:52" ht="87">
      <c r="A1197" s="446"/>
      <c r="B1197" s="445"/>
      <c r="C1197" s="488" t="s">
        <v>249</v>
      </c>
      <c r="D1197" s="262" t="s">
        <v>1388</v>
      </c>
      <c r="E1197" s="352" t="s">
        <v>361</v>
      </c>
      <c r="F1197" s="263" t="s">
        <v>624</v>
      </c>
      <c r="G1197" s="290" t="s">
        <v>441</v>
      </c>
      <c r="H1197" s="341" t="s">
        <v>519</v>
      </c>
      <c r="I1197" s="335" t="str">
        <f>IF(OR(E1197="SE",E1197="SA"),VLOOKUP(H1197,'Tabla de Peligros y Riesgo'!$C$2:$E$226,2,FALSE),VLOOKUP(H1197,'LISTA DE ASPECTOS - IMPACTOS'!$D$3:$F$72,2,FALSE))</f>
        <v>Riesgos Disergonómico</v>
      </c>
      <c r="J1197" s="336" t="str">
        <f>IF(OR(E1197="SE",E1197="SA"),VLOOKUP(H1197,'Tabla de Peligros y Riesgo'!$C$2:$E$226,3,FALSE),VLOOKUP(H1197,'LISTA DE ASPECTOS - IMPACTOS'!$D$3:$F$72,3,FALSE))</f>
        <v>Lumbalgia/Dorsalgia/ Hiperlordosis/ Tendinitis de Hombro</v>
      </c>
      <c r="K1197" s="342" t="s">
        <v>715</v>
      </c>
      <c r="L1197" s="177">
        <v>4</v>
      </c>
      <c r="M1197" s="268">
        <f t="shared" ref="M1197:M1260" si="87">IF(CONCATENATE(L1197,K1197)="1A",1,IF(CONCATENATE(L1197,K1197)="1B",2,IF(CONCATENATE(L1197,K1197)="2A",3,IF(CONCATENATE(L1197,K1197)="1C",4,IF(CONCATENATE(L1197,K1197)="2B",5,IF(CONCATENATE(L1197,K1197)="3A",6,IF(CONCATENATE(L1197,K1197)="1D",7,IF(CONCATENATE(L1197,K1197)="2C",8,IF(CONCATENATE(L1197,K1197)="3B",9,IF(CONCATENATE(L1197,K1197)="4A",10,IF(CONCATENATE(L1197,K1197)="1E",11,IF(CONCATENATE(L1197,K1197)="2D",12,IF(CONCATENATE(L1197,K1197)="3C",13,IF(CONCATENATE(L1197,K1197)="4B",14,IF(CONCATENATE(L1197,K1197)="5A",15,IF(CONCATENATE(L1197,K1197)="2E",16,IF(CONCATENATE(L1197,K1197)="3D",17,IF(CONCATENATE(L1197,K1197)="4C",18,IF(CONCATENATE(L1197,K1197)="5B",19,IF(CONCATENATE(L1197,K1197)="3E",20,IF(CONCATENATE(L1197,K1197)="4D",21,IF(CONCATENATE(L1197,K1197)="5C",22,IF(CONCATENATE(L1197,K1197)="4E",23,IF(CONCATENATE(L1197,K1197)="5D",24,IF(CONCATENATE(L1197,K1197)="5E",25,"")))))))))))))))))))))))))</f>
        <v>14</v>
      </c>
      <c r="N1197" s="177"/>
      <c r="O1197" s="177"/>
      <c r="P1197" s="84"/>
      <c r="Q1197" s="287"/>
      <c r="R1197" s="177"/>
      <c r="S1197" s="177" t="s">
        <v>716</v>
      </c>
      <c r="T1197" s="178"/>
      <c r="U1197" s="178" t="s">
        <v>748</v>
      </c>
      <c r="V1197" s="87"/>
      <c r="W1197" s="86">
        <f t="shared" ref="W1197:W1260" si="88">M1197</f>
        <v>14</v>
      </c>
      <c r="X1197" s="88"/>
      <c r="Y1197" s="86">
        <f t="shared" ref="Y1197:Y1260" si="89">_xlfn.IFS(AND(W1197=1,N1197&lt;&gt;0),25,AND(W1197=1,O1197&lt;&gt;0),21,AND(W1197=1,R1197="ALTO"),16,AND(W1197=1,R1197="BAJO"),11,AND(W1197=1,S1197&lt;&gt;0),2,AND(W1197=2,N1197&lt;&gt;0),25,AND(W1197=2,O1197&lt;&gt;0),21,AND(W1197=2,R1197="ALTO"),16,AND(W1197=2,R1197="BAJO"),11,AND(W1197=2,S1197&lt;&gt;0),4,AND(W1197=3,N1197&lt;&gt;0),25,AND(W1197=3,O1197&lt;&gt;0),21,AND(W1197=3,R1197="ALTO"),16,AND(W1197=3,R1197="BAJO"),12,AND(W1197=3,S1197&lt;&gt;0),5,AND(W1197=4,N1197&lt;&gt;0),25,AND(W1197=4,O1197&lt;&gt;0),13,AND(W1197=4,R1197="ALTO"),16,AND(W1197=4,R1197="BAJO"),14,AND(W1197=4,S1197&lt;&gt;0),7,AND(W1197=5,N1197&lt;&gt;0),25,AND(W1197=5,O1197&lt;&gt;0),21,AND(W1197=5,R1197="ALTO"),16,AND(W1197=5,R1197="BAJO"),12,AND(W1197=5,S1197&lt;&gt;0),8,AND(W1197=6,N1197&lt;&gt;0),25,AND(W1197=6,O1197&lt;&gt;0),21,AND(W1197=6,R1197="ALTO"),20,AND(W1197=6,R1197="BAJO"),17,AND(W1197=6,S1197&lt;&gt;0),6,AND(W1197=7,N1197&lt;&gt;0),25,AND(W1197=7,O1197&lt;&gt;0),23,AND(W1197=7,R1197="ALTO"),16,AND(W1197=7,R1197="BAJO"),11,AND(W1197=7,S1197&lt;&gt;0),7,AND(W1197=8,N1197&lt;&gt;0),25,AND(W1197=8,O1197&lt;&gt;0),21,AND(W1197=8,R1197="ALTO"),16,AND(W1197=8,R1197="BAJO"),12,AND(W1197=8,S1197&lt;&gt;0),8,AND(W1197=9,N1197&lt;&gt;0),25,AND(W1197=9,O1197&lt;&gt;0),21,AND(W1197=9,R1197="ALTO"),20,AND(W1197=9,R1197="BAJO"),17,AND(W1197=9,S1197&lt;&gt;0),13,AND(W1197=10,N1197&lt;&gt;0),25,AND(W1197=10,O1197&lt;&gt;0),22,AND(W1197=10,R1197="ALTO"),21,AND(W1197=10,R1197="BAJO"),18,AND(W1197=10,S1197&lt;&gt;0),18,AND(W1197=11,N1197&lt;&gt;0),25,AND(W1197=11,O1197&lt;&gt;0),23,AND(W1197=11,R1197="ALTO"),20,AND(W1197=11,R1197="BAJO"),16,AND(W1197=11,S1197&lt;&gt;0),11,AND(W1197=12,N1197&lt;&gt;0),25,AND(W1197=12,O1197&lt;&gt;0),23,AND(W1197=12,R1197="ALTO"),20,AND(W1197=12,R1197="BAJO"),16,AND(W1197=12,S1197&lt;&gt;0),12,AND(W1197=13,N1197&lt;&gt;0),25,AND(W1197=13,O1197&lt;&gt;0),21,AND(W1197=13,R1197="ALTO"),20,AND(W1197=13,R1197="BAJO"),17,AND(W1197=13,S1197&lt;&gt;0),17,AND(W1197=14,N1197&lt;&gt;0),25,AND(W1197=14,O1197&lt;&gt;0),24,AND(W1197=14,R1197="ALTO"),23,AND(W1197=14,R1197="BAJO"),21,AND(W1197=14,S1197&lt;&gt;0),18,AND(W1197=15,N1197&lt;&gt;0),25,AND(W1197=15,O1197&lt;&gt;0),24,AND(W1197=15,R1197="ALTO"),22,AND(W1197=15,R1197="BAJO"),19,AND(W1197=15,S1197&lt;&gt;0),19,AND(W1197=16,N1197&lt;&gt;0),25,AND(W1197=16,O1197&lt;&gt;0),23,AND(W1197=16,R1197="ALTO"),23,AND(W1197=16,R1197="BAJO"),23,AND(W1197=16,S1197&lt;&gt;0),20,AND(W1197=17,N1197&lt;&gt;0),25,AND(W1197=17,O1197&lt;&gt;0),24,AND(W1197=17,R1197="ALTO"),23,AND(W1197=17,R1197="BAJO"),21,AND(W1197=17,S1197&lt;&gt;0),20,AND(W1197=18,N1197&lt;&gt;0),25,AND(W1197=18,O1197&lt;&gt;0),24,AND(W1197=18,R1197="ALTO"),23,AND(W1197=18,R1197="BAJO"),22,AND(W1197=18,S1197&lt;&gt;0),21,AND(W1197=19,N1197&lt;&gt;0),25,AND(W1197=19,O1197&lt;&gt;0),25,AND(W1197=19,R1197="ALTO"),24,AND(W1197=19,R1197="BAJO"),22,AND(W1197=19,S1197&lt;&gt;0),22,AND(W1197&lt;&gt;0,U1197&lt;&gt;0),W1197,TRUE,"FALSO")</f>
        <v>18</v>
      </c>
      <c r="Z1197" s="85"/>
      <c r="AA1197" s="267" t="s">
        <v>1381</v>
      </c>
      <c r="AB1197" s="175"/>
      <c r="AC1197" s="176"/>
      <c r="AD1197" s="176"/>
      <c r="AT1197" s="102"/>
      <c r="AU1197" s="101"/>
    </row>
    <row r="1198" spans="1:52" ht="87">
      <c r="A1198" s="446"/>
      <c r="B1198" s="445"/>
      <c r="C1198" s="489"/>
      <c r="D1198" s="262" t="s">
        <v>1388</v>
      </c>
      <c r="E1198" s="352" t="s">
        <v>362</v>
      </c>
      <c r="F1198" s="263" t="s">
        <v>624</v>
      </c>
      <c r="G1198" s="290" t="s">
        <v>701</v>
      </c>
      <c r="H1198" s="341" t="s">
        <v>542</v>
      </c>
      <c r="I1198" s="335" t="str">
        <f>IF(OR(E1198="SE",E1198="SA"),VLOOKUP(H1198,'Tabla de Peligros y Riesgo'!$C$2:$E$226,2,FALSE),VLOOKUP(H1198,'LISTA DE ASPECTOS - IMPACTOS'!$D$3:$F$72,2,FALSE))</f>
        <v>Caída al mismo nivel</v>
      </c>
      <c r="J1198" s="336" t="s">
        <v>702</v>
      </c>
      <c r="K1198" s="342" t="s">
        <v>680</v>
      </c>
      <c r="L1198" s="177">
        <v>4</v>
      </c>
      <c r="M1198" s="268">
        <f t="shared" si="87"/>
        <v>18</v>
      </c>
      <c r="N1198" s="85"/>
      <c r="O1198" s="85"/>
      <c r="P1198" s="84"/>
      <c r="Q1198" s="287"/>
      <c r="R1198" s="177"/>
      <c r="S1198" s="177" t="s">
        <v>855</v>
      </c>
      <c r="T1198" s="178"/>
      <c r="U1198" s="178" t="s">
        <v>748</v>
      </c>
      <c r="V1198" s="87"/>
      <c r="W1198" s="86">
        <f t="shared" si="88"/>
        <v>18</v>
      </c>
      <c r="X1198" s="88"/>
      <c r="Y1198" s="86">
        <f t="shared" si="89"/>
        <v>21</v>
      </c>
      <c r="Z1198" s="85"/>
      <c r="AA1198" s="267" t="s">
        <v>1381</v>
      </c>
      <c r="AB1198" s="175"/>
      <c r="AC1198" s="176"/>
      <c r="AD1198" s="176"/>
      <c r="AT1198" s="102"/>
      <c r="AU1198" s="101"/>
    </row>
    <row r="1199" spans="1:52" ht="87">
      <c r="A1199" s="446"/>
      <c r="B1199" s="445"/>
      <c r="C1199" s="489"/>
      <c r="D1199" s="262" t="s">
        <v>1388</v>
      </c>
      <c r="E1199" s="352" t="s">
        <v>362</v>
      </c>
      <c r="F1199" s="263" t="s">
        <v>624</v>
      </c>
      <c r="G1199" s="290" t="s">
        <v>823</v>
      </c>
      <c r="H1199" s="341" t="s">
        <v>824</v>
      </c>
      <c r="I1199" s="335" t="str">
        <f>IF(OR(E1199="SE",E1199="SA"),VLOOKUP(H1199,'Tabla de Peligros y Riesgo'!$C$2:$E$226,2,FALSE),VLOOKUP(H1199,'LISTA DE ASPECTOS - IMPACTOS'!$D$3:$F$72,2,FALSE))</f>
        <v>Aplastamiento</v>
      </c>
      <c r="J1199" s="336" t="str">
        <f>IF(OR(E1199="SE",E1199="SA"),VLOOKUP(H1199,'Tabla de Peligros y Riesgo'!$C$2:$E$226,3,FALSE),VLOOKUP(H1199,'LISTA DE ASPECTOS - IMPACTOS'!$D$3:$F$72,3,FALSE))</f>
        <v>Contusión/Fractura/Muerte</v>
      </c>
      <c r="K1199" s="342" t="s">
        <v>680</v>
      </c>
      <c r="L1199" s="177">
        <v>2</v>
      </c>
      <c r="M1199" s="268">
        <f t="shared" si="87"/>
        <v>8</v>
      </c>
      <c r="N1199" s="85"/>
      <c r="O1199" s="85"/>
      <c r="P1199" s="84"/>
      <c r="Q1199" s="287" t="s">
        <v>825</v>
      </c>
      <c r="R1199" s="177" t="s">
        <v>685</v>
      </c>
      <c r="S1199" s="177" t="s">
        <v>826</v>
      </c>
      <c r="T1199" s="178"/>
      <c r="U1199" s="178" t="s">
        <v>748</v>
      </c>
      <c r="V1199" s="87"/>
      <c r="W1199" s="86">
        <f t="shared" si="88"/>
        <v>8</v>
      </c>
      <c r="X1199" s="88"/>
      <c r="Y1199" s="86">
        <f t="shared" si="89"/>
        <v>12</v>
      </c>
      <c r="Z1199" s="85"/>
      <c r="AA1199" s="267" t="s">
        <v>1381</v>
      </c>
      <c r="AB1199" s="175"/>
      <c r="AC1199" s="176"/>
      <c r="AD1199" s="176"/>
      <c r="AT1199" s="102"/>
      <c r="AU1199" s="101"/>
    </row>
    <row r="1200" spans="1:52" ht="116">
      <c r="A1200" s="446"/>
      <c r="B1200" s="445"/>
      <c r="C1200" s="489"/>
      <c r="D1200" s="262" t="s">
        <v>1388</v>
      </c>
      <c r="E1200" s="352" t="s">
        <v>362</v>
      </c>
      <c r="F1200" s="263" t="s">
        <v>624</v>
      </c>
      <c r="G1200" s="290" t="s">
        <v>735</v>
      </c>
      <c r="H1200" s="341" t="s">
        <v>736</v>
      </c>
      <c r="I1200" s="335" t="str">
        <f>IF(OR(E1200="SE",E1200="SA"),VLOOKUP(H1200,'Tabla de Peligros y Riesgo'!$C$2:$E$226,2,FALSE),VLOOKUP(H1200,'LISTA DE ASPECTOS - IMPACTOS'!$D$3:$F$72,2,FALSE))</f>
        <v>Cortes</v>
      </c>
      <c r="J1200" s="336" t="str">
        <f>IF(OR(E1200="SE",E1200="SA"),VLOOKUP(H1200,'Tabla de Peligros y Riesgo'!$C$2:$E$226,3,FALSE),VLOOKUP(H1200,'LISTA DE ASPECTOS - IMPACTOS'!$D$3:$F$72,3,FALSE))</f>
        <v>Herida punzocortante</v>
      </c>
      <c r="K1200" s="342" t="s">
        <v>715</v>
      </c>
      <c r="L1200" s="177">
        <v>3</v>
      </c>
      <c r="M1200" s="268">
        <f t="shared" si="87"/>
        <v>9</v>
      </c>
      <c r="N1200" s="85"/>
      <c r="O1200" s="85"/>
      <c r="P1200" s="84"/>
      <c r="Q1200" s="287" t="s">
        <v>737</v>
      </c>
      <c r="R1200" s="177" t="s">
        <v>678</v>
      </c>
      <c r="S1200" s="177" t="s">
        <v>738</v>
      </c>
      <c r="T1200" s="178"/>
      <c r="U1200" s="178" t="s">
        <v>748</v>
      </c>
      <c r="V1200" s="87"/>
      <c r="W1200" s="86">
        <f t="shared" si="88"/>
        <v>9</v>
      </c>
      <c r="X1200" s="88"/>
      <c r="Y1200" s="86">
        <f t="shared" si="89"/>
        <v>20</v>
      </c>
      <c r="Z1200" s="85"/>
      <c r="AA1200" s="267" t="s">
        <v>1381</v>
      </c>
      <c r="AB1200" s="175"/>
      <c r="AC1200" s="176"/>
      <c r="AD1200" s="176"/>
      <c r="AT1200" s="102"/>
      <c r="AU1200" s="101"/>
    </row>
    <row r="1201" spans="1:47" ht="117.5">
      <c r="A1201" s="446"/>
      <c r="B1201" s="445"/>
      <c r="C1201" s="489"/>
      <c r="D1201" s="262" t="s">
        <v>1388</v>
      </c>
      <c r="E1201" s="352" t="s">
        <v>362</v>
      </c>
      <c r="F1201" s="263" t="s">
        <v>624</v>
      </c>
      <c r="G1201" s="290" t="s">
        <v>704</v>
      </c>
      <c r="H1201" s="341" t="s">
        <v>707</v>
      </c>
      <c r="I1201" s="335" t="str">
        <f>IF(OR(E1201="SE",E1201="SA"),VLOOKUP(H1201,'Tabla de Peligros y Riesgo'!$C$2:$E$226,2,FALSE),VLOOKUP(H1201,'LISTA DE ASPECTOS - IMPACTOS'!$D$3:$F$72,2,FALSE))</f>
        <v>Atrapamiento</v>
      </c>
      <c r="J1201" s="336" t="s">
        <v>705</v>
      </c>
      <c r="K1201" s="342" t="s">
        <v>680</v>
      </c>
      <c r="L1201" s="177">
        <v>3</v>
      </c>
      <c r="M1201" s="268">
        <f t="shared" si="87"/>
        <v>13</v>
      </c>
      <c r="N1201" s="177"/>
      <c r="O1201" s="177"/>
      <c r="P1201" s="84"/>
      <c r="Q1201" s="287"/>
      <c r="R1201" s="177"/>
      <c r="S1201" s="177" t="s">
        <v>714</v>
      </c>
      <c r="T1201" s="178"/>
      <c r="U1201" s="178" t="s">
        <v>748</v>
      </c>
      <c r="V1201" s="87"/>
      <c r="W1201" s="86">
        <f t="shared" si="88"/>
        <v>13</v>
      </c>
      <c r="X1201" s="88"/>
      <c r="Y1201" s="86">
        <f t="shared" si="89"/>
        <v>17</v>
      </c>
      <c r="Z1201" s="85"/>
      <c r="AA1201" s="267" t="s">
        <v>1381</v>
      </c>
      <c r="AB1201" s="175"/>
      <c r="AC1201" s="176"/>
      <c r="AD1201" s="176"/>
      <c r="AT1201" s="102"/>
      <c r="AU1201" s="101"/>
    </row>
    <row r="1202" spans="1:47" ht="329">
      <c r="A1202" s="446"/>
      <c r="B1202" s="445"/>
      <c r="C1202" s="489"/>
      <c r="D1202" s="262" t="s">
        <v>1388</v>
      </c>
      <c r="E1202" s="352" t="s">
        <v>363</v>
      </c>
      <c r="F1202" s="263" t="s">
        <v>624</v>
      </c>
      <c r="G1202" s="290" t="s">
        <v>732</v>
      </c>
      <c r="H1202" s="341" t="s">
        <v>729</v>
      </c>
      <c r="I1202" s="335" t="str">
        <f>IF(OR(E1202="SE",E1202="SA"),VLOOKUP(H1202,'Tabla de Peligros y Riesgo'!$C$2:$E$226,2,FALSE),VLOOKUP(H1202,'LISTA DE ASPECTOS - IMPACTOS'!$D$3:$F$72,2,FALSE))</f>
        <v>Alteración de la calidad de suelo/agua</v>
      </c>
      <c r="J1202" s="336" t="str">
        <f>IF(OR(E1202="SE",E1202="SA"),VLOOKUP(H1202,'Tabla de Peligros y Riesgo'!$C$2:$E$226,3,FALSE),VLOOKUP(H1202,'LISTA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02" s="342" t="s">
        <v>690</v>
      </c>
      <c r="L1202" s="177">
        <v>4</v>
      </c>
      <c r="M1202" s="268">
        <f t="shared" si="87"/>
        <v>10</v>
      </c>
      <c r="N1202" s="85"/>
      <c r="O1202" s="85"/>
      <c r="P1202" s="84"/>
      <c r="Q1202" s="177"/>
      <c r="R1202" s="177"/>
      <c r="S1202" s="177" t="s">
        <v>733</v>
      </c>
      <c r="T1202" s="178"/>
      <c r="U1202" s="178"/>
      <c r="V1202" s="87"/>
      <c r="W1202" s="86">
        <f t="shared" si="88"/>
        <v>10</v>
      </c>
      <c r="X1202" s="88"/>
      <c r="Y1202" s="86">
        <f t="shared" si="89"/>
        <v>18</v>
      </c>
      <c r="Z1202" s="85"/>
      <c r="AA1202" s="267" t="s">
        <v>1381</v>
      </c>
      <c r="AB1202" s="175"/>
      <c r="AC1202" s="176"/>
      <c r="AD1202" s="176"/>
      <c r="AE1202" s="272"/>
      <c r="AF1202" s="272"/>
      <c r="AG1202" s="272"/>
      <c r="AH1202" s="272"/>
      <c r="AI1202" s="272"/>
      <c r="AJ1202" s="272"/>
      <c r="AK1202" s="272"/>
      <c r="AL1202" s="273"/>
      <c r="AM1202" s="272"/>
      <c r="AN1202" s="273"/>
      <c r="AO1202" s="272"/>
      <c r="AP1202" s="273"/>
      <c r="AQ1202" s="272"/>
      <c r="AR1202" s="273"/>
      <c r="AS1202" s="272"/>
      <c r="AT1202" s="102"/>
      <c r="AU1202" s="101"/>
    </row>
    <row r="1203" spans="1:47" ht="329">
      <c r="A1203" s="446"/>
      <c r="B1203" s="445"/>
      <c r="C1203" s="489"/>
      <c r="D1203" s="262" t="s">
        <v>1388</v>
      </c>
      <c r="E1203" s="352" t="s">
        <v>363</v>
      </c>
      <c r="F1203" s="263" t="s">
        <v>624</v>
      </c>
      <c r="G1203" s="290" t="s">
        <v>728</v>
      </c>
      <c r="H1203" s="341" t="s">
        <v>729</v>
      </c>
      <c r="I1203" s="335" t="str">
        <f>IF(OR(E1203="SE",E1203="SA"),VLOOKUP(H1203,'Tabla de Peligros y Riesgo'!$C$2:$E$226,2,FALSE),VLOOKUP(H1203,'LISTA DE ASPECTOS - IMPACTOS'!$D$3:$F$72,2,FALSE))</f>
        <v>Alteración de la calidad de suelo/agua</v>
      </c>
      <c r="J1203" s="336" t="str">
        <f>IF(OR(E1203="SE",E1203="SA"),VLOOKUP(H1203,'Tabla de Peligros y Riesgo'!$C$2:$E$226,3,FALSE),VLOOKUP(H1203,'LISTA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03" s="342" t="s">
        <v>680</v>
      </c>
      <c r="L1203" s="177">
        <v>3</v>
      </c>
      <c r="M1203" s="268">
        <f t="shared" si="87"/>
        <v>13</v>
      </c>
      <c r="N1203" s="177"/>
      <c r="O1203" s="177"/>
      <c r="P1203" s="84"/>
      <c r="Q1203" s="177" t="s">
        <v>730</v>
      </c>
      <c r="R1203" s="177" t="s">
        <v>685</v>
      </c>
      <c r="S1203" s="177" t="s">
        <v>731</v>
      </c>
      <c r="T1203" s="178"/>
      <c r="U1203" s="178"/>
      <c r="V1203" s="87">
        <v>0.15</v>
      </c>
      <c r="W1203" s="86">
        <f t="shared" si="88"/>
        <v>13</v>
      </c>
      <c r="X1203" s="88">
        <f>IF(M1203&gt;=16,MAX(N1203:R1203),IF(M1203&lt;16,MAX(N1203:V1203)))</f>
        <v>0.15</v>
      </c>
      <c r="Y1203" s="86">
        <f t="shared" si="89"/>
        <v>17</v>
      </c>
      <c r="Z1203" s="85"/>
      <c r="AA1203" s="267" t="s">
        <v>1381</v>
      </c>
      <c r="AB1203" s="175"/>
      <c r="AC1203" s="176"/>
      <c r="AD1203" s="176"/>
      <c r="AE1203" s="101"/>
      <c r="AF1203" s="101"/>
      <c r="AG1203" s="101"/>
      <c r="AH1203" s="101"/>
      <c r="AI1203" s="101"/>
      <c r="AJ1203" s="101"/>
      <c r="AK1203" s="101"/>
      <c r="AL1203" s="102"/>
      <c r="AM1203" s="101"/>
      <c r="AN1203" s="102"/>
      <c r="AO1203" s="101"/>
      <c r="AP1203" s="102"/>
      <c r="AQ1203" s="101"/>
      <c r="AR1203" s="102"/>
      <c r="AS1203" s="101"/>
      <c r="AT1203" s="102"/>
      <c r="AU1203" s="101"/>
    </row>
    <row r="1204" spans="1:47" ht="188">
      <c r="A1204" s="446"/>
      <c r="B1204" s="445"/>
      <c r="C1204" s="493"/>
      <c r="D1204" s="262" t="s">
        <v>1388</v>
      </c>
      <c r="E1204" s="352" t="s">
        <v>363</v>
      </c>
      <c r="F1204" s="263" t="s">
        <v>624</v>
      </c>
      <c r="G1204" s="290" t="s">
        <v>739</v>
      </c>
      <c r="H1204" s="341" t="s">
        <v>740</v>
      </c>
      <c r="I1204" s="335" t="str">
        <f>IF(OR(E1204="SE",E1204="SA"),VLOOKUP(H1204,'Tabla de Peligros y Riesgo'!$C$2:$E$226,2,FALSE),VLOOKUP(H1204,'LISTA DE ASPECTOS - IMPACTOS'!$D$3:$F$72,2,FALSE))</f>
        <v>Alteración de la calidad de suelo/agua</v>
      </c>
      <c r="J1204" s="336" t="str">
        <f>IF(OR(E1204="SE",E1204="SA"),VLOOKUP(H1204,'Tabla de Peligros y Riesgo'!$C$2:$E$226,3,FALSE),VLOOKUP(H1204,'LISTA DE ASPECTOS - IMPACTOS'!$D$3:$F$72,3,FALSE))</f>
        <v>Potencial incumplimiento de Estándares de Calidad Ambiental (ECA) para aire.
Potencial afectación a la vida y salud humana.</v>
      </c>
      <c r="K1204" s="342" t="s">
        <v>715</v>
      </c>
      <c r="L1204" s="177">
        <v>4</v>
      </c>
      <c r="M1204" s="268">
        <f t="shared" si="87"/>
        <v>14</v>
      </c>
      <c r="N1204" s="85"/>
      <c r="O1204" s="85"/>
      <c r="P1204" s="291"/>
      <c r="Q1204" s="287"/>
      <c r="R1204" s="177"/>
      <c r="S1204" s="177" t="s">
        <v>741</v>
      </c>
      <c r="T1204" s="178">
        <v>0.35</v>
      </c>
      <c r="U1204" s="178"/>
      <c r="V1204" s="87"/>
      <c r="W1204" s="86">
        <f t="shared" si="88"/>
        <v>14</v>
      </c>
      <c r="X1204" s="88"/>
      <c r="Y1204" s="86">
        <f t="shared" si="89"/>
        <v>18</v>
      </c>
      <c r="Z1204" s="85"/>
      <c r="AA1204" s="267" t="s">
        <v>1381</v>
      </c>
      <c r="AB1204" s="536"/>
      <c r="AC1204" s="537"/>
      <c r="AD1204" s="537"/>
      <c r="AE1204" s="272"/>
      <c r="AF1204" s="272"/>
      <c r="AG1204" s="272"/>
      <c r="AH1204" s="272"/>
      <c r="AI1204" s="272"/>
      <c r="AJ1204" s="272"/>
      <c r="AK1204" s="272"/>
      <c r="AL1204" s="273"/>
      <c r="AM1204" s="272"/>
      <c r="AN1204" s="273"/>
      <c r="AO1204" s="272"/>
      <c r="AP1204" s="273"/>
      <c r="AQ1204" s="272"/>
      <c r="AR1204" s="273"/>
      <c r="AS1204" s="272"/>
      <c r="AT1204" s="102"/>
      <c r="AU1204" s="101"/>
    </row>
    <row r="1205" spans="1:47" ht="117.5">
      <c r="A1205" s="446"/>
      <c r="B1205" s="445"/>
      <c r="C1205" s="277" t="s">
        <v>25</v>
      </c>
      <c r="D1205" s="262" t="s">
        <v>1388</v>
      </c>
      <c r="E1205" s="352" t="s">
        <v>362</v>
      </c>
      <c r="F1205" s="263" t="s">
        <v>624</v>
      </c>
      <c r="G1205" s="290" t="s">
        <v>704</v>
      </c>
      <c r="H1205" s="341" t="s">
        <v>707</v>
      </c>
      <c r="I1205" s="335" t="str">
        <f>IF(OR(E1205="SE",E1205="SA"),VLOOKUP(H1205,'Tabla de Peligros y Riesgo'!$C$2:$E$226,2,FALSE),VLOOKUP(H1205,'LISTA DE ASPECTOS - IMPACTOS'!$D$3:$F$72,2,FALSE))</f>
        <v>Atrapamiento</v>
      </c>
      <c r="J1205" s="336" t="s">
        <v>705</v>
      </c>
      <c r="K1205" s="342" t="s">
        <v>680</v>
      </c>
      <c r="L1205" s="177">
        <v>3</v>
      </c>
      <c r="M1205" s="268">
        <f t="shared" si="87"/>
        <v>13</v>
      </c>
      <c r="N1205" s="85"/>
      <c r="O1205" s="85"/>
      <c r="P1205" s="84"/>
      <c r="Q1205" s="287"/>
      <c r="R1205" s="177"/>
      <c r="S1205" s="177" t="s">
        <v>856</v>
      </c>
      <c r="T1205" s="178"/>
      <c r="U1205" s="178" t="s">
        <v>748</v>
      </c>
      <c r="V1205" s="87"/>
      <c r="W1205" s="86">
        <f t="shared" si="88"/>
        <v>13</v>
      </c>
      <c r="X1205" s="88">
        <f>IF(M1205&gt;=16,MAX(N1205:R1205),IF(M1205&lt;16,MAX(N1205:V1205)))</f>
        <v>0</v>
      </c>
      <c r="Y1205" s="86">
        <f t="shared" si="89"/>
        <v>17</v>
      </c>
      <c r="Z1205" s="85"/>
      <c r="AA1205" s="267" t="s">
        <v>1381</v>
      </c>
      <c r="AB1205" s="175"/>
      <c r="AC1205" s="176"/>
      <c r="AD1205" s="176"/>
      <c r="AT1205" s="102"/>
      <c r="AU1205" s="101"/>
    </row>
    <row r="1206" spans="1:47" ht="141">
      <c r="A1206" s="446"/>
      <c r="B1206" s="445"/>
      <c r="C1206" s="488" t="s">
        <v>113</v>
      </c>
      <c r="D1206" s="262" t="s">
        <v>1388</v>
      </c>
      <c r="E1206" s="352" t="s">
        <v>361</v>
      </c>
      <c r="F1206" s="263" t="s">
        <v>624</v>
      </c>
      <c r="G1206" s="290" t="s">
        <v>711</v>
      </c>
      <c r="H1206" s="341" t="s">
        <v>513</v>
      </c>
      <c r="I1206" s="335" t="str">
        <f>IF(OR(E1206="SE",E1206="SA"),VLOOKUP(H1206,'Tabla de Peligros y Riesgo'!$C$2:$E$226,2,FALSE),VLOOKUP(H1206,'LISTA DE ASPECTOS - IMPACTOS'!$D$3:$F$72,2,FALSE))</f>
        <v xml:space="preserve">Exposición a vibraciones </v>
      </c>
      <c r="J1206" s="336" t="str">
        <f>IF(OR(E1206="SE",E1206="SA"),VLOOKUP(H1206,'Tabla de Peligros y Riesgo'!$C$2:$E$226,3,FALSE),VLOOKUP(H1206,'LISTA DE ASPECTOS - IMPACTOS'!$D$3:$F$72,3,FALSE))</f>
        <v>Trastornos (vasculares, hueso, articulaciones y neurológicos)</v>
      </c>
      <c r="K1206" s="342" t="s">
        <v>680</v>
      </c>
      <c r="L1206" s="177">
        <v>3</v>
      </c>
      <c r="M1206" s="268">
        <f t="shared" si="87"/>
        <v>13</v>
      </c>
      <c r="N1206" s="85"/>
      <c r="O1206" s="85"/>
      <c r="P1206" s="84"/>
      <c r="Q1206" s="287"/>
      <c r="R1206" s="177"/>
      <c r="S1206" s="177" t="s">
        <v>712</v>
      </c>
      <c r="T1206" s="178"/>
      <c r="U1206" s="178" t="s">
        <v>748</v>
      </c>
      <c r="V1206" s="87"/>
      <c r="W1206" s="86">
        <f t="shared" si="88"/>
        <v>13</v>
      </c>
      <c r="X1206" s="88"/>
      <c r="Y1206" s="86">
        <f t="shared" si="89"/>
        <v>17</v>
      </c>
      <c r="Z1206" s="85"/>
      <c r="AA1206" s="267" t="s">
        <v>1381</v>
      </c>
      <c r="AB1206" s="175"/>
      <c r="AC1206" s="176"/>
      <c r="AD1206" s="176"/>
      <c r="AT1206" s="102"/>
      <c r="AU1206" s="101"/>
    </row>
    <row r="1207" spans="1:47" ht="141">
      <c r="A1207" s="446"/>
      <c r="B1207" s="445"/>
      <c r="C1207" s="489"/>
      <c r="D1207" s="262" t="s">
        <v>1388</v>
      </c>
      <c r="E1207" s="352" t="s">
        <v>361</v>
      </c>
      <c r="F1207" s="263" t="s">
        <v>624</v>
      </c>
      <c r="G1207" s="290" t="s">
        <v>717</v>
      </c>
      <c r="H1207" s="341" t="s">
        <v>718</v>
      </c>
      <c r="I1207" s="335" t="str">
        <f>IF(OR(E1207="SE",E1207="SA"),VLOOKUP(H1207,'Tabla de Peligros y Riesgo'!$C$2:$E$226,2,FALSE),VLOOKUP(H1207,'LISTA DE ASPECTOS - IMPACTOS'!$D$3:$F$72,2,FALSE))</f>
        <v>Perdida de la audición</v>
      </c>
      <c r="J1207" s="336" t="str">
        <f>IF(OR(E1207="SE",E1207="SA"),VLOOKUP(H1207,'Tabla de Peligros y Riesgo'!$C$2:$E$226,3,FALSE),VLOOKUP(H1207,'LISTA DE ASPECTOS - IMPACTOS'!$D$3:$F$72,3,FALSE))</f>
        <v>Hipoacusia</v>
      </c>
      <c r="K1207" s="342" t="s">
        <v>680</v>
      </c>
      <c r="L1207" s="177">
        <v>3</v>
      </c>
      <c r="M1207" s="268">
        <f t="shared" si="87"/>
        <v>13</v>
      </c>
      <c r="N1207" s="85"/>
      <c r="O1207" s="85"/>
      <c r="P1207" s="84"/>
      <c r="Q1207" s="287" t="s">
        <v>719</v>
      </c>
      <c r="R1207" s="177" t="s">
        <v>678</v>
      </c>
      <c r="S1207" s="177" t="s">
        <v>720</v>
      </c>
      <c r="T1207" s="178"/>
      <c r="U1207" s="178" t="s">
        <v>822</v>
      </c>
      <c r="V1207" s="87"/>
      <c r="W1207" s="86">
        <f t="shared" si="88"/>
        <v>13</v>
      </c>
      <c r="X1207" s="88"/>
      <c r="Y1207" s="86">
        <f t="shared" si="89"/>
        <v>20</v>
      </c>
      <c r="Z1207" s="85"/>
      <c r="AA1207" s="267" t="s">
        <v>1381</v>
      </c>
      <c r="AB1207" s="175"/>
      <c r="AC1207" s="176"/>
      <c r="AD1207" s="176"/>
      <c r="AT1207" s="102"/>
      <c r="AU1207" s="101"/>
    </row>
    <row r="1208" spans="1:47" ht="117.5">
      <c r="A1208" s="446"/>
      <c r="B1208" s="445"/>
      <c r="C1208" s="489"/>
      <c r="D1208" s="262" t="s">
        <v>1388</v>
      </c>
      <c r="E1208" s="352" t="s">
        <v>362</v>
      </c>
      <c r="F1208" s="263" t="s">
        <v>624</v>
      </c>
      <c r="G1208" s="290" t="s">
        <v>704</v>
      </c>
      <c r="H1208" s="341" t="s">
        <v>707</v>
      </c>
      <c r="I1208" s="335" t="str">
        <f>IF(OR(E1208="SE",E1208="SA"),VLOOKUP(H1208,'Tabla de Peligros y Riesgo'!$C$2:$E$226,2,FALSE),VLOOKUP(H1208,'LISTA DE ASPECTOS - IMPACTOS'!$D$3:$F$72,2,FALSE))</f>
        <v>Atrapamiento</v>
      </c>
      <c r="J1208" s="336" t="s">
        <v>705</v>
      </c>
      <c r="K1208" s="342" t="s">
        <v>680</v>
      </c>
      <c r="L1208" s="177">
        <v>3</v>
      </c>
      <c r="M1208" s="268">
        <f t="shared" si="87"/>
        <v>13</v>
      </c>
      <c r="N1208" s="85"/>
      <c r="O1208" s="85"/>
      <c r="P1208" s="84"/>
      <c r="Q1208" s="287"/>
      <c r="R1208" s="177"/>
      <c r="S1208" s="177" t="s">
        <v>856</v>
      </c>
      <c r="T1208" s="178"/>
      <c r="U1208" s="178" t="s">
        <v>748</v>
      </c>
      <c r="V1208" s="87">
        <v>0.15</v>
      </c>
      <c r="W1208" s="86">
        <f t="shared" si="88"/>
        <v>13</v>
      </c>
      <c r="X1208" s="88">
        <f>IF(M1208&gt;=16,MAX(N1208:R1208),IF(M1208&lt;16,MAX(N1208:V1208)))</f>
        <v>0.15</v>
      </c>
      <c r="Y1208" s="86">
        <f t="shared" si="89"/>
        <v>17</v>
      </c>
      <c r="Z1208" s="85"/>
      <c r="AA1208" s="267" t="s">
        <v>1381</v>
      </c>
      <c r="AB1208" s="175"/>
      <c r="AC1208" s="176"/>
      <c r="AD1208" s="176"/>
      <c r="AT1208" s="102"/>
      <c r="AU1208" s="101"/>
    </row>
    <row r="1209" spans="1:47" ht="329">
      <c r="A1209" s="446"/>
      <c r="B1209" s="445"/>
      <c r="C1209" s="489"/>
      <c r="D1209" s="262" t="s">
        <v>1388</v>
      </c>
      <c r="E1209" s="352" t="s">
        <v>363</v>
      </c>
      <c r="F1209" s="263" t="s">
        <v>624</v>
      </c>
      <c r="G1209" s="290" t="s">
        <v>732</v>
      </c>
      <c r="H1209" s="341" t="s">
        <v>729</v>
      </c>
      <c r="I1209" s="335" t="str">
        <f>IF(OR(E1209="SE",E1209="SA"),VLOOKUP(H1209,'Tabla de Peligros y Riesgo'!$C$2:$E$226,2,FALSE),VLOOKUP(H1209,'LISTA DE ASPECTOS - IMPACTOS'!$D$3:$F$72,2,FALSE))</f>
        <v>Alteración de la calidad de suelo/agua</v>
      </c>
      <c r="J1209" s="336" t="str">
        <f>IF(OR(E1209="SE",E1209="SA"),VLOOKUP(H1209,'Tabla de Peligros y Riesgo'!$C$2:$E$226,3,FALSE),VLOOKUP(H1209,'LISTA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09" s="342" t="s">
        <v>690</v>
      </c>
      <c r="L1209" s="177">
        <v>4</v>
      </c>
      <c r="M1209" s="268">
        <f t="shared" si="87"/>
        <v>10</v>
      </c>
      <c r="N1209" s="85"/>
      <c r="O1209" s="85"/>
      <c r="P1209" s="84"/>
      <c r="Q1209" s="177"/>
      <c r="R1209" s="177"/>
      <c r="S1209" s="177" t="s">
        <v>733</v>
      </c>
      <c r="T1209" s="178"/>
      <c r="U1209" s="178"/>
      <c r="V1209" s="87"/>
      <c r="W1209" s="86">
        <f t="shared" si="88"/>
        <v>10</v>
      </c>
      <c r="X1209" s="88"/>
      <c r="Y1209" s="86">
        <f t="shared" si="89"/>
        <v>18</v>
      </c>
      <c r="Z1209" s="85"/>
      <c r="AA1209" s="267" t="s">
        <v>1381</v>
      </c>
      <c r="AB1209" s="175"/>
      <c r="AC1209" s="176"/>
      <c r="AD1209" s="176"/>
      <c r="AE1209" s="272"/>
      <c r="AF1209" s="272"/>
      <c r="AG1209" s="272"/>
      <c r="AH1209" s="272"/>
      <c r="AI1209" s="272"/>
      <c r="AJ1209" s="272"/>
      <c r="AK1209" s="272"/>
      <c r="AL1209" s="273"/>
      <c r="AM1209" s="272"/>
      <c r="AN1209" s="273"/>
      <c r="AO1209" s="272"/>
      <c r="AP1209" s="273"/>
      <c r="AQ1209" s="272"/>
      <c r="AR1209" s="273"/>
      <c r="AS1209" s="272"/>
      <c r="AT1209" s="102"/>
      <c r="AU1209" s="101"/>
    </row>
    <row r="1210" spans="1:47" ht="141">
      <c r="A1210" s="446"/>
      <c r="B1210" s="445"/>
      <c r="C1210" s="489"/>
      <c r="D1210" s="262" t="s">
        <v>1388</v>
      </c>
      <c r="E1210" s="352" t="s">
        <v>363</v>
      </c>
      <c r="F1210" s="263" t="s">
        <v>624</v>
      </c>
      <c r="G1210" s="290" t="s">
        <v>809</v>
      </c>
      <c r="H1210" s="341" t="s">
        <v>417</v>
      </c>
      <c r="I1210" s="335" t="str">
        <f>IF(OR(E1210="SE",E1210="SA"),VLOOKUP(H1210,'Tabla de Peligros y Riesgo'!$C$2:$E$226,2,FALSE),VLOOKUP(H1210,'LISTA DE ASPECTOS - IMPACTOS'!$D$3:$F$72,2,FALSE))</f>
        <v>Contaminación sonora</v>
      </c>
      <c r="J1210" s="336" t="str">
        <f>IF(OR(E1210="SE",E1210="SA"),VLOOKUP(H1210,'Tabla de Peligros y Riesgo'!$C$2:$E$226,3,FALSE),VLOOKUP(H1210,'LISTA DE ASPECTOS - IMPACTOS'!$D$3:$F$72,3,FALSE))</f>
        <v>Afectación a la fauna terrestre.
Potencial afectación a la calidad ambiental del recurso agua.</v>
      </c>
      <c r="K1210" s="342" t="s">
        <v>715</v>
      </c>
      <c r="L1210" s="177">
        <v>5</v>
      </c>
      <c r="M1210" s="268">
        <f t="shared" si="87"/>
        <v>19</v>
      </c>
      <c r="N1210" s="85"/>
      <c r="O1210" s="85"/>
      <c r="P1210" s="84"/>
      <c r="Q1210" s="177"/>
      <c r="R1210" s="177"/>
      <c r="S1210" s="177" t="s">
        <v>810</v>
      </c>
      <c r="T1210" s="178"/>
      <c r="U1210" s="178"/>
      <c r="V1210" s="87"/>
      <c r="W1210" s="86">
        <f t="shared" si="88"/>
        <v>19</v>
      </c>
      <c r="X1210" s="88"/>
      <c r="Y1210" s="86">
        <f t="shared" si="89"/>
        <v>22</v>
      </c>
      <c r="Z1210" s="85"/>
      <c r="AA1210" s="267" t="s">
        <v>1381</v>
      </c>
      <c r="AB1210" s="175"/>
      <c r="AC1210" s="176"/>
      <c r="AD1210" s="176"/>
      <c r="AE1210" s="272"/>
      <c r="AF1210" s="272"/>
      <c r="AG1210" s="272"/>
      <c r="AH1210" s="272"/>
      <c r="AI1210" s="272"/>
      <c r="AJ1210" s="272"/>
      <c r="AK1210" s="272"/>
      <c r="AL1210" s="273"/>
      <c r="AM1210" s="272"/>
      <c r="AN1210" s="273"/>
      <c r="AO1210" s="272"/>
      <c r="AP1210" s="273"/>
      <c r="AQ1210" s="272"/>
      <c r="AR1210" s="273"/>
      <c r="AS1210" s="272"/>
      <c r="AT1210" s="102"/>
      <c r="AU1210" s="101"/>
    </row>
    <row r="1211" spans="1:47" ht="329">
      <c r="A1211" s="446"/>
      <c r="B1211" s="445"/>
      <c r="C1211" s="489"/>
      <c r="D1211" s="262" t="s">
        <v>1388</v>
      </c>
      <c r="E1211" s="352" t="s">
        <v>363</v>
      </c>
      <c r="F1211" s="263" t="s">
        <v>624</v>
      </c>
      <c r="G1211" s="290" t="s">
        <v>728</v>
      </c>
      <c r="H1211" s="341" t="s">
        <v>729</v>
      </c>
      <c r="I1211" s="335" t="str">
        <f>IF(OR(E1211="SE",E1211="SA"),VLOOKUP(H1211,'Tabla de Peligros y Riesgo'!$C$2:$E$226,2,FALSE),VLOOKUP(H1211,'LISTA DE ASPECTOS - IMPACTOS'!$D$3:$F$72,2,FALSE))</f>
        <v>Alteración de la calidad de suelo/agua</v>
      </c>
      <c r="J1211" s="336" t="str">
        <f>IF(OR(E1211="SE",E1211="SA"),VLOOKUP(H1211,'Tabla de Peligros y Riesgo'!$C$2:$E$226,3,FALSE),VLOOKUP(H1211,'LISTA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11" s="342" t="s">
        <v>680</v>
      </c>
      <c r="L1211" s="177">
        <v>3</v>
      </c>
      <c r="M1211" s="268">
        <f t="shared" si="87"/>
        <v>13</v>
      </c>
      <c r="N1211" s="177"/>
      <c r="O1211" s="177"/>
      <c r="P1211" s="84"/>
      <c r="Q1211" s="177" t="s">
        <v>730</v>
      </c>
      <c r="R1211" s="177" t="s">
        <v>685</v>
      </c>
      <c r="S1211" s="177" t="s">
        <v>731</v>
      </c>
      <c r="T1211" s="178"/>
      <c r="U1211" s="178"/>
      <c r="V1211" s="87"/>
      <c r="W1211" s="86">
        <f t="shared" si="88"/>
        <v>13</v>
      </c>
      <c r="X1211" s="88"/>
      <c r="Y1211" s="86">
        <f t="shared" si="89"/>
        <v>17</v>
      </c>
      <c r="Z1211" s="85"/>
      <c r="AA1211" s="267" t="s">
        <v>1381</v>
      </c>
      <c r="AB1211" s="175"/>
      <c r="AC1211" s="176"/>
      <c r="AD1211" s="176"/>
      <c r="AE1211" s="272"/>
      <c r="AF1211" s="272"/>
      <c r="AG1211" s="272"/>
      <c r="AH1211" s="272"/>
      <c r="AI1211" s="272"/>
      <c r="AJ1211" s="272"/>
      <c r="AK1211" s="272"/>
      <c r="AL1211" s="273"/>
      <c r="AM1211" s="272"/>
      <c r="AN1211" s="273"/>
      <c r="AO1211" s="272"/>
      <c r="AP1211" s="273"/>
      <c r="AQ1211" s="272"/>
      <c r="AR1211" s="273"/>
      <c r="AS1211" s="272"/>
      <c r="AT1211" s="102"/>
      <c r="AU1211" s="101"/>
    </row>
    <row r="1212" spans="1:47" ht="117.5">
      <c r="A1212" s="446"/>
      <c r="B1212" s="445"/>
      <c r="C1212" s="493"/>
      <c r="D1212" s="262" t="s">
        <v>1388</v>
      </c>
      <c r="E1212" s="352" t="s">
        <v>363</v>
      </c>
      <c r="F1212" s="263" t="s">
        <v>624</v>
      </c>
      <c r="G1212" s="290" t="s">
        <v>725</v>
      </c>
      <c r="H1212" s="341" t="s">
        <v>726</v>
      </c>
      <c r="I1212" s="335" t="str">
        <f>IF(OR(E1212="SE",E1212="SA"),VLOOKUP(H1212,'Tabla de Peligros y Riesgo'!$C$2:$E$226,2,FALSE),VLOOKUP(H1212,'LISTA DE ASPECTOS - IMPACTOS'!$D$3:$F$72,2,FALSE))</f>
        <v>Alteración de la calidad de aire</v>
      </c>
      <c r="J1212" s="336" t="str">
        <f>IF(OR(E1212="SE",E1212="SA"),VLOOKUP(H1212,'Tabla de Peligros y Riesgo'!$C$2:$E$226,3,FALSE),VLOOKUP(H1212,'LISTA DE ASPECTOS - IMPACTOS'!$D$3:$F$72,3,FALSE))</f>
        <v>Potencial afectación a la calidad ambiental del aire</v>
      </c>
      <c r="K1212" s="342" t="s">
        <v>715</v>
      </c>
      <c r="L1212" s="177">
        <v>4</v>
      </c>
      <c r="M1212" s="268">
        <f t="shared" si="87"/>
        <v>14</v>
      </c>
      <c r="N1212" s="85"/>
      <c r="O1212" s="85"/>
      <c r="P1212" s="84"/>
      <c r="Q1212" s="287"/>
      <c r="R1212" s="177"/>
      <c r="S1212" s="177" t="s">
        <v>727</v>
      </c>
      <c r="T1212" s="178"/>
      <c r="U1212" s="178"/>
      <c r="V1212" s="87"/>
      <c r="W1212" s="86">
        <f t="shared" si="88"/>
        <v>14</v>
      </c>
      <c r="X1212" s="88"/>
      <c r="Y1212" s="86">
        <f t="shared" si="89"/>
        <v>18</v>
      </c>
      <c r="Z1212" s="85"/>
      <c r="AA1212" s="267" t="s">
        <v>1381</v>
      </c>
      <c r="AB1212" s="175"/>
      <c r="AC1212" s="176"/>
      <c r="AD1212" s="176"/>
      <c r="AE1212" s="272"/>
      <c r="AF1212" s="272"/>
      <c r="AG1212" s="272"/>
      <c r="AH1212" s="272"/>
      <c r="AI1212" s="272"/>
      <c r="AJ1212" s="272"/>
      <c r="AK1212" s="272"/>
      <c r="AL1212" s="273"/>
      <c r="AM1212" s="272"/>
      <c r="AN1212" s="273"/>
      <c r="AO1212" s="272"/>
      <c r="AP1212" s="273"/>
      <c r="AQ1212" s="272"/>
      <c r="AR1212" s="273"/>
      <c r="AS1212" s="272"/>
      <c r="AT1212" s="102"/>
      <c r="AU1212" s="101"/>
    </row>
    <row r="1213" spans="1:47" ht="87">
      <c r="A1213" s="446"/>
      <c r="B1213" s="445"/>
      <c r="C1213" s="488" t="s">
        <v>28</v>
      </c>
      <c r="D1213" s="262" t="s">
        <v>1388</v>
      </c>
      <c r="E1213" s="352" t="s">
        <v>362</v>
      </c>
      <c r="F1213" s="263" t="s">
        <v>624</v>
      </c>
      <c r="G1213" s="290" t="s">
        <v>701</v>
      </c>
      <c r="H1213" s="341" t="s">
        <v>476</v>
      </c>
      <c r="I1213" s="335" t="str">
        <f>IF(OR(E1213="SE",E1213="SA"),VLOOKUP(H1213,'Tabla de Peligros y Riesgo'!$C$2:$E$226,2,FALSE),VLOOKUP(H1213,'LISTA DE ASPECTOS - IMPACTOS'!$D$3:$F$72,2,FALSE))</f>
        <v>Caída al mismo nivel</v>
      </c>
      <c r="J1213" s="336" t="s">
        <v>702</v>
      </c>
      <c r="K1213" s="342" t="s">
        <v>680</v>
      </c>
      <c r="L1213" s="177">
        <v>4</v>
      </c>
      <c r="M1213" s="268">
        <f t="shared" si="87"/>
        <v>18</v>
      </c>
      <c r="N1213" s="85"/>
      <c r="O1213" s="85"/>
      <c r="P1213" s="84"/>
      <c r="Q1213" s="287"/>
      <c r="R1213" s="177"/>
      <c r="S1213" s="177" t="s">
        <v>857</v>
      </c>
      <c r="T1213" s="178"/>
      <c r="U1213" s="178" t="s">
        <v>748</v>
      </c>
      <c r="V1213" s="87"/>
      <c r="W1213" s="86">
        <f t="shared" si="88"/>
        <v>18</v>
      </c>
      <c r="X1213" s="88"/>
      <c r="Y1213" s="86">
        <f t="shared" si="89"/>
        <v>21</v>
      </c>
      <c r="Z1213" s="85"/>
      <c r="AA1213" s="267" t="s">
        <v>1381</v>
      </c>
      <c r="AB1213" s="175"/>
      <c r="AC1213" s="176"/>
      <c r="AD1213" s="176"/>
      <c r="AT1213" s="102"/>
      <c r="AU1213" s="101"/>
    </row>
    <row r="1214" spans="1:47" ht="101.5">
      <c r="A1214" s="446"/>
      <c r="B1214" s="445"/>
      <c r="C1214" s="489"/>
      <c r="D1214" s="262" t="s">
        <v>1388</v>
      </c>
      <c r="E1214" s="352" t="s">
        <v>362</v>
      </c>
      <c r="F1214" s="263" t="s">
        <v>624</v>
      </c>
      <c r="G1214" s="290" t="s">
        <v>704</v>
      </c>
      <c r="H1214" s="341" t="s">
        <v>507</v>
      </c>
      <c r="I1214" s="335" t="str">
        <f>IF(OR(E1214="SE",E1214="SA"),VLOOKUP(H1214,'Tabla de Peligros y Riesgo'!$C$2:$E$226,2,FALSE),VLOOKUP(H1214,'LISTA DE ASPECTOS - IMPACTOS'!$D$3:$F$72,2,FALSE))</f>
        <v xml:space="preserve">Golpes </v>
      </c>
      <c r="J1214" s="336" t="s">
        <v>705</v>
      </c>
      <c r="K1214" s="342" t="s">
        <v>680</v>
      </c>
      <c r="L1214" s="177">
        <v>3</v>
      </c>
      <c r="M1214" s="268">
        <f t="shared" si="87"/>
        <v>13</v>
      </c>
      <c r="N1214" s="177"/>
      <c r="O1214" s="177"/>
      <c r="P1214" s="84"/>
      <c r="Q1214" s="287"/>
      <c r="R1214" s="177"/>
      <c r="S1214" s="177" t="s">
        <v>714</v>
      </c>
      <c r="T1214" s="178"/>
      <c r="U1214" s="178" t="s">
        <v>748</v>
      </c>
      <c r="V1214" s="87"/>
      <c r="W1214" s="86">
        <f t="shared" si="88"/>
        <v>13</v>
      </c>
      <c r="X1214" s="88"/>
      <c r="Y1214" s="86">
        <f t="shared" si="89"/>
        <v>17</v>
      </c>
      <c r="Z1214" s="85"/>
      <c r="AA1214" s="267" t="s">
        <v>1381</v>
      </c>
      <c r="AB1214" s="175"/>
      <c r="AC1214" s="176"/>
      <c r="AD1214" s="176"/>
      <c r="AT1214" s="102"/>
      <c r="AU1214" s="101"/>
    </row>
    <row r="1215" spans="1:47" ht="188">
      <c r="A1215" s="446"/>
      <c r="B1215" s="447"/>
      <c r="C1215" s="493"/>
      <c r="D1215" s="262" t="s">
        <v>1388</v>
      </c>
      <c r="E1215" s="352" t="s">
        <v>363</v>
      </c>
      <c r="F1215" s="263" t="s">
        <v>624</v>
      </c>
      <c r="G1215" s="290" t="s">
        <v>739</v>
      </c>
      <c r="H1215" s="341" t="s">
        <v>740</v>
      </c>
      <c r="I1215" s="335" t="str">
        <f>IF(OR(E1215="SE",E1215="SA"),VLOOKUP(H1215,'Tabla de Peligros y Riesgo'!$C$2:$E$226,2,FALSE),VLOOKUP(H1215,'LISTA DE ASPECTOS - IMPACTOS'!$D$3:$F$72,2,FALSE))</f>
        <v>Alteración de la calidad de suelo/agua</v>
      </c>
      <c r="J1215" s="336" t="str">
        <f>IF(OR(E1215="SE",E1215="SA"),VLOOKUP(H1215,'Tabla de Peligros y Riesgo'!$C$2:$E$226,3,FALSE),VLOOKUP(H1215,'LISTA DE ASPECTOS - IMPACTOS'!$D$3:$F$72,3,FALSE))</f>
        <v>Potencial incumplimiento de Estándares de Calidad Ambiental (ECA) para aire.
Potencial afectación a la vida y salud humana.</v>
      </c>
      <c r="K1215" s="342" t="s">
        <v>715</v>
      </c>
      <c r="L1215" s="177">
        <v>4</v>
      </c>
      <c r="M1215" s="268">
        <f t="shared" si="87"/>
        <v>14</v>
      </c>
      <c r="N1215" s="85"/>
      <c r="O1215" s="85"/>
      <c r="P1215" s="291"/>
      <c r="Q1215" s="287"/>
      <c r="R1215" s="177"/>
      <c r="S1215" s="177" t="s">
        <v>741</v>
      </c>
      <c r="T1215" s="178">
        <v>0.35</v>
      </c>
      <c r="U1215" s="178"/>
      <c r="V1215" s="87"/>
      <c r="W1215" s="86">
        <f t="shared" si="88"/>
        <v>14</v>
      </c>
      <c r="X1215" s="88"/>
      <c r="Y1215" s="86">
        <f t="shared" si="89"/>
        <v>18</v>
      </c>
      <c r="Z1215" s="85"/>
      <c r="AA1215" s="267" t="s">
        <v>1381</v>
      </c>
      <c r="AB1215" s="536"/>
      <c r="AC1215" s="537"/>
      <c r="AD1215" s="537"/>
      <c r="AE1215" s="272"/>
      <c r="AF1215" s="272"/>
      <c r="AG1215" s="272"/>
      <c r="AH1215" s="272"/>
      <c r="AI1215" s="272"/>
      <c r="AJ1215" s="272"/>
      <c r="AK1215" s="272"/>
      <c r="AL1215" s="273"/>
      <c r="AM1215" s="272"/>
      <c r="AN1215" s="273"/>
      <c r="AO1215" s="272"/>
      <c r="AP1215" s="273"/>
      <c r="AQ1215" s="272"/>
      <c r="AR1215" s="273"/>
      <c r="AS1215" s="272"/>
      <c r="AT1215" s="102"/>
      <c r="AU1215" s="101"/>
    </row>
    <row r="1216" spans="1:47" ht="101.5">
      <c r="A1216" s="446"/>
      <c r="B1216" s="444" t="s">
        <v>250</v>
      </c>
      <c r="C1216" s="488" t="s">
        <v>18</v>
      </c>
      <c r="D1216" s="262" t="s">
        <v>1388</v>
      </c>
      <c r="E1216" s="352" t="s">
        <v>362</v>
      </c>
      <c r="F1216" s="263" t="s">
        <v>624</v>
      </c>
      <c r="G1216" s="290" t="s">
        <v>679</v>
      </c>
      <c r="H1216" s="335" t="s">
        <v>470</v>
      </c>
      <c r="I1216" s="335" t="str">
        <f>IF(OR(E1216="SE",E1216="SA"),VLOOKUP(H1216,'Tabla de Peligros y Riesgo'!$C$2:$E$226,2,FALSE),VLOOKUP(H1216,'LISTA DE ASPECTOS - IMPACTOS'!$D$3:$F$72,2,FALSE))</f>
        <v>Riesgo Psicosocial</v>
      </c>
      <c r="J1216" s="336" t="str">
        <f>IF(OR(E1216="SE",E1216="SA"),VLOOKUP(H1216,'Tabla de Peligros y Riesgo'!$C$2:$E$226,3,FALSE),VLOOKUP(H1216,'LISTA DE ASPECTOS - IMPACTOS'!$D$3:$F$72,3,FALSE))</f>
        <v>Estrés / Depresión</v>
      </c>
      <c r="K1216" s="337" t="s">
        <v>680</v>
      </c>
      <c r="L1216" s="277">
        <v>4</v>
      </c>
      <c r="M1216" s="268">
        <f t="shared" si="87"/>
        <v>18</v>
      </c>
      <c r="N1216" s="85"/>
      <c r="O1216" s="85"/>
      <c r="P1216" s="292"/>
      <c r="Q1216" s="359"/>
      <c r="R1216" s="177"/>
      <c r="S1216" s="177" t="s">
        <v>820</v>
      </c>
      <c r="T1216" s="293"/>
      <c r="U1216" s="178" t="s">
        <v>748</v>
      </c>
      <c r="V1216" s="278"/>
      <c r="W1216" s="86">
        <f t="shared" si="88"/>
        <v>18</v>
      </c>
      <c r="X1216" s="88"/>
      <c r="Y1216" s="86">
        <f t="shared" si="89"/>
        <v>21</v>
      </c>
      <c r="Z1216" s="85"/>
      <c r="AA1216" s="267" t="s">
        <v>1381</v>
      </c>
      <c r="AB1216" s="176"/>
      <c r="AC1216" s="176"/>
      <c r="AD1216" s="176"/>
      <c r="AT1216" s="102"/>
      <c r="AU1216" s="101"/>
    </row>
    <row r="1217" spans="1:52" ht="72.5">
      <c r="A1217" s="446"/>
      <c r="B1217" s="445"/>
      <c r="C1217" s="489"/>
      <c r="D1217" s="262" t="s">
        <v>1388</v>
      </c>
      <c r="E1217" s="352" t="s">
        <v>363</v>
      </c>
      <c r="F1217" s="263" t="s">
        <v>624</v>
      </c>
      <c r="G1217" s="290" t="s">
        <v>686</v>
      </c>
      <c r="H1217" s="335" t="s">
        <v>687</v>
      </c>
      <c r="I1217" s="350" t="s">
        <v>688</v>
      </c>
      <c r="J1217" s="351" t="s">
        <v>689</v>
      </c>
      <c r="K1217" s="337" t="s">
        <v>690</v>
      </c>
      <c r="L1217" s="277">
        <v>5</v>
      </c>
      <c r="M1217" s="268">
        <f t="shared" si="87"/>
        <v>15</v>
      </c>
      <c r="N1217" s="269"/>
      <c r="O1217" s="274"/>
      <c r="P1217" s="275"/>
      <c r="Q1217" s="359"/>
      <c r="R1217" s="177"/>
      <c r="S1217" s="177" t="s">
        <v>691</v>
      </c>
      <c r="T1217" s="275"/>
      <c r="U1217" s="178"/>
      <c r="V1217" s="278"/>
      <c r="W1217" s="86">
        <f t="shared" si="88"/>
        <v>15</v>
      </c>
      <c r="X1217" s="88"/>
      <c r="Y1217" s="86">
        <f t="shared" si="89"/>
        <v>19</v>
      </c>
      <c r="Z1217" s="85"/>
      <c r="AA1217" s="267" t="s">
        <v>1381</v>
      </c>
      <c r="AB1217" s="176"/>
      <c r="AC1217" s="176"/>
      <c r="AD1217" s="176"/>
      <c r="AT1217" s="102"/>
      <c r="AU1217" s="101"/>
    </row>
    <row r="1218" spans="1:52" ht="87">
      <c r="A1218" s="446"/>
      <c r="B1218" s="445"/>
      <c r="C1218" s="493"/>
      <c r="D1218" s="262" t="s">
        <v>1388</v>
      </c>
      <c r="E1218" s="352" t="s">
        <v>362</v>
      </c>
      <c r="F1218" s="263" t="s">
        <v>624</v>
      </c>
      <c r="G1218" s="290" t="s">
        <v>692</v>
      </c>
      <c r="H1218" s="335" t="s">
        <v>521</v>
      </c>
      <c r="I1218" s="335" t="str">
        <f>IF(OR(E1218="SE",E1218="SA"),VLOOKUP(H1218,'Tabla de Peligros y Riesgo'!$C$2:$E$226,2,FALSE),VLOOKUP(H1218,'LISTA DE ASPECTOS - IMPACTOS'!$D$3:$F$72,2,FALSE))</f>
        <v>Riesgo Psicosocial</v>
      </c>
      <c r="J1218" s="336" t="str">
        <f>IF(OR(E1218="SE",E1218="SA"),VLOOKUP(H1218,'Tabla de Peligros y Riesgo'!$C$2:$E$226,3,FALSE),VLOOKUP(H1218,'LISTA DE ASPECTOS - IMPACTOS'!$D$3:$F$72,3,FALSE))</f>
        <v>Estrés / Depresión</v>
      </c>
      <c r="K1218" s="337" t="s">
        <v>680</v>
      </c>
      <c r="L1218" s="277">
        <v>4</v>
      </c>
      <c r="M1218" s="268">
        <f t="shared" si="87"/>
        <v>18</v>
      </c>
      <c r="N1218" s="269"/>
      <c r="O1218" s="274"/>
      <c r="P1218" s="275"/>
      <c r="Q1218" s="276"/>
      <c r="R1218" s="177"/>
      <c r="S1218" s="177" t="s">
        <v>742</v>
      </c>
      <c r="T1218" s="269"/>
      <c r="U1218" s="178" t="s">
        <v>748</v>
      </c>
      <c r="V1218" s="278"/>
      <c r="W1218" s="86">
        <f t="shared" si="88"/>
        <v>18</v>
      </c>
      <c r="X1218" s="195"/>
      <c r="Y1218" s="86">
        <f t="shared" si="89"/>
        <v>21</v>
      </c>
      <c r="Z1218" s="279"/>
      <c r="AA1218" s="267" t="s">
        <v>1381</v>
      </c>
      <c r="AB1218" s="176"/>
      <c r="AC1218" s="176"/>
      <c r="AD1218" s="176"/>
      <c r="AT1218" s="102"/>
      <c r="AU1218" s="101"/>
    </row>
    <row r="1219" spans="1:52" s="100" customFormat="1" ht="211.5">
      <c r="A1219" s="446"/>
      <c r="B1219" s="445"/>
      <c r="C1219" s="339" t="s">
        <v>142</v>
      </c>
      <c r="D1219" s="262" t="s">
        <v>1388</v>
      </c>
      <c r="E1219" s="352" t="s">
        <v>361</v>
      </c>
      <c r="F1219" s="263" t="s">
        <v>624</v>
      </c>
      <c r="G1219" s="290" t="s">
        <v>694</v>
      </c>
      <c r="H1219" s="335" t="s">
        <v>695</v>
      </c>
      <c r="I1219" s="335" t="str">
        <f>IF(OR(E1219="SE",E1219="SA"),VLOOKUP(H1219,'Tabla de Peligros y Riesgo'!$C$2:$E$226,2,FALSE),VLOOKUP(H1219,'LISTA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219" s="336" t="s">
        <v>696</v>
      </c>
      <c r="K1219" s="342" t="s">
        <v>680</v>
      </c>
      <c r="L1219" s="177">
        <v>4</v>
      </c>
      <c r="M1219" s="268">
        <f t="shared" si="87"/>
        <v>18</v>
      </c>
      <c r="N1219" s="280"/>
      <c r="O1219" s="280"/>
      <c r="P1219" s="282"/>
      <c r="Q1219" s="283" t="s">
        <v>697</v>
      </c>
      <c r="R1219" s="177" t="s">
        <v>678</v>
      </c>
      <c r="S1219" s="177" t="s">
        <v>698</v>
      </c>
      <c r="T1219" s="284"/>
      <c r="U1219" s="353" t="s">
        <v>699</v>
      </c>
      <c r="V1219" s="304"/>
      <c r="W1219" s="86">
        <f t="shared" si="88"/>
        <v>18</v>
      </c>
      <c r="X1219" s="88">
        <f>IF(M1219&gt;=16,MAX(N1219:R1219),IF(M1219&lt;16,MAX(N1219:T1219)))</f>
        <v>0</v>
      </c>
      <c r="Y1219" s="86">
        <f t="shared" si="89"/>
        <v>23</v>
      </c>
      <c r="Z1219" s="85"/>
      <c r="AA1219" s="267" t="s">
        <v>1381</v>
      </c>
      <c r="AD1219" s="99"/>
      <c r="AE1219" s="90"/>
      <c r="AF1219" s="90"/>
      <c r="AG1219" s="90"/>
      <c r="AH1219" s="90"/>
      <c r="AI1219" s="90"/>
      <c r="AJ1219" s="90"/>
      <c r="AK1219" s="90"/>
      <c r="AL1219" s="90"/>
      <c r="AM1219" s="90"/>
      <c r="AN1219" s="90"/>
      <c r="AO1219" s="90"/>
      <c r="AP1219" s="90"/>
      <c r="AQ1219" s="90"/>
      <c r="AR1219" s="90"/>
      <c r="AS1219" s="90"/>
      <c r="AT1219" s="102"/>
      <c r="AU1219" s="101"/>
      <c r="AV1219" s="90"/>
      <c r="AW1219" s="90"/>
      <c r="AX1219" s="90"/>
      <c r="AY1219" s="90"/>
      <c r="AZ1219" s="90"/>
    </row>
    <row r="1220" spans="1:52" ht="87">
      <c r="A1220" s="446"/>
      <c r="B1220" s="445"/>
      <c r="C1220" s="488" t="s">
        <v>22</v>
      </c>
      <c r="D1220" s="262" t="s">
        <v>1388</v>
      </c>
      <c r="E1220" s="352" t="s">
        <v>361</v>
      </c>
      <c r="F1220" s="263" t="s">
        <v>624</v>
      </c>
      <c r="G1220" s="290" t="s">
        <v>721</v>
      </c>
      <c r="H1220" s="341" t="s">
        <v>749</v>
      </c>
      <c r="I1220" s="335" t="str">
        <f>IF(OR(E1220="SE",E1220="SA"),VLOOKUP(H1220,'Tabla de Peligros y Riesgo'!$C$2:$E$226,2,FALSE),VLOOKUP(H1220,'LISTA DE ASPECTOS - IMPACTOS'!$D$3:$F$72,2,FALSE))</f>
        <v>Inhalación de gases Toxicos</v>
      </c>
      <c r="J1220" s="336" t="str">
        <f>IF(OR(E1220="SE",E1220="SA"),VLOOKUP(H1220,'Tabla de Peligros y Riesgo'!$C$2:$E$226,3,FALSE),VLOOKUP(H1220,'LISTA DE ASPECTOS - IMPACTOS'!$D$3:$F$72,3,FALSE))</f>
        <v>Intoxicación</v>
      </c>
      <c r="K1220" s="342" t="s">
        <v>715</v>
      </c>
      <c r="L1220" s="177">
        <v>3</v>
      </c>
      <c r="M1220" s="268">
        <f t="shared" si="87"/>
        <v>9</v>
      </c>
      <c r="N1220" s="85"/>
      <c r="O1220" s="85"/>
      <c r="P1220" s="84"/>
      <c r="Q1220" s="287" t="s">
        <v>750</v>
      </c>
      <c r="R1220" s="177" t="s">
        <v>685</v>
      </c>
      <c r="S1220" s="177" t="s">
        <v>751</v>
      </c>
      <c r="T1220" s="178"/>
      <c r="U1220" s="178" t="s">
        <v>748</v>
      </c>
      <c r="V1220" s="87"/>
      <c r="W1220" s="86">
        <f t="shared" si="88"/>
        <v>9</v>
      </c>
      <c r="X1220" s="88"/>
      <c r="Y1220" s="86">
        <f t="shared" si="89"/>
        <v>17</v>
      </c>
      <c r="Z1220" s="85"/>
      <c r="AA1220" s="267" t="s">
        <v>1381</v>
      </c>
      <c r="AB1220" s="175"/>
      <c r="AC1220" s="176"/>
      <c r="AD1220" s="176"/>
      <c r="AT1220" s="102"/>
      <c r="AU1220" s="101"/>
    </row>
    <row r="1221" spans="1:52" ht="87">
      <c r="A1221" s="446"/>
      <c r="B1221" s="445"/>
      <c r="C1221" s="489"/>
      <c r="D1221" s="262" t="s">
        <v>1388</v>
      </c>
      <c r="E1221" s="352" t="s">
        <v>362</v>
      </c>
      <c r="F1221" s="263" t="s">
        <v>624</v>
      </c>
      <c r="G1221" s="290" t="s">
        <v>752</v>
      </c>
      <c r="H1221" s="341" t="s">
        <v>452</v>
      </c>
      <c r="I1221" s="335" t="str">
        <f>IF(OR(E1221="SE",E1221="SA"),VLOOKUP(H1221,'Tabla de Peligros y Riesgo'!$C$2:$E$226,2,FALSE),VLOOKUP(H1221,'LISTA DE ASPECTOS - IMPACTOS'!$D$3:$F$72,2,FALSE))</f>
        <v>Caída de roca</v>
      </c>
      <c r="J1221" s="336" t="str">
        <f>IF(OR(E1221="SE",E1221="SA"),VLOOKUP(H1221,'Tabla de Peligros y Riesgo'!$C$2:$E$226,3,FALSE),VLOOKUP(H1221,'LISTA DE ASPECTOS - IMPACTOS'!$D$3:$F$72,3,FALSE))</f>
        <v>Contusión/Fractura/Muerte</v>
      </c>
      <c r="K1221" s="342" t="s">
        <v>715</v>
      </c>
      <c r="L1221" s="177">
        <v>2</v>
      </c>
      <c r="M1221" s="268">
        <f t="shared" si="87"/>
        <v>5</v>
      </c>
      <c r="N1221" s="85"/>
      <c r="O1221" s="85"/>
      <c r="P1221" s="292"/>
      <c r="Q1221" s="287" t="s">
        <v>753</v>
      </c>
      <c r="R1221" s="177" t="s">
        <v>685</v>
      </c>
      <c r="S1221" s="177" t="s">
        <v>754</v>
      </c>
      <c r="T1221" s="293"/>
      <c r="U1221" s="178" t="s">
        <v>748</v>
      </c>
      <c r="V1221" s="278"/>
      <c r="W1221" s="86">
        <f t="shared" si="88"/>
        <v>5</v>
      </c>
      <c r="X1221" s="88"/>
      <c r="Y1221" s="86">
        <f t="shared" si="89"/>
        <v>12</v>
      </c>
      <c r="Z1221" s="85"/>
      <c r="AA1221" s="267" t="s">
        <v>1381</v>
      </c>
      <c r="AB1221" s="176"/>
      <c r="AC1221" s="176"/>
      <c r="AD1221" s="176"/>
      <c r="AT1221" s="102"/>
      <c r="AU1221" s="101"/>
    </row>
    <row r="1222" spans="1:52" s="100" customFormat="1" ht="87">
      <c r="A1222" s="446"/>
      <c r="B1222" s="445"/>
      <c r="C1222" s="489"/>
      <c r="D1222" s="262" t="s">
        <v>1388</v>
      </c>
      <c r="E1222" s="352" t="s">
        <v>362</v>
      </c>
      <c r="F1222" s="263" t="s">
        <v>624</v>
      </c>
      <c r="G1222" s="290" t="s">
        <v>701</v>
      </c>
      <c r="H1222" s="341" t="s">
        <v>524</v>
      </c>
      <c r="I1222" s="335" t="str">
        <f>IF(OR(E1222="SE",E1222="SA"),VLOOKUP(H1222,'Tabla de Peligros y Riesgo'!$C$2:$E$226,2,FALSE),VLOOKUP(H1222,'LISTA DE ASPECTOS - IMPACTOS'!$D$3:$F$72,2,FALSE))</f>
        <v>Caída al mismo nivel</v>
      </c>
      <c r="J1222" s="336" t="s">
        <v>702</v>
      </c>
      <c r="K1222" s="342" t="s">
        <v>680</v>
      </c>
      <c r="L1222" s="177">
        <v>4</v>
      </c>
      <c r="M1222" s="268">
        <f t="shared" si="87"/>
        <v>18</v>
      </c>
      <c r="N1222" s="280"/>
      <c r="O1222" s="280"/>
      <c r="P1222" s="282"/>
      <c r="Q1222" s="287"/>
      <c r="R1222" s="177"/>
      <c r="S1222" s="177" t="s">
        <v>858</v>
      </c>
      <c r="T1222" s="284"/>
      <c r="U1222" s="178" t="s">
        <v>748</v>
      </c>
      <c r="V1222" s="304"/>
      <c r="W1222" s="86">
        <f t="shared" si="88"/>
        <v>18</v>
      </c>
      <c r="X1222" s="88"/>
      <c r="Y1222" s="86">
        <f t="shared" si="89"/>
        <v>21</v>
      </c>
      <c r="Z1222" s="85"/>
      <c r="AA1222" s="267" t="s">
        <v>1381</v>
      </c>
      <c r="AD1222" s="99"/>
      <c r="AE1222" s="90"/>
      <c r="AF1222" s="90"/>
      <c r="AG1222" s="90"/>
      <c r="AH1222" s="90"/>
      <c r="AI1222" s="90"/>
      <c r="AJ1222" s="90"/>
      <c r="AK1222" s="90"/>
      <c r="AL1222" s="90"/>
      <c r="AM1222" s="90"/>
      <c r="AN1222" s="90"/>
      <c r="AO1222" s="90"/>
      <c r="AP1222" s="90"/>
      <c r="AQ1222" s="90"/>
      <c r="AR1222" s="90"/>
      <c r="AS1222" s="90"/>
      <c r="AT1222" s="102"/>
      <c r="AU1222" s="101"/>
      <c r="AV1222" s="90"/>
      <c r="AW1222" s="90"/>
      <c r="AX1222" s="90"/>
      <c r="AY1222" s="90"/>
      <c r="AZ1222" s="90"/>
    </row>
    <row r="1223" spans="1:52" ht="87">
      <c r="A1223" s="446"/>
      <c r="B1223" s="445"/>
      <c r="C1223" s="488" t="s">
        <v>143</v>
      </c>
      <c r="D1223" s="262" t="s">
        <v>1388</v>
      </c>
      <c r="E1223" s="352" t="s">
        <v>362</v>
      </c>
      <c r="F1223" s="263" t="s">
        <v>624</v>
      </c>
      <c r="G1223" s="290" t="s">
        <v>701</v>
      </c>
      <c r="H1223" s="341" t="s">
        <v>542</v>
      </c>
      <c r="I1223" s="335" t="str">
        <f>IF(OR(E1223="SE",E1223="SA"),VLOOKUP(H1223,'Tabla de Peligros y Riesgo'!$C$2:$E$226,2,FALSE),VLOOKUP(H1223,'LISTA DE ASPECTOS - IMPACTOS'!$D$3:$F$72,2,FALSE))</f>
        <v>Caída al mismo nivel</v>
      </c>
      <c r="J1223" s="336" t="s">
        <v>702</v>
      </c>
      <c r="K1223" s="342" t="s">
        <v>680</v>
      </c>
      <c r="L1223" s="177">
        <v>4</v>
      </c>
      <c r="M1223" s="268">
        <f t="shared" si="87"/>
        <v>18</v>
      </c>
      <c r="N1223" s="85"/>
      <c r="O1223" s="85"/>
      <c r="P1223" s="84"/>
      <c r="Q1223" s="287"/>
      <c r="R1223" s="177"/>
      <c r="S1223" s="177" t="s">
        <v>858</v>
      </c>
      <c r="T1223" s="178"/>
      <c r="U1223" s="178" t="s">
        <v>748</v>
      </c>
      <c r="V1223" s="87"/>
      <c r="W1223" s="86">
        <f t="shared" si="88"/>
        <v>18</v>
      </c>
      <c r="X1223" s="88"/>
      <c r="Y1223" s="86">
        <f t="shared" si="89"/>
        <v>21</v>
      </c>
      <c r="Z1223" s="85"/>
      <c r="AA1223" s="267" t="s">
        <v>1381</v>
      </c>
      <c r="AB1223" s="175"/>
      <c r="AC1223" s="176"/>
      <c r="AD1223" s="176"/>
      <c r="AT1223" s="102"/>
      <c r="AU1223" s="101"/>
    </row>
    <row r="1224" spans="1:52" ht="117.5">
      <c r="A1224" s="446"/>
      <c r="B1224" s="445"/>
      <c r="C1224" s="493"/>
      <c r="D1224" s="262" t="s">
        <v>1388</v>
      </c>
      <c r="E1224" s="352" t="s">
        <v>362</v>
      </c>
      <c r="F1224" s="263" t="s">
        <v>624</v>
      </c>
      <c r="G1224" s="290" t="s">
        <v>704</v>
      </c>
      <c r="H1224" s="341" t="s">
        <v>707</v>
      </c>
      <c r="I1224" s="335" t="str">
        <f>IF(OR(E1224="SE",E1224="SA"),VLOOKUP(H1224,'Tabla de Peligros y Riesgo'!$C$2:$E$226,2,FALSE),VLOOKUP(H1224,'LISTA DE ASPECTOS - IMPACTOS'!$D$3:$F$72,2,FALSE))</f>
        <v>Atrapamiento</v>
      </c>
      <c r="J1224" s="336" t="s">
        <v>705</v>
      </c>
      <c r="K1224" s="342" t="s">
        <v>680</v>
      </c>
      <c r="L1224" s="177">
        <v>3</v>
      </c>
      <c r="M1224" s="268">
        <f t="shared" si="87"/>
        <v>13</v>
      </c>
      <c r="N1224" s="85"/>
      <c r="O1224" s="85"/>
      <c r="P1224" s="84"/>
      <c r="Q1224" s="287"/>
      <c r="R1224" s="177"/>
      <c r="S1224" s="177" t="s">
        <v>859</v>
      </c>
      <c r="T1224" s="178"/>
      <c r="U1224" s="178" t="s">
        <v>748</v>
      </c>
      <c r="V1224" s="87"/>
      <c r="W1224" s="86">
        <f t="shared" si="88"/>
        <v>13</v>
      </c>
      <c r="X1224" s="88"/>
      <c r="Y1224" s="86">
        <f t="shared" si="89"/>
        <v>17</v>
      </c>
      <c r="Z1224" s="85"/>
      <c r="AA1224" s="267" t="s">
        <v>1381</v>
      </c>
      <c r="AB1224" s="175"/>
      <c r="AC1224" s="176"/>
      <c r="AD1224" s="176"/>
      <c r="AT1224" s="102"/>
      <c r="AU1224" s="101"/>
    </row>
    <row r="1225" spans="1:52" ht="101.5">
      <c r="A1225" s="446"/>
      <c r="B1225" s="445"/>
      <c r="C1225" s="339" t="s">
        <v>144</v>
      </c>
      <c r="D1225" s="262" t="s">
        <v>1388</v>
      </c>
      <c r="E1225" s="352" t="s">
        <v>362</v>
      </c>
      <c r="F1225" s="263" t="s">
        <v>624</v>
      </c>
      <c r="G1225" s="290" t="s">
        <v>704</v>
      </c>
      <c r="H1225" s="341" t="s">
        <v>507</v>
      </c>
      <c r="I1225" s="335" t="str">
        <f>IF(OR(E1225="SE",E1225="SA"),VLOOKUP(H1225,'Tabla de Peligros y Riesgo'!$C$2:$E$226,2,FALSE),VLOOKUP(H1225,'LISTA DE ASPECTOS - IMPACTOS'!$D$3:$F$72,2,FALSE))</f>
        <v xml:space="preserve">Golpes </v>
      </c>
      <c r="J1225" s="336" t="s">
        <v>705</v>
      </c>
      <c r="K1225" s="342" t="s">
        <v>680</v>
      </c>
      <c r="L1225" s="177">
        <v>3</v>
      </c>
      <c r="M1225" s="268">
        <f t="shared" si="87"/>
        <v>13</v>
      </c>
      <c r="N1225" s="177"/>
      <c r="O1225" s="177"/>
      <c r="P1225" s="84"/>
      <c r="Q1225" s="287"/>
      <c r="R1225" s="177"/>
      <c r="S1225" s="177" t="s">
        <v>714</v>
      </c>
      <c r="T1225" s="178"/>
      <c r="U1225" s="178" t="s">
        <v>748</v>
      </c>
      <c r="V1225" s="87"/>
      <c r="W1225" s="86">
        <f t="shared" si="88"/>
        <v>13</v>
      </c>
      <c r="X1225" s="88"/>
      <c r="Y1225" s="86">
        <f t="shared" si="89"/>
        <v>17</v>
      </c>
      <c r="Z1225" s="85"/>
      <c r="AA1225" s="267" t="s">
        <v>1381</v>
      </c>
      <c r="AB1225" s="175"/>
      <c r="AC1225" s="176"/>
      <c r="AD1225" s="176"/>
      <c r="AT1225" s="102"/>
      <c r="AU1225" s="101"/>
    </row>
    <row r="1226" spans="1:52" ht="87">
      <c r="A1226" s="446"/>
      <c r="B1226" s="445"/>
      <c r="C1226" s="488" t="s">
        <v>251</v>
      </c>
      <c r="D1226" s="262" t="s">
        <v>1388</v>
      </c>
      <c r="E1226" s="352" t="s">
        <v>361</v>
      </c>
      <c r="F1226" s="263" t="s">
        <v>624</v>
      </c>
      <c r="G1226" s="290" t="s">
        <v>441</v>
      </c>
      <c r="H1226" s="341" t="s">
        <v>519</v>
      </c>
      <c r="I1226" s="335" t="str">
        <f>IF(OR(E1226="SE",E1226="SA"),VLOOKUP(H1226,'Tabla de Peligros y Riesgo'!$C$2:$E$226,2,FALSE),VLOOKUP(H1226,'LISTA DE ASPECTOS - IMPACTOS'!$D$3:$F$72,2,FALSE))</f>
        <v>Riesgos Disergonómico</v>
      </c>
      <c r="J1226" s="336" t="str">
        <f>IF(OR(E1226="SE",E1226="SA"),VLOOKUP(H1226,'Tabla de Peligros y Riesgo'!$C$2:$E$226,3,FALSE),VLOOKUP(H1226,'LISTA DE ASPECTOS - IMPACTOS'!$D$3:$F$72,3,FALSE))</f>
        <v>Lumbalgia/Dorsalgia/ Hiperlordosis/ Tendinitis de Hombro</v>
      </c>
      <c r="K1226" s="342" t="s">
        <v>715</v>
      </c>
      <c r="L1226" s="177">
        <v>4</v>
      </c>
      <c r="M1226" s="268">
        <f t="shared" si="87"/>
        <v>14</v>
      </c>
      <c r="N1226" s="177"/>
      <c r="O1226" s="177"/>
      <c r="P1226" s="84"/>
      <c r="Q1226" s="287"/>
      <c r="R1226" s="177"/>
      <c r="S1226" s="177" t="s">
        <v>716</v>
      </c>
      <c r="T1226" s="178"/>
      <c r="U1226" s="178" t="s">
        <v>748</v>
      </c>
      <c r="V1226" s="87"/>
      <c r="W1226" s="86">
        <f t="shared" si="88"/>
        <v>14</v>
      </c>
      <c r="X1226" s="88"/>
      <c r="Y1226" s="86">
        <f t="shared" si="89"/>
        <v>18</v>
      </c>
      <c r="Z1226" s="85"/>
      <c r="AA1226" s="267" t="s">
        <v>1381</v>
      </c>
      <c r="AB1226" s="175"/>
      <c r="AC1226" s="176"/>
      <c r="AD1226" s="176"/>
      <c r="AT1226" s="102"/>
      <c r="AU1226" s="101"/>
    </row>
    <row r="1227" spans="1:52" ht="87">
      <c r="A1227" s="446"/>
      <c r="B1227" s="445"/>
      <c r="C1227" s="489"/>
      <c r="D1227" s="262" t="s">
        <v>1388</v>
      </c>
      <c r="E1227" s="352" t="s">
        <v>362</v>
      </c>
      <c r="F1227" s="263" t="s">
        <v>624</v>
      </c>
      <c r="G1227" s="290" t="s">
        <v>701</v>
      </c>
      <c r="H1227" s="341" t="s">
        <v>542</v>
      </c>
      <c r="I1227" s="335" t="str">
        <f>IF(OR(E1227="SE",E1227="SA"),VLOOKUP(H1227,'Tabla de Peligros y Riesgo'!$C$2:$E$226,2,FALSE),VLOOKUP(H1227,'LISTA DE ASPECTOS - IMPACTOS'!$D$3:$F$72,2,FALSE))</f>
        <v>Caída al mismo nivel</v>
      </c>
      <c r="J1227" s="336" t="s">
        <v>702</v>
      </c>
      <c r="K1227" s="342" t="s">
        <v>680</v>
      </c>
      <c r="L1227" s="177">
        <v>4</v>
      </c>
      <c r="M1227" s="268">
        <f t="shared" si="87"/>
        <v>18</v>
      </c>
      <c r="N1227" s="85"/>
      <c r="O1227" s="85"/>
      <c r="P1227" s="84"/>
      <c r="Q1227" s="287"/>
      <c r="R1227" s="177"/>
      <c r="S1227" s="177" t="s">
        <v>858</v>
      </c>
      <c r="T1227" s="178"/>
      <c r="U1227" s="178" t="s">
        <v>748</v>
      </c>
      <c r="V1227" s="87">
        <v>0.15</v>
      </c>
      <c r="W1227" s="86">
        <f t="shared" si="88"/>
        <v>18</v>
      </c>
      <c r="X1227" s="88">
        <f>IF(M1227&gt;=16,MAX(N1227:R1227),IF(M1227&lt;16,MAX(N1227:V1227)))</f>
        <v>0</v>
      </c>
      <c r="Y1227" s="86">
        <f t="shared" si="89"/>
        <v>21</v>
      </c>
      <c r="Z1227" s="85"/>
      <c r="AA1227" s="267" t="s">
        <v>1381</v>
      </c>
      <c r="AB1227" s="175"/>
      <c r="AC1227" s="176"/>
      <c r="AD1227" s="176"/>
      <c r="AT1227" s="102"/>
      <c r="AU1227" s="101"/>
    </row>
    <row r="1228" spans="1:52" ht="87">
      <c r="A1228" s="446"/>
      <c r="B1228" s="445"/>
      <c r="C1228" s="489"/>
      <c r="D1228" s="262" t="s">
        <v>1388</v>
      </c>
      <c r="E1228" s="352" t="s">
        <v>362</v>
      </c>
      <c r="F1228" s="263" t="s">
        <v>624</v>
      </c>
      <c r="G1228" s="290" t="s">
        <v>823</v>
      </c>
      <c r="H1228" s="341" t="s">
        <v>824</v>
      </c>
      <c r="I1228" s="335" t="str">
        <f>IF(OR(E1228="SE",E1228="SA"),VLOOKUP(H1228,'Tabla de Peligros y Riesgo'!$C$2:$E$226,2,FALSE),VLOOKUP(H1228,'LISTA DE ASPECTOS - IMPACTOS'!$D$3:$F$72,2,FALSE))</f>
        <v>Aplastamiento</v>
      </c>
      <c r="J1228" s="336" t="str">
        <f>IF(OR(E1228="SE",E1228="SA"),VLOOKUP(H1228,'Tabla de Peligros y Riesgo'!$C$2:$E$226,3,FALSE),VLOOKUP(H1228,'LISTA DE ASPECTOS - IMPACTOS'!$D$3:$F$72,3,FALSE))</f>
        <v>Contusión/Fractura/Muerte</v>
      </c>
      <c r="K1228" s="342" t="s">
        <v>680</v>
      </c>
      <c r="L1228" s="177">
        <v>2</v>
      </c>
      <c r="M1228" s="268">
        <f t="shared" si="87"/>
        <v>8</v>
      </c>
      <c r="N1228" s="85"/>
      <c r="O1228" s="85"/>
      <c r="P1228" s="84"/>
      <c r="Q1228" s="287" t="s">
        <v>825</v>
      </c>
      <c r="R1228" s="177" t="s">
        <v>685</v>
      </c>
      <c r="S1228" s="177" t="s">
        <v>826</v>
      </c>
      <c r="T1228" s="178"/>
      <c r="U1228" s="178" t="s">
        <v>748</v>
      </c>
      <c r="V1228" s="87"/>
      <c r="W1228" s="86">
        <f t="shared" si="88"/>
        <v>8</v>
      </c>
      <c r="X1228" s="88"/>
      <c r="Y1228" s="86">
        <f t="shared" si="89"/>
        <v>12</v>
      </c>
      <c r="Z1228" s="85"/>
      <c r="AA1228" s="267" t="s">
        <v>1381</v>
      </c>
      <c r="AB1228" s="175"/>
      <c r="AC1228" s="176"/>
      <c r="AD1228" s="176"/>
      <c r="AT1228" s="102"/>
      <c r="AU1228" s="101"/>
    </row>
    <row r="1229" spans="1:52" ht="116">
      <c r="A1229" s="446"/>
      <c r="B1229" s="445"/>
      <c r="C1229" s="489"/>
      <c r="D1229" s="262" t="s">
        <v>1388</v>
      </c>
      <c r="E1229" s="352" t="s">
        <v>362</v>
      </c>
      <c r="F1229" s="263" t="s">
        <v>624</v>
      </c>
      <c r="G1229" s="290" t="s">
        <v>735</v>
      </c>
      <c r="H1229" s="341" t="s">
        <v>736</v>
      </c>
      <c r="I1229" s="335" t="str">
        <f>IF(OR(E1229="SE",E1229="SA"),VLOOKUP(H1229,'Tabla de Peligros y Riesgo'!$C$2:$E$226,2,FALSE),VLOOKUP(H1229,'LISTA DE ASPECTOS - IMPACTOS'!$D$3:$F$72,2,FALSE))</f>
        <v>Cortes</v>
      </c>
      <c r="J1229" s="336" t="str">
        <f>IF(OR(E1229="SE",E1229="SA"),VLOOKUP(H1229,'Tabla de Peligros y Riesgo'!$C$2:$E$226,3,FALSE),VLOOKUP(H1229,'LISTA DE ASPECTOS - IMPACTOS'!$D$3:$F$72,3,FALSE))</f>
        <v>Herida punzocortante</v>
      </c>
      <c r="K1229" s="342" t="s">
        <v>715</v>
      </c>
      <c r="L1229" s="177">
        <v>3</v>
      </c>
      <c r="M1229" s="268">
        <f t="shared" si="87"/>
        <v>9</v>
      </c>
      <c r="N1229" s="85"/>
      <c r="O1229" s="85"/>
      <c r="P1229" s="84"/>
      <c r="Q1229" s="287" t="s">
        <v>737</v>
      </c>
      <c r="R1229" s="177" t="s">
        <v>678</v>
      </c>
      <c r="S1229" s="177" t="s">
        <v>738</v>
      </c>
      <c r="T1229" s="178"/>
      <c r="U1229" s="178" t="s">
        <v>748</v>
      </c>
      <c r="V1229" s="87"/>
      <c r="W1229" s="86">
        <f t="shared" si="88"/>
        <v>9</v>
      </c>
      <c r="X1229" s="88"/>
      <c r="Y1229" s="86">
        <f t="shared" si="89"/>
        <v>20</v>
      </c>
      <c r="Z1229" s="85"/>
      <c r="AA1229" s="267" t="s">
        <v>1381</v>
      </c>
      <c r="AB1229" s="175"/>
      <c r="AC1229" s="176"/>
      <c r="AD1229" s="176"/>
      <c r="AT1229" s="102"/>
      <c r="AU1229" s="101"/>
    </row>
    <row r="1230" spans="1:52" ht="329">
      <c r="A1230" s="446"/>
      <c r="B1230" s="445"/>
      <c r="C1230" s="489"/>
      <c r="D1230" s="262" t="s">
        <v>1388</v>
      </c>
      <c r="E1230" s="352" t="s">
        <v>363</v>
      </c>
      <c r="F1230" s="263" t="s">
        <v>624</v>
      </c>
      <c r="G1230" s="290" t="s">
        <v>732</v>
      </c>
      <c r="H1230" s="341" t="s">
        <v>729</v>
      </c>
      <c r="I1230" s="335" t="str">
        <f>IF(OR(E1230="SE",E1230="SA"),VLOOKUP(H1230,'Tabla de Peligros y Riesgo'!$C$2:$E$226,2,FALSE),VLOOKUP(H1230,'LISTA DE ASPECTOS - IMPACTOS'!$D$3:$F$72,2,FALSE))</f>
        <v>Alteración de la calidad de suelo/agua</v>
      </c>
      <c r="J1230" s="336" t="str">
        <f>IF(OR(E1230="SE",E1230="SA"),VLOOKUP(H1230,'Tabla de Peligros y Riesgo'!$C$2:$E$226,3,FALSE),VLOOKUP(H1230,'LISTA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30" s="342" t="s">
        <v>690</v>
      </c>
      <c r="L1230" s="177">
        <v>4</v>
      </c>
      <c r="M1230" s="268">
        <f t="shared" si="87"/>
        <v>10</v>
      </c>
      <c r="N1230" s="85"/>
      <c r="O1230" s="85"/>
      <c r="P1230" s="84"/>
      <c r="Q1230" s="177"/>
      <c r="R1230" s="177"/>
      <c r="S1230" s="177" t="s">
        <v>733</v>
      </c>
      <c r="T1230" s="178"/>
      <c r="U1230" s="178"/>
      <c r="V1230" s="87"/>
      <c r="W1230" s="86">
        <f t="shared" si="88"/>
        <v>10</v>
      </c>
      <c r="X1230" s="88"/>
      <c r="Y1230" s="86">
        <f t="shared" si="89"/>
        <v>18</v>
      </c>
      <c r="Z1230" s="85"/>
      <c r="AA1230" s="267" t="s">
        <v>1381</v>
      </c>
      <c r="AB1230" s="175"/>
      <c r="AC1230" s="176"/>
      <c r="AD1230" s="176"/>
      <c r="AE1230" s="272"/>
      <c r="AF1230" s="272"/>
      <c r="AG1230" s="272"/>
      <c r="AH1230" s="272"/>
      <c r="AI1230" s="272"/>
      <c r="AJ1230" s="272"/>
      <c r="AK1230" s="272"/>
      <c r="AL1230" s="273"/>
      <c r="AM1230" s="272"/>
      <c r="AN1230" s="273"/>
      <c r="AO1230" s="272"/>
      <c r="AP1230" s="273"/>
      <c r="AQ1230" s="272"/>
      <c r="AR1230" s="273"/>
      <c r="AS1230" s="272"/>
      <c r="AT1230" s="102"/>
      <c r="AU1230" s="101"/>
    </row>
    <row r="1231" spans="1:52" ht="329">
      <c r="A1231" s="446"/>
      <c r="B1231" s="445"/>
      <c r="C1231" s="489"/>
      <c r="D1231" s="262" t="s">
        <v>1388</v>
      </c>
      <c r="E1231" s="352" t="s">
        <v>363</v>
      </c>
      <c r="F1231" s="263" t="s">
        <v>624</v>
      </c>
      <c r="G1231" s="290" t="s">
        <v>728</v>
      </c>
      <c r="H1231" s="341" t="s">
        <v>729</v>
      </c>
      <c r="I1231" s="335" t="str">
        <f>IF(OR(E1231="SE",E1231="SA"),VLOOKUP(H1231,'Tabla de Peligros y Riesgo'!$C$2:$E$226,2,FALSE),VLOOKUP(H1231,'LISTA DE ASPECTOS - IMPACTOS'!$D$3:$F$72,2,FALSE))</f>
        <v>Alteración de la calidad de suelo/agua</v>
      </c>
      <c r="J1231" s="336" t="str">
        <f>IF(OR(E1231="SE",E1231="SA"),VLOOKUP(H1231,'Tabla de Peligros y Riesgo'!$C$2:$E$226,3,FALSE),VLOOKUP(H1231,'LISTA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31" s="342" t="s">
        <v>680</v>
      </c>
      <c r="L1231" s="177">
        <v>3</v>
      </c>
      <c r="M1231" s="268">
        <f t="shared" si="87"/>
        <v>13</v>
      </c>
      <c r="N1231" s="177"/>
      <c r="O1231" s="177"/>
      <c r="P1231" s="84"/>
      <c r="Q1231" s="177" t="s">
        <v>730</v>
      </c>
      <c r="R1231" s="177" t="s">
        <v>685</v>
      </c>
      <c r="S1231" s="177" t="s">
        <v>731</v>
      </c>
      <c r="T1231" s="178"/>
      <c r="U1231" s="178"/>
      <c r="V1231" s="87">
        <v>0.15</v>
      </c>
      <c r="W1231" s="86">
        <f t="shared" si="88"/>
        <v>13</v>
      </c>
      <c r="X1231" s="88">
        <f>IF(M1231&gt;=16,MAX(N1231:R1231),IF(M1231&lt;16,MAX(N1231:V1231)))</f>
        <v>0.15</v>
      </c>
      <c r="Y1231" s="86">
        <f t="shared" si="89"/>
        <v>17</v>
      </c>
      <c r="Z1231" s="85"/>
      <c r="AA1231" s="267" t="s">
        <v>1381</v>
      </c>
      <c r="AB1231" s="175"/>
      <c r="AC1231" s="176"/>
      <c r="AD1231" s="176"/>
      <c r="AE1231" s="101"/>
      <c r="AF1231" s="101"/>
      <c r="AG1231" s="101"/>
      <c r="AH1231" s="101"/>
      <c r="AI1231" s="101"/>
      <c r="AJ1231" s="101"/>
      <c r="AK1231" s="101"/>
      <c r="AL1231" s="102"/>
      <c r="AM1231" s="101"/>
      <c r="AN1231" s="102"/>
      <c r="AO1231" s="101"/>
      <c r="AP1231" s="102"/>
      <c r="AQ1231" s="101"/>
      <c r="AR1231" s="102"/>
      <c r="AS1231" s="101"/>
      <c r="AT1231" s="102"/>
      <c r="AU1231" s="101"/>
    </row>
    <row r="1232" spans="1:52" ht="188">
      <c r="A1232" s="446"/>
      <c r="B1232" s="445"/>
      <c r="C1232" s="489"/>
      <c r="D1232" s="262" t="s">
        <v>1388</v>
      </c>
      <c r="E1232" s="352" t="s">
        <v>363</v>
      </c>
      <c r="F1232" s="263" t="s">
        <v>624</v>
      </c>
      <c r="G1232" s="290" t="s">
        <v>739</v>
      </c>
      <c r="H1232" s="341" t="s">
        <v>740</v>
      </c>
      <c r="I1232" s="335" t="str">
        <f>IF(OR(E1232="SE",E1232="SA"),VLOOKUP(H1232,'Tabla de Peligros y Riesgo'!$C$2:$E$226,2,FALSE),VLOOKUP(H1232,'LISTA DE ASPECTOS - IMPACTOS'!$D$3:$F$72,2,FALSE))</f>
        <v>Alteración de la calidad de suelo/agua</v>
      </c>
      <c r="J1232" s="336" t="str">
        <f>IF(OR(E1232="SE",E1232="SA"),VLOOKUP(H1232,'Tabla de Peligros y Riesgo'!$C$2:$E$226,3,FALSE),VLOOKUP(H1232,'LISTA DE ASPECTOS - IMPACTOS'!$D$3:$F$72,3,FALSE))</f>
        <v>Potencial incumplimiento de Estándares de Calidad Ambiental (ECA) para aire.
Potencial afectación a la vida y salud humana.</v>
      </c>
      <c r="K1232" s="342" t="s">
        <v>715</v>
      </c>
      <c r="L1232" s="177">
        <v>4</v>
      </c>
      <c r="M1232" s="268">
        <f t="shared" si="87"/>
        <v>14</v>
      </c>
      <c r="N1232" s="85"/>
      <c r="O1232" s="85"/>
      <c r="P1232" s="291"/>
      <c r="Q1232" s="287"/>
      <c r="R1232" s="177"/>
      <c r="S1232" s="177" t="s">
        <v>741</v>
      </c>
      <c r="T1232" s="178">
        <v>0.35</v>
      </c>
      <c r="U1232" s="178"/>
      <c r="V1232" s="87"/>
      <c r="W1232" s="86">
        <f t="shared" si="88"/>
        <v>14</v>
      </c>
      <c r="X1232" s="88"/>
      <c r="Y1232" s="86">
        <f t="shared" si="89"/>
        <v>18</v>
      </c>
      <c r="Z1232" s="85"/>
      <c r="AA1232" s="267" t="s">
        <v>1381</v>
      </c>
      <c r="AB1232" s="536"/>
      <c r="AC1232" s="537"/>
      <c r="AD1232" s="537"/>
      <c r="AE1232" s="272"/>
      <c r="AF1232" s="272"/>
      <c r="AG1232" s="272"/>
      <c r="AH1232" s="272"/>
      <c r="AI1232" s="272"/>
      <c r="AJ1232" s="272"/>
      <c r="AK1232" s="272"/>
      <c r="AL1232" s="273"/>
      <c r="AM1232" s="272"/>
      <c r="AN1232" s="273"/>
      <c r="AO1232" s="272"/>
      <c r="AP1232" s="273"/>
      <c r="AQ1232" s="272"/>
      <c r="AR1232" s="273"/>
      <c r="AS1232" s="272"/>
      <c r="AT1232" s="102"/>
      <c r="AU1232" s="101"/>
    </row>
    <row r="1233" spans="1:47" ht="117.5">
      <c r="A1233" s="446"/>
      <c r="B1233" s="445"/>
      <c r="C1233" s="493"/>
      <c r="D1233" s="262" t="s">
        <v>1388</v>
      </c>
      <c r="E1233" s="352" t="s">
        <v>362</v>
      </c>
      <c r="F1233" s="263" t="s">
        <v>624</v>
      </c>
      <c r="G1233" s="290" t="s">
        <v>704</v>
      </c>
      <c r="H1233" s="341" t="s">
        <v>707</v>
      </c>
      <c r="I1233" s="335" t="str">
        <f>IF(OR(E1233="SE",E1233="SA"),VLOOKUP(H1233,'Tabla de Peligros y Riesgo'!$C$2:$E$226,2,FALSE),VLOOKUP(H1233,'LISTA DE ASPECTOS - IMPACTOS'!$D$3:$F$72,2,FALSE))</f>
        <v>Atrapamiento</v>
      </c>
      <c r="J1233" s="336" t="s">
        <v>705</v>
      </c>
      <c r="K1233" s="342" t="s">
        <v>680</v>
      </c>
      <c r="L1233" s="177">
        <v>3</v>
      </c>
      <c r="M1233" s="268">
        <f t="shared" si="87"/>
        <v>13</v>
      </c>
      <c r="N1233" s="177"/>
      <c r="O1233" s="177"/>
      <c r="P1233" s="84"/>
      <c r="Q1233" s="287"/>
      <c r="R1233" s="177"/>
      <c r="S1233" s="177" t="s">
        <v>714</v>
      </c>
      <c r="T1233" s="178"/>
      <c r="U1233" s="178" t="s">
        <v>748</v>
      </c>
      <c r="V1233" s="87"/>
      <c r="W1233" s="86">
        <f t="shared" si="88"/>
        <v>13</v>
      </c>
      <c r="X1233" s="88"/>
      <c r="Y1233" s="86">
        <f t="shared" si="89"/>
        <v>17</v>
      </c>
      <c r="Z1233" s="85"/>
      <c r="AA1233" s="267" t="s">
        <v>1381</v>
      </c>
      <c r="AB1233" s="175"/>
      <c r="AC1233" s="176"/>
      <c r="AD1233" s="176"/>
      <c r="AT1233" s="102"/>
      <c r="AU1233" s="101"/>
    </row>
    <row r="1234" spans="1:47" ht="87">
      <c r="A1234" s="446"/>
      <c r="B1234" s="445"/>
      <c r="C1234" s="488" t="s">
        <v>252</v>
      </c>
      <c r="D1234" s="262" t="s">
        <v>1388</v>
      </c>
      <c r="E1234" s="352" t="s">
        <v>361</v>
      </c>
      <c r="F1234" s="263" t="s">
        <v>624</v>
      </c>
      <c r="G1234" s="290" t="s">
        <v>441</v>
      </c>
      <c r="H1234" s="341" t="s">
        <v>519</v>
      </c>
      <c r="I1234" s="335" t="str">
        <f>IF(OR(E1234="SE",E1234="SA"),VLOOKUP(H1234,'Tabla de Peligros y Riesgo'!$C$2:$E$226,2,FALSE),VLOOKUP(H1234,'LISTA DE ASPECTOS - IMPACTOS'!$D$3:$F$72,2,FALSE))</f>
        <v>Riesgos Disergonómico</v>
      </c>
      <c r="J1234" s="336" t="str">
        <f>IF(OR(E1234="SE",E1234="SA"),VLOOKUP(H1234,'Tabla de Peligros y Riesgo'!$C$2:$E$226,3,FALSE),VLOOKUP(H1234,'LISTA DE ASPECTOS - IMPACTOS'!$D$3:$F$72,3,FALSE))</f>
        <v>Lumbalgia/Dorsalgia/ Hiperlordosis/ Tendinitis de Hombro</v>
      </c>
      <c r="K1234" s="342" t="s">
        <v>715</v>
      </c>
      <c r="L1234" s="177">
        <v>4</v>
      </c>
      <c r="M1234" s="268">
        <f t="shared" si="87"/>
        <v>14</v>
      </c>
      <c r="N1234" s="177"/>
      <c r="O1234" s="177"/>
      <c r="P1234" s="84"/>
      <c r="Q1234" s="287"/>
      <c r="R1234" s="177"/>
      <c r="S1234" s="177" t="s">
        <v>716</v>
      </c>
      <c r="T1234" s="178"/>
      <c r="U1234" s="178" t="s">
        <v>748</v>
      </c>
      <c r="V1234" s="87"/>
      <c r="W1234" s="86">
        <f t="shared" si="88"/>
        <v>14</v>
      </c>
      <c r="X1234" s="88"/>
      <c r="Y1234" s="86">
        <f t="shared" si="89"/>
        <v>18</v>
      </c>
      <c r="Z1234" s="85"/>
      <c r="AA1234" s="267" t="s">
        <v>1381</v>
      </c>
      <c r="AB1234" s="175"/>
      <c r="AC1234" s="176"/>
      <c r="AD1234" s="176"/>
      <c r="AT1234" s="102"/>
      <c r="AU1234" s="101"/>
    </row>
    <row r="1235" spans="1:47" ht="87">
      <c r="A1235" s="446"/>
      <c r="B1235" s="445"/>
      <c r="C1235" s="489"/>
      <c r="D1235" s="262" t="s">
        <v>1388</v>
      </c>
      <c r="E1235" s="352" t="s">
        <v>362</v>
      </c>
      <c r="F1235" s="263" t="s">
        <v>624</v>
      </c>
      <c r="G1235" s="290" t="s">
        <v>701</v>
      </c>
      <c r="H1235" s="341" t="s">
        <v>542</v>
      </c>
      <c r="I1235" s="335" t="str">
        <f>IF(OR(E1235="SE",E1235="SA"),VLOOKUP(H1235,'Tabla de Peligros y Riesgo'!$C$2:$E$226,2,FALSE),VLOOKUP(H1235,'LISTA DE ASPECTOS - IMPACTOS'!$D$3:$F$72,2,FALSE))</f>
        <v>Caída al mismo nivel</v>
      </c>
      <c r="J1235" s="336" t="s">
        <v>702</v>
      </c>
      <c r="K1235" s="342" t="s">
        <v>680</v>
      </c>
      <c r="L1235" s="177">
        <v>4</v>
      </c>
      <c r="M1235" s="268">
        <f t="shared" si="87"/>
        <v>18</v>
      </c>
      <c r="N1235" s="85"/>
      <c r="O1235" s="85"/>
      <c r="P1235" s="84"/>
      <c r="Q1235" s="287"/>
      <c r="R1235" s="177"/>
      <c r="S1235" s="177" t="s">
        <v>858</v>
      </c>
      <c r="T1235" s="178"/>
      <c r="U1235" s="178" t="s">
        <v>748</v>
      </c>
      <c r="V1235" s="87"/>
      <c r="W1235" s="86">
        <f t="shared" si="88"/>
        <v>18</v>
      </c>
      <c r="X1235" s="88"/>
      <c r="Y1235" s="86">
        <f t="shared" si="89"/>
        <v>21</v>
      </c>
      <c r="Z1235" s="85"/>
      <c r="AA1235" s="267" t="s">
        <v>1381</v>
      </c>
      <c r="AB1235" s="175"/>
      <c r="AC1235" s="176"/>
      <c r="AD1235" s="176"/>
      <c r="AT1235" s="102"/>
      <c r="AU1235" s="101"/>
    </row>
    <row r="1236" spans="1:47" ht="329">
      <c r="A1236" s="446"/>
      <c r="B1236" s="445"/>
      <c r="C1236" s="489"/>
      <c r="D1236" s="262" t="s">
        <v>1388</v>
      </c>
      <c r="E1236" s="352" t="s">
        <v>363</v>
      </c>
      <c r="F1236" s="263" t="s">
        <v>624</v>
      </c>
      <c r="G1236" s="290" t="s">
        <v>728</v>
      </c>
      <c r="H1236" s="341" t="s">
        <v>729</v>
      </c>
      <c r="I1236" s="335" t="str">
        <f>IF(OR(E1236="SE",E1236="SA"),VLOOKUP(H1236,'Tabla de Peligros y Riesgo'!$C$2:$E$226,2,FALSE),VLOOKUP(H1236,'LISTA DE ASPECTOS - IMPACTOS'!$D$3:$F$72,2,FALSE))</f>
        <v>Alteración de la calidad de suelo/agua</v>
      </c>
      <c r="J1236" s="336" t="str">
        <f>IF(OR(E1236="SE",E1236="SA"),VLOOKUP(H1236,'Tabla de Peligros y Riesgo'!$C$2:$E$226,3,FALSE),VLOOKUP(H1236,'LISTA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36" s="342" t="s">
        <v>680</v>
      </c>
      <c r="L1236" s="177">
        <v>3</v>
      </c>
      <c r="M1236" s="268">
        <f t="shared" si="87"/>
        <v>13</v>
      </c>
      <c r="N1236" s="177"/>
      <c r="O1236" s="177"/>
      <c r="P1236" s="84"/>
      <c r="Q1236" s="177" t="s">
        <v>730</v>
      </c>
      <c r="R1236" s="177" t="s">
        <v>685</v>
      </c>
      <c r="S1236" s="177" t="s">
        <v>731</v>
      </c>
      <c r="T1236" s="178"/>
      <c r="U1236" s="178"/>
      <c r="V1236" s="87">
        <v>0.15</v>
      </c>
      <c r="W1236" s="86">
        <f t="shared" si="88"/>
        <v>13</v>
      </c>
      <c r="X1236" s="88">
        <f>IF(M1236&gt;=16,MAX(N1236:R1236),IF(M1236&lt;16,MAX(N1236:V1236)))</f>
        <v>0.15</v>
      </c>
      <c r="Y1236" s="86">
        <f t="shared" si="89"/>
        <v>17</v>
      </c>
      <c r="Z1236" s="85"/>
      <c r="AA1236" s="267" t="s">
        <v>1381</v>
      </c>
      <c r="AB1236" s="175"/>
      <c r="AC1236" s="176"/>
      <c r="AD1236" s="176"/>
      <c r="AT1236" s="102"/>
      <c r="AU1236" s="101"/>
    </row>
    <row r="1237" spans="1:47" ht="87">
      <c r="A1237" s="446"/>
      <c r="B1237" s="445"/>
      <c r="C1237" s="489"/>
      <c r="D1237" s="262" t="s">
        <v>1388</v>
      </c>
      <c r="E1237" s="352" t="s">
        <v>362</v>
      </c>
      <c r="F1237" s="263" t="s">
        <v>624</v>
      </c>
      <c r="G1237" s="290" t="s">
        <v>823</v>
      </c>
      <c r="H1237" s="341" t="s">
        <v>824</v>
      </c>
      <c r="I1237" s="335" t="str">
        <f>IF(OR(E1237="SE",E1237="SA"),VLOOKUP(H1237,'Tabla de Peligros y Riesgo'!$C$2:$E$226,2,FALSE),VLOOKUP(H1237,'LISTA DE ASPECTOS - IMPACTOS'!$D$3:$F$72,2,FALSE))</f>
        <v>Aplastamiento</v>
      </c>
      <c r="J1237" s="336" t="str">
        <f>IF(OR(E1237="SE",E1237="SA"),VLOOKUP(H1237,'Tabla de Peligros y Riesgo'!$C$2:$E$226,3,FALSE),VLOOKUP(H1237,'LISTA DE ASPECTOS - IMPACTOS'!$D$3:$F$72,3,FALSE))</f>
        <v>Contusión/Fractura/Muerte</v>
      </c>
      <c r="K1237" s="342" t="s">
        <v>680</v>
      </c>
      <c r="L1237" s="177">
        <v>2</v>
      </c>
      <c r="M1237" s="268">
        <f t="shared" si="87"/>
        <v>8</v>
      </c>
      <c r="N1237" s="85"/>
      <c r="O1237" s="85"/>
      <c r="P1237" s="84"/>
      <c r="Q1237" s="287" t="s">
        <v>825</v>
      </c>
      <c r="R1237" s="177" t="s">
        <v>685</v>
      </c>
      <c r="S1237" s="177" t="s">
        <v>826</v>
      </c>
      <c r="T1237" s="178"/>
      <c r="U1237" s="178" t="s">
        <v>748</v>
      </c>
      <c r="V1237" s="87"/>
      <c r="W1237" s="86">
        <f t="shared" si="88"/>
        <v>8</v>
      </c>
      <c r="X1237" s="88"/>
      <c r="Y1237" s="86">
        <f t="shared" si="89"/>
        <v>12</v>
      </c>
      <c r="Z1237" s="85"/>
      <c r="AA1237" s="267" t="s">
        <v>1381</v>
      </c>
      <c r="AB1237" s="175"/>
      <c r="AC1237" s="176"/>
      <c r="AD1237" s="176"/>
      <c r="AT1237" s="102"/>
      <c r="AU1237" s="101"/>
    </row>
    <row r="1238" spans="1:47" ht="116">
      <c r="A1238" s="446"/>
      <c r="B1238" s="445"/>
      <c r="C1238" s="489"/>
      <c r="D1238" s="262" t="s">
        <v>1388</v>
      </c>
      <c r="E1238" s="352" t="s">
        <v>362</v>
      </c>
      <c r="F1238" s="263" t="s">
        <v>624</v>
      </c>
      <c r="G1238" s="290" t="s">
        <v>735</v>
      </c>
      <c r="H1238" s="341" t="s">
        <v>736</v>
      </c>
      <c r="I1238" s="335" t="str">
        <f>IF(OR(E1238="SE",E1238="SA"),VLOOKUP(H1238,'Tabla de Peligros y Riesgo'!$C$2:$E$226,2,FALSE),VLOOKUP(H1238,'LISTA DE ASPECTOS - IMPACTOS'!$D$3:$F$72,2,FALSE))</f>
        <v>Cortes</v>
      </c>
      <c r="J1238" s="336" t="str">
        <f>IF(OR(E1238="SE",E1238="SA"),VLOOKUP(H1238,'Tabla de Peligros y Riesgo'!$C$2:$E$226,3,FALSE),VLOOKUP(H1238,'LISTA DE ASPECTOS - IMPACTOS'!$D$3:$F$72,3,FALSE))</f>
        <v>Herida punzocortante</v>
      </c>
      <c r="K1238" s="342" t="s">
        <v>715</v>
      </c>
      <c r="L1238" s="177">
        <v>3</v>
      </c>
      <c r="M1238" s="268">
        <f t="shared" si="87"/>
        <v>9</v>
      </c>
      <c r="N1238" s="85"/>
      <c r="O1238" s="85"/>
      <c r="P1238" s="84"/>
      <c r="Q1238" s="287" t="s">
        <v>737</v>
      </c>
      <c r="R1238" s="177" t="s">
        <v>678</v>
      </c>
      <c r="S1238" s="177" t="s">
        <v>738</v>
      </c>
      <c r="T1238" s="178"/>
      <c r="U1238" s="178" t="s">
        <v>748</v>
      </c>
      <c r="V1238" s="87"/>
      <c r="W1238" s="86">
        <f t="shared" si="88"/>
        <v>9</v>
      </c>
      <c r="X1238" s="88"/>
      <c r="Y1238" s="86">
        <f t="shared" si="89"/>
        <v>20</v>
      </c>
      <c r="Z1238" s="85"/>
      <c r="AA1238" s="267" t="s">
        <v>1381</v>
      </c>
      <c r="AB1238" s="175"/>
      <c r="AC1238" s="176"/>
      <c r="AD1238" s="176"/>
      <c r="AT1238" s="102"/>
      <c r="AU1238" s="101"/>
    </row>
    <row r="1239" spans="1:47" ht="117.5">
      <c r="A1239" s="446"/>
      <c r="B1239" s="445"/>
      <c r="C1239" s="493"/>
      <c r="D1239" s="262" t="s">
        <v>1388</v>
      </c>
      <c r="E1239" s="352" t="s">
        <v>362</v>
      </c>
      <c r="F1239" s="263" t="s">
        <v>624</v>
      </c>
      <c r="G1239" s="290" t="s">
        <v>704</v>
      </c>
      <c r="H1239" s="341" t="s">
        <v>707</v>
      </c>
      <c r="I1239" s="335" t="str">
        <f>IF(OR(E1239="SE",E1239="SA"),VLOOKUP(H1239,'Tabla de Peligros y Riesgo'!$C$2:$E$226,2,FALSE),VLOOKUP(H1239,'LISTA DE ASPECTOS - IMPACTOS'!$D$3:$F$72,2,FALSE))</f>
        <v>Atrapamiento</v>
      </c>
      <c r="J1239" s="336" t="s">
        <v>705</v>
      </c>
      <c r="K1239" s="342" t="s">
        <v>680</v>
      </c>
      <c r="L1239" s="177">
        <v>3</v>
      </c>
      <c r="M1239" s="268">
        <f t="shared" si="87"/>
        <v>13</v>
      </c>
      <c r="N1239" s="177"/>
      <c r="O1239" s="177"/>
      <c r="P1239" s="84"/>
      <c r="Q1239" s="287"/>
      <c r="R1239" s="177"/>
      <c r="S1239" s="177" t="s">
        <v>714</v>
      </c>
      <c r="T1239" s="178"/>
      <c r="U1239" s="178" t="s">
        <v>748</v>
      </c>
      <c r="V1239" s="87"/>
      <c r="W1239" s="86">
        <f t="shared" si="88"/>
        <v>13</v>
      </c>
      <c r="X1239" s="88"/>
      <c r="Y1239" s="86">
        <f t="shared" si="89"/>
        <v>17</v>
      </c>
      <c r="Z1239" s="85"/>
      <c r="AA1239" s="267" t="s">
        <v>1381</v>
      </c>
      <c r="AB1239" s="175"/>
      <c r="AC1239" s="176"/>
      <c r="AD1239" s="176"/>
      <c r="AT1239" s="102"/>
      <c r="AU1239" s="101"/>
    </row>
    <row r="1240" spans="1:47" ht="117.5">
      <c r="A1240" s="446"/>
      <c r="B1240" s="445"/>
      <c r="C1240" s="277" t="s">
        <v>25</v>
      </c>
      <c r="D1240" s="262" t="s">
        <v>1388</v>
      </c>
      <c r="E1240" s="352" t="s">
        <v>362</v>
      </c>
      <c r="F1240" s="263" t="s">
        <v>624</v>
      </c>
      <c r="G1240" s="290" t="s">
        <v>704</v>
      </c>
      <c r="H1240" s="341" t="s">
        <v>707</v>
      </c>
      <c r="I1240" s="335" t="str">
        <f>IF(OR(E1240="SE",E1240="SA"),VLOOKUP(H1240,'Tabla de Peligros y Riesgo'!$C$2:$E$226,2,FALSE),VLOOKUP(H1240,'LISTA DE ASPECTOS - IMPACTOS'!$D$3:$F$72,2,FALSE))</f>
        <v>Atrapamiento</v>
      </c>
      <c r="J1240" s="336" t="s">
        <v>705</v>
      </c>
      <c r="K1240" s="342" t="s">
        <v>680</v>
      </c>
      <c r="L1240" s="177">
        <v>3</v>
      </c>
      <c r="M1240" s="268">
        <f t="shared" si="87"/>
        <v>13</v>
      </c>
      <c r="N1240" s="85"/>
      <c r="O1240" s="85"/>
      <c r="P1240" s="84"/>
      <c r="Q1240" s="287"/>
      <c r="R1240" s="177"/>
      <c r="S1240" s="177" t="s">
        <v>859</v>
      </c>
      <c r="T1240" s="178"/>
      <c r="U1240" s="178" t="s">
        <v>748</v>
      </c>
      <c r="V1240" s="87"/>
      <c r="W1240" s="86">
        <f t="shared" si="88"/>
        <v>13</v>
      </c>
      <c r="X1240" s="88">
        <f>IF(M1240&gt;=16,MAX(N1240:R1240),IF(M1240&lt;16,MAX(N1240:V1240)))</f>
        <v>0</v>
      </c>
      <c r="Y1240" s="86">
        <f t="shared" si="89"/>
        <v>17</v>
      </c>
      <c r="Z1240" s="85"/>
      <c r="AA1240" s="267" t="s">
        <v>1381</v>
      </c>
      <c r="AB1240" s="175"/>
      <c r="AC1240" s="176"/>
      <c r="AD1240" s="176"/>
      <c r="AT1240" s="102"/>
      <c r="AU1240" s="101"/>
    </row>
    <row r="1241" spans="1:47" ht="141">
      <c r="A1241" s="446"/>
      <c r="B1241" s="445"/>
      <c r="C1241" s="488" t="s">
        <v>113</v>
      </c>
      <c r="D1241" s="262" t="s">
        <v>1388</v>
      </c>
      <c r="E1241" s="352" t="s">
        <v>361</v>
      </c>
      <c r="F1241" s="263" t="s">
        <v>624</v>
      </c>
      <c r="G1241" s="290" t="s">
        <v>711</v>
      </c>
      <c r="H1241" s="341" t="s">
        <v>513</v>
      </c>
      <c r="I1241" s="335" t="str">
        <f>IF(OR(E1241="SE",E1241="SA"),VLOOKUP(H1241,'Tabla de Peligros y Riesgo'!$C$2:$E$226,2,FALSE),VLOOKUP(H1241,'LISTA DE ASPECTOS - IMPACTOS'!$D$3:$F$72,2,FALSE))</f>
        <v xml:space="preserve">Exposición a vibraciones </v>
      </c>
      <c r="J1241" s="336" t="str">
        <f>IF(OR(E1241="SE",E1241="SA"),VLOOKUP(H1241,'Tabla de Peligros y Riesgo'!$C$2:$E$226,3,FALSE),VLOOKUP(H1241,'LISTA DE ASPECTOS - IMPACTOS'!$D$3:$F$72,3,FALSE))</f>
        <v>Trastornos (vasculares, hueso, articulaciones y neurológicos)</v>
      </c>
      <c r="K1241" s="342" t="s">
        <v>680</v>
      </c>
      <c r="L1241" s="177">
        <v>3</v>
      </c>
      <c r="M1241" s="268">
        <f t="shared" si="87"/>
        <v>13</v>
      </c>
      <c r="N1241" s="85"/>
      <c r="O1241" s="85"/>
      <c r="P1241" s="84"/>
      <c r="Q1241" s="287"/>
      <c r="R1241" s="177"/>
      <c r="S1241" s="177" t="s">
        <v>712</v>
      </c>
      <c r="T1241" s="178"/>
      <c r="U1241" s="178" t="s">
        <v>748</v>
      </c>
      <c r="V1241" s="87"/>
      <c r="W1241" s="86">
        <f t="shared" si="88"/>
        <v>13</v>
      </c>
      <c r="X1241" s="88"/>
      <c r="Y1241" s="86">
        <f t="shared" si="89"/>
        <v>17</v>
      </c>
      <c r="Z1241" s="85"/>
      <c r="AA1241" s="267" t="s">
        <v>1381</v>
      </c>
      <c r="AB1241" s="175"/>
      <c r="AC1241" s="176"/>
      <c r="AD1241" s="176"/>
      <c r="AT1241" s="102"/>
      <c r="AU1241" s="101"/>
    </row>
    <row r="1242" spans="1:47" ht="141">
      <c r="A1242" s="446"/>
      <c r="B1242" s="445"/>
      <c r="C1242" s="489"/>
      <c r="D1242" s="262" t="s">
        <v>1388</v>
      </c>
      <c r="E1242" s="352" t="s">
        <v>361</v>
      </c>
      <c r="F1242" s="263" t="s">
        <v>624</v>
      </c>
      <c r="G1242" s="290" t="s">
        <v>717</v>
      </c>
      <c r="H1242" s="341" t="s">
        <v>718</v>
      </c>
      <c r="I1242" s="335" t="str">
        <f>IF(OR(E1242="SE",E1242="SA"),VLOOKUP(H1242,'Tabla de Peligros y Riesgo'!$C$2:$E$226,2,FALSE),VLOOKUP(H1242,'LISTA DE ASPECTOS - IMPACTOS'!$D$3:$F$72,2,FALSE))</f>
        <v>Perdida de la audición</v>
      </c>
      <c r="J1242" s="336" t="str">
        <f>IF(OR(E1242="SE",E1242="SA"),VLOOKUP(H1242,'Tabla de Peligros y Riesgo'!$C$2:$E$226,3,FALSE),VLOOKUP(H1242,'LISTA DE ASPECTOS - IMPACTOS'!$D$3:$F$72,3,FALSE))</f>
        <v>Hipoacusia</v>
      </c>
      <c r="K1242" s="342" t="s">
        <v>680</v>
      </c>
      <c r="L1242" s="177">
        <v>3</v>
      </c>
      <c r="M1242" s="268">
        <f t="shared" si="87"/>
        <v>13</v>
      </c>
      <c r="N1242" s="85"/>
      <c r="O1242" s="85"/>
      <c r="P1242" s="84"/>
      <c r="Q1242" s="287" t="s">
        <v>719</v>
      </c>
      <c r="R1242" s="177" t="s">
        <v>678</v>
      </c>
      <c r="S1242" s="177" t="s">
        <v>720</v>
      </c>
      <c r="T1242" s="178"/>
      <c r="U1242" s="178" t="s">
        <v>822</v>
      </c>
      <c r="V1242" s="87"/>
      <c r="W1242" s="86">
        <f t="shared" si="88"/>
        <v>13</v>
      </c>
      <c r="X1242" s="88"/>
      <c r="Y1242" s="86">
        <f t="shared" si="89"/>
        <v>20</v>
      </c>
      <c r="Z1242" s="85"/>
      <c r="AA1242" s="267" t="s">
        <v>1381</v>
      </c>
      <c r="AB1242" s="175"/>
      <c r="AC1242" s="176"/>
      <c r="AD1242" s="176"/>
      <c r="AT1242" s="102"/>
      <c r="AU1242" s="101"/>
    </row>
    <row r="1243" spans="1:47" ht="117.5">
      <c r="A1243" s="446"/>
      <c r="B1243" s="445"/>
      <c r="C1243" s="489"/>
      <c r="D1243" s="262" t="s">
        <v>1388</v>
      </c>
      <c r="E1243" s="352" t="s">
        <v>362</v>
      </c>
      <c r="F1243" s="263" t="s">
        <v>624</v>
      </c>
      <c r="G1243" s="290" t="s">
        <v>704</v>
      </c>
      <c r="H1243" s="341" t="s">
        <v>707</v>
      </c>
      <c r="I1243" s="335" t="str">
        <f>IF(OR(E1243="SE",E1243="SA"),VLOOKUP(H1243,'Tabla de Peligros y Riesgo'!$C$2:$E$226,2,FALSE),VLOOKUP(H1243,'LISTA DE ASPECTOS - IMPACTOS'!$D$3:$F$72,2,FALSE))</f>
        <v>Atrapamiento</v>
      </c>
      <c r="J1243" s="336" t="s">
        <v>705</v>
      </c>
      <c r="K1243" s="342" t="s">
        <v>680</v>
      </c>
      <c r="L1243" s="177">
        <v>3</v>
      </c>
      <c r="M1243" s="268">
        <f t="shared" si="87"/>
        <v>13</v>
      </c>
      <c r="N1243" s="85"/>
      <c r="O1243" s="85"/>
      <c r="P1243" s="84"/>
      <c r="Q1243" s="287"/>
      <c r="R1243" s="177"/>
      <c r="S1243" s="177" t="s">
        <v>859</v>
      </c>
      <c r="T1243" s="178"/>
      <c r="U1243" s="178" t="s">
        <v>748</v>
      </c>
      <c r="V1243" s="87">
        <v>0.15</v>
      </c>
      <c r="W1243" s="86">
        <f t="shared" si="88"/>
        <v>13</v>
      </c>
      <c r="X1243" s="88">
        <f>IF(M1243&gt;=16,MAX(N1243:R1243),IF(M1243&lt;16,MAX(N1243:V1243)))</f>
        <v>0.15</v>
      </c>
      <c r="Y1243" s="86">
        <f t="shared" si="89"/>
        <v>17</v>
      </c>
      <c r="Z1243" s="85"/>
      <c r="AA1243" s="267" t="s">
        <v>1381</v>
      </c>
      <c r="AB1243" s="175"/>
      <c r="AC1243" s="176"/>
      <c r="AD1243" s="176"/>
      <c r="AT1243" s="102"/>
      <c r="AU1243" s="101"/>
    </row>
    <row r="1244" spans="1:47" ht="329">
      <c r="A1244" s="446"/>
      <c r="B1244" s="445"/>
      <c r="C1244" s="489"/>
      <c r="D1244" s="262" t="s">
        <v>1388</v>
      </c>
      <c r="E1244" s="352" t="s">
        <v>363</v>
      </c>
      <c r="F1244" s="263" t="s">
        <v>624</v>
      </c>
      <c r="G1244" s="290" t="s">
        <v>732</v>
      </c>
      <c r="H1244" s="341" t="s">
        <v>729</v>
      </c>
      <c r="I1244" s="335" t="str">
        <f>IF(OR(E1244="SE",E1244="SA"),VLOOKUP(H1244,'Tabla de Peligros y Riesgo'!$C$2:$E$226,2,FALSE),VLOOKUP(H1244,'LISTA DE ASPECTOS - IMPACTOS'!$D$3:$F$72,2,FALSE))</f>
        <v>Alteración de la calidad de suelo/agua</v>
      </c>
      <c r="J1244" s="336" t="str">
        <f>IF(OR(E1244="SE",E1244="SA"),VLOOKUP(H1244,'Tabla de Peligros y Riesgo'!$C$2:$E$226,3,FALSE),VLOOKUP(H1244,'LISTA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44" s="342" t="s">
        <v>690</v>
      </c>
      <c r="L1244" s="177">
        <v>4</v>
      </c>
      <c r="M1244" s="268">
        <f t="shared" si="87"/>
        <v>10</v>
      </c>
      <c r="N1244" s="85"/>
      <c r="O1244" s="85"/>
      <c r="P1244" s="84"/>
      <c r="Q1244" s="177"/>
      <c r="R1244" s="177"/>
      <c r="S1244" s="177" t="s">
        <v>733</v>
      </c>
      <c r="T1244" s="178"/>
      <c r="U1244" s="178"/>
      <c r="V1244" s="87"/>
      <c r="W1244" s="86">
        <f t="shared" si="88"/>
        <v>10</v>
      </c>
      <c r="X1244" s="88"/>
      <c r="Y1244" s="86">
        <f t="shared" si="89"/>
        <v>18</v>
      </c>
      <c r="Z1244" s="85"/>
      <c r="AA1244" s="267" t="s">
        <v>1381</v>
      </c>
      <c r="AB1244" s="175"/>
      <c r="AC1244" s="176"/>
      <c r="AD1244" s="176"/>
      <c r="AE1244" s="272"/>
      <c r="AF1244" s="272"/>
      <c r="AG1244" s="272"/>
      <c r="AH1244" s="272"/>
      <c r="AI1244" s="272"/>
      <c r="AJ1244" s="272"/>
      <c r="AK1244" s="272"/>
      <c r="AL1244" s="273"/>
      <c r="AM1244" s="272"/>
      <c r="AN1244" s="273"/>
      <c r="AO1244" s="272"/>
      <c r="AP1244" s="273"/>
      <c r="AQ1244" s="272"/>
      <c r="AR1244" s="273"/>
      <c r="AS1244" s="272"/>
      <c r="AT1244" s="102"/>
      <c r="AU1244" s="101"/>
    </row>
    <row r="1245" spans="1:47" ht="141">
      <c r="A1245" s="446"/>
      <c r="B1245" s="445"/>
      <c r="C1245" s="489"/>
      <c r="D1245" s="262" t="s">
        <v>1388</v>
      </c>
      <c r="E1245" s="352" t="s">
        <v>363</v>
      </c>
      <c r="F1245" s="263" t="s">
        <v>624</v>
      </c>
      <c r="G1245" s="290" t="s">
        <v>809</v>
      </c>
      <c r="H1245" s="341" t="s">
        <v>417</v>
      </c>
      <c r="I1245" s="335" t="str">
        <f>IF(OR(E1245="SE",E1245="SA"),VLOOKUP(H1245,'Tabla de Peligros y Riesgo'!$C$2:$E$226,2,FALSE),VLOOKUP(H1245,'LISTA DE ASPECTOS - IMPACTOS'!$D$3:$F$72,2,FALSE))</f>
        <v>Contaminación sonora</v>
      </c>
      <c r="J1245" s="336" t="str">
        <f>IF(OR(E1245="SE",E1245="SA"),VLOOKUP(H1245,'Tabla de Peligros y Riesgo'!$C$2:$E$226,3,FALSE),VLOOKUP(H1245,'LISTA DE ASPECTOS - IMPACTOS'!$D$3:$F$72,3,FALSE))</f>
        <v>Afectación a la fauna terrestre.
Potencial afectación a la calidad ambiental del recurso agua.</v>
      </c>
      <c r="K1245" s="342" t="s">
        <v>715</v>
      </c>
      <c r="L1245" s="177">
        <v>5</v>
      </c>
      <c r="M1245" s="268">
        <f t="shared" si="87"/>
        <v>19</v>
      </c>
      <c r="N1245" s="85"/>
      <c r="O1245" s="85"/>
      <c r="P1245" s="84"/>
      <c r="Q1245" s="177"/>
      <c r="R1245" s="177"/>
      <c r="S1245" s="177" t="s">
        <v>810</v>
      </c>
      <c r="T1245" s="178"/>
      <c r="U1245" s="178"/>
      <c r="V1245" s="87"/>
      <c r="W1245" s="86">
        <f t="shared" si="88"/>
        <v>19</v>
      </c>
      <c r="X1245" s="88"/>
      <c r="Y1245" s="86">
        <f t="shared" si="89"/>
        <v>22</v>
      </c>
      <c r="Z1245" s="85"/>
      <c r="AA1245" s="267" t="s">
        <v>1381</v>
      </c>
      <c r="AB1245" s="175"/>
      <c r="AC1245" s="176"/>
      <c r="AD1245" s="176"/>
      <c r="AE1245" s="272"/>
      <c r="AF1245" s="272"/>
      <c r="AG1245" s="272"/>
      <c r="AH1245" s="272"/>
      <c r="AI1245" s="272"/>
      <c r="AJ1245" s="272"/>
      <c r="AK1245" s="272"/>
      <c r="AL1245" s="273"/>
      <c r="AM1245" s="272"/>
      <c r="AN1245" s="273"/>
      <c r="AO1245" s="272"/>
      <c r="AP1245" s="273"/>
      <c r="AQ1245" s="272"/>
      <c r="AR1245" s="273"/>
      <c r="AS1245" s="272"/>
      <c r="AT1245" s="102"/>
      <c r="AU1245" s="101"/>
    </row>
    <row r="1246" spans="1:47" ht="329">
      <c r="A1246" s="446"/>
      <c r="B1246" s="445"/>
      <c r="C1246" s="489"/>
      <c r="D1246" s="262" t="s">
        <v>1388</v>
      </c>
      <c r="E1246" s="352" t="s">
        <v>363</v>
      </c>
      <c r="F1246" s="263" t="s">
        <v>624</v>
      </c>
      <c r="G1246" s="290" t="s">
        <v>728</v>
      </c>
      <c r="H1246" s="341" t="s">
        <v>729</v>
      </c>
      <c r="I1246" s="335" t="str">
        <f>IF(OR(E1246="SE",E1246="SA"),VLOOKUP(H1246,'Tabla de Peligros y Riesgo'!$C$2:$E$226,2,FALSE),VLOOKUP(H1246,'LISTA DE ASPECTOS - IMPACTOS'!$D$3:$F$72,2,FALSE))</f>
        <v>Alteración de la calidad de suelo/agua</v>
      </c>
      <c r="J1246" s="336" t="str">
        <f>IF(OR(E1246="SE",E1246="SA"),VLOOKUP(H1246,'Tabla de Peligros y Riesgo'!$C$2:$E$226,3,FALSE),VLOOKUP(H1246,'LISTA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46" s="342" t="s">
        <v>680</v>
      </c>
      <c r="L1246" s="177">
        <v>3</v>
      </c>
      <c r="M1246" s="268">
        <f t="shared" si="87"/>
        <v>13</v>
      </c>
      <c r="N1246" s="177"/>
      <c r="O1246" s="177"/>
      <c r="P1246" s="84"/>
      <c r="Q1246" s="177" t="s">
        <v>730</v>
      </c>
      <c r="R1246" s="177" t="s">
        <v>685</v>
      </c>
      <c r="S1246" s="177" t="s">
        <v>731</v>
      </c>
      <c r="T1246" s="178"/>
      <c r="U1246" s="178"/>
      <c r="V1246" s="87"/>
      <c r="W1246" s="86">
        <f t="shared" si="88"/>
        <v>13</v>
      </c>
      <c r="X1246" s="88"/>
      <c r="Y1246" s="86">
        <f t="shared" si="89"/>
        <v>17</v>
      </c>
      <c r="Z1246" s="85"/>
      <c r="AA1246" s="267" t="s">
        <v>1381</v>
      </c>
      <c r="AB1246" s="175"/>
      <c r="AC1246" s="176"/>
      <c r="AD1246" s="176"/>
      <c r="AE1246" s="272"/>
      <c r="AF1246" s="272"/>
      <c r="AG1246" s="272"/>
      <c r="AH1246" s="272"/>
      <c r="AI1246" s="272"/>
      <c r="AJ1246" s="272"/>
      <c r="AK1246" s="272"/>
      <c r="AL1246" s="273"/>
      <c r="AM1246" s="272"/>
      <c r="AN1246" s="273"/>
      <c r="AO1246" s="272"/>
      <c r="AP1246" s="273"/>
      <c r="AQ1246" s="272"/>
      <c r="AR1246" s="273"/>
      <c r="AS1246" s="272"/>
      <c r="AT1246" s="102"/>
      <c r="AU1246" s="101"/>
    </row>
    <row r="1247" spans="1:47" ht="117.5">
      <c r="A1247" s="446"/>
      <c r="B1247" s="445"/>
      <c r="C1247" s="493"/>
      <c r="D1247" s="262" t="s">
        <v>1388</v>
      </c>
      <c r="E1247" s="352" t="s">
        <v>363</v>
      </c>
      <c r="F1247" s="263" t="s">
        <v>624</v>
      </c>
      <c r="G1247" s="290" t="s">
        <v>725</v>
      </c>
      <c r="H1247" s="341" t="s">
        <v>726</v>
      </c>
      <c r="I1247" s="335" t="str">
        <f>IF(OR(E1247="SE",E1247="SA"),VLOOKUP(H1247,'Tabla de Peligros y Riesgo'!$C$2:$E$226,2,FALSE),VLOOKUP(H1247,'LISTA DE ASPECTOS - IMPACTOS'!$D$3:$F$72,2,FALSE))</f>
        <v>Alteración de la calidad de aire</v>
      </c>
      <c r="J1247" s="336" t="str">
        <f>IF(OR(E1247="SE",E1247="SA"),VLOOKUP(H1247,'Tabla de Peligros y Riesgo'!$C$2:$E$226,3,FALSE),VLOOKUP(H1247,'LISTA DE ASPECTOS - IMPACTOS'!$D$3:$F$72,3,FALSE))</f>
        <v>Potencial afectación a la calidad ambiental del aire</v>
      </c>
      <c r="K1247" s="342" t="s">
        <v>715</v>
      </c>
      <c r="L1247" s="177">
        <v>4</v>
      </c>
      <c r="M1247" s="268">
        <f t="shared" si="87"/>
        <v>14</v>
      </c>
      <c r="N1247" s="85"/>
      <c r="O1247" s="85"/>
      <c r="P1247" s="84"/>
      <c r="Q1247" s="287"/>
      <c r="R1247" s="177"/>
      <c r="S1247" s="177" t="s">
        <v>727</v>
      </c>
      <c r="T1247" s="178"/>
      <c r="U1247" s="178"/>
      <c r="V1247" s="87"/>
      <c r="W1247" s="86">
        <f t="shared" si="88"/>
        <v>14</v>
      </c>
      <c r="X1247" s="88"/>
      <c r="Y1247" s="86">
        <f t="shared" si="89"/>
        <v>18</v>
      </c>
      <c r="Z1247" s="85"/>
      <c r="AA1247" s="267" t="s">
        <v>1381</v>
      </c>
      <c r="AB1247" s="175"/>
      <c r="AC1247" s="176"/>
      <c r="AD1247" s="176"/>
      <c r="AE1247" s="272"/>
      <c r="AF1247" s="272"/>
      <c r="AG1247" s="272"/>
      <c r="AH1247" s="272"/>
      <c r="AI1247" s="272"/>
      <c r="AJ1247" s="272"/>
      <c r="AK1247" s="272"/>
      <c r="AL1247" s="273"/>
      <c r="AM1247" s="272"/>
      <c r="AN1247" s="273"/>
      <c r="AO1247" s="272"/>
      <c r="AP1247" s="273"/>
      <c r="AQ1247" s="272"/>
      <c r="AR1247" s="273"/>
      <c r="AS1247" s="272"/>
      <c r="AT1247" s="102"/>
      <c r="AU1247" s="101"/>
    </row>
    <row r="1248" spans="1:47" ht="87">
      <c r="A1248" s="446"/>
      <c r="B1248" s="445"/>
      <c r="C1248" s="488" t="s">
        <v>28</v>
      </c>
      <c r="D1248" s="262" t="s">
        <v>1388</v>
      </c>
      <c r="E1248" s="352" t="s">
        <v>362</v>
      </c>
      <c r="F1248" s="263" t="s">
        <v>624</v>
      </c>
      <c r="G1248" s="290" t="s">
        <v>701</v>
      </c>
      <c r="H1248" s="341" t="s">
        <v>476</v>
      </c>
      <c r="I1248" s="335" t="str">
        <f>IF(OR(E1248="SE",E1248="SA"),VLOOKUP(H1248,'Tabla de Peligros y Riesgo'!$C$2:$E$226,2,FALSE),VLOOKUP(H1248,'LISTA DE ASPECTOS - IMPACTOS'!$D$3:$F$72,2,FALSE))</f>
        <v>Caída al mismo nivel</v>
      </c>
      <c r="J1248" s="336" t="s">
        <v>702</v>
      </c>
      <c r="K1248" s="342" t="s">
        <v>680</v>
      </c>
      <c r="L1248" s="177">
        <v>4</v>
      </c>
      <c r="M1248" s="268">
        <f t="shared" si="87"/>
        <v>18</v>
      </c>
      <c r="N1248" s="85"/>
      <c r="O1248" s="85"/>
      <c r="P1248" s="84"/>
      <c r="Q1248" s="287"/>
      <c r="R1248" s="177"/>
      <c r="S1248" s="177" t="s">
        <v>858</v>
      </c>
      <c r="T1248" s="178"/>
      <c r="U1248" s="178" t="s">
        <v>748</v>
      </c>
      <c r="V1248" s="87"/>
      <c r="W1248" s="86">
        <f t="shared" si="88"/>
        <v>18</v>
      </c>
      <c r="X1248" s="88"/>
      <c r="Y1248" s="86">
        <f t="shared" si="89"/>
        <v>21</v>
      </c>
      <c r="Z1248" s="85"/>
      <c r="AA1248" s="267" t="s">
        <v>1381</v>
      </c>
      <c r="AB1248" s="175"/>
      <c r="AC1248" s="176"/>
      <c r="AD1248" s="176"/>
      <c r="AT1248" s="102"/>
      <c r="AU1248" s="101"/>
    </row>
    <row r="1249" spans="1:52" ht="101.5">
      <c r="A1249" s="446"/>
      <c r="B1249" s="445"/>
      <c r="C1249" s="489"/>
      <c r="D1249" s="262" t="s">
        <v>1388</v>
      </c>
      <c r="E1249" s="352" t="s">
        <v>362</v>
      </c>
      <c r="F1249" s="263" t="s">
        <v>624</v>
      </c>
      <c r="G1249" s="290" t="s">
        <v>704</v>
      </c>
      <c r="H1249" s="341" t="s">
        <v>507</v>
      </c>
      <c r="I1249" s="335" t="str">
        <f>IF(OR(E1249="SE",E1249="SA"),VLOOKUP(H1249,'Tabla de Peligros y Riesgo'!$C$2:$E$226,2,FALSE),VLOOKUP(H1249,'LISTA DE ASPECTOS - IMPACTOS'!$D$3:$F$72,2,FALSE))</f>
        <v xml:space="preserve">Golpes </v>
      </c>
      <c r="J1249" s="336" t="s">
        <v>705</v>
      </c>
      <c r="K1249" s="342" t="s">
        <v>680</v>
      </c>
      <c r="L1249" s="177">
        <v>3</v>
      </c>
      <c r="M1249" s="268">
        <f t="shared" si="87"/>
        <v>13</v>
      </c>
      <c r="N1249" s="177"/>
      <c r="O1249" s="177"/>
      <c r="P1249" s="84"/>
      <c r="Q1249" s="287"/>
      <c r="R1249" s="177"/>
      <c r="S1249" s="177" t="s">
        <v>714</v>
      </c>
      <c r="T1249" s="178"/>
      <c r="U1249" s="178" t="s">
        <v>748</v>
      </c>
      <c r="V1249" s="87"/>
      <c r="W1249" s="86">
        <f t="shared" si="88"/>
        <v>13</v>
      </c>
      <c r="X1249" s="88"/>
      <c r="Y1249" s="86">
        <f t="shared" si="89"/>
        <v>17</v>
      </c>
      <c r="Z1249" s="85"/>
      <c r="AA1249" s="267" t="s">
        <v>1381</v>
      </c>
      <c r="AB1249" s="175"/>
      <c r="AC1249" s="176"/>
      <c r="AD1249" s="176"/>
      <c r="AT1249" s="102"/>
      <c r="AU1249" s="101"/>
    </row>
    <row r="1250" spans="1:52" ht="188">
      <c r="A1250" s="446"/>
      <c r="B1250" s="447"/>
      <c r="C1250" s="493"/>
      <c r="D1250" s="262" t="s">
        <v>1388</v>
      </c>
      <c r="E1250" s="352" t="s">
        <v>363</v>
      </c>
      <c r="F1250" s="263" t="s">
        <v>624</v>
      </c>
      <c r="G1250" s="290" t="s">
        <v>739</v>
      </c>
      <c r="H1250" s="341" t="s">
        <v>740</v>
      </c>
      <c r="I1250" s="335" t="str">
        <f>IF(OR(E1250="SE",E1250="SA"),VLOOKUP(H1250,'Tabla de Peligros y Riesgo'!$C$2:$E$226,2,FALSE),VLOOKUP(H1250,'LISTA DE ASPECTOS - IMPACTOS'!$D$3:$F$72,2,FALSE))</f>
        <v>Alteración de la calidad de suelo/agua</v>
      </c>
      <c r="J1250" s="336" t="str">
        <f>IF(OR(E1250="SE",E1250="SA"),VLOOKUP(H1250,'Tabla de Peligros y Riesgo'!$C$2:$E$226,3,FALSE),VLOOKUP(H1250,'LISTA DE ASPECTOS - IMPACTOS'!$D$3:$F$72,3,FALSE))</f>
        <v>Potencial incumplimiento de Estándares de Calidad Ambiental (ECA) para aire.
Potencial afectación a la vida y salud humana.</v>
      </c>
      <c r="K1250" s="342" t="s">
        <v>715</v>
      </c>
      <c r="L1250" s="177">
        <v>4</v>
      </c>
      <c r="M1250" s="268">
        <f t="shared" si="87"/>
        <v>14</v>
      </c>
      <c r="N1250" s="85"/>
      <c r="O1250" s="85"/>
      <c r="P1250" s="291"/>
      <c r="Q1250" s="287"/>
      <c r="R1250" s="177"/>
      <c r="S1250" s="177" t="s">
        <v>741</v>
      </c>
      <c r="T1250" s="178">
        <v>0.35</v>
      </c>
      <c r="U1250" s="178"/>
      <c r="V1250" s="87"/>
      <c r="W1250" s="86">
        <f t="shared" si="88"/>
        <v>14</v>
      </c>
      <c r="X1250" s="88"/>
      <c r="Y1250" s="86">
        <f t="shared" si="89"/>
        <v>18</v>
      </c>
      <c r="Z1250" s="85"/>
      <c r="AA1250" s="267" t="s">
        <v>1381</v>
      </c>
      <c r="AB1250" s="536"/>
      <c r="AC1250" s="537"/>
      <c r="AD1250" s="537"/>
      <c r="AE1250" s="272"/>
      <c r="AF1250" s="272"/>
      <c r="AG1250" s="272"/>
      <c r="AH1250" s="272"/>
      <c r="AI1250" s="272"/>
      <c r="AJ1250" s="272"/>
      <c r="AK1250" s="272"/>
      <c r="AL1250" s="273"/>
      <c r="AM1250" s="272"/>
      <c r="AN1250" s="273"/>
      <c r="AO1250" s="272"/>
      <c r="AP1250" s="273"/>
      <c r="AQ1250" s="272"/>
      <c r="AR1250" s="273"/>
      <c r="AS1250" s="272"/>
      <c r="AT1250" s="102"/>
      <c r="AU1250" s="101"/>
    </row>
    <row r="1251" spans="1:52" ht="101.5">
      <c r="A1251" s="446"/>
      <c r="B1251" s="444" t="s">
        <v>253</v>
      </c>
      <c r="C1251" s="488" t="s">
        <v>18</v>
      </c>
      <c r="D1251" s="262" t="s">
        <v>1388</v>
      </c>
      <c r="E1251" s="352" t="s">
        <v>362</v>
      </c>
      <c r="F1251" s="263" t="s">
        <v>624</v>
      </c>
      <c r="G1251" s="290" t="s">
        <v>679</v>
      </c>
      <c r="H1251" s="335" t="s">
        <v>470</v>
      </c>
      <c r="I1251" s="335" t="str">
        <f>IF(OR(E1251="SE",E1251="SA"),VLOOKUP(H1251,'Tabla de Peligros y Riesgo'!$C$2:$E$226,2,FALSE),VLOOKUP(H1251,'LISTA DE ASPECTOS - IMPACTOS'!$D$3:$F$72,2,FALSE))</f>
        <v>Riesgo Psicosocial</v>
      </c>
      <c r="J1251" s="336" t="str">
        <f>IF(OR(E1251="SE",E1251="SA"),VLOOKUP(H1251,'Tabla de Peligros y Riesgo'!$C$2:$E$226,3,FALSE),VLOOKUP(H1251,'LISTA DE ASPECTOS - IMPACTOS'!$D$3:$F$72,3,FALSE))</f>
        <v>Estrés / Depresión</v>
      </c>
      <c r="K1251" s="337" t="s">
        <v>680</v>
      </c>
      <c r="L1251" s="277">
        <v>4</v>
      </c>
      <c r="M1251" s="268">
        <f t="shared" si="87"/>
        <v>18</v>
      </c>
      <c r="N1251" s="85"/>
      <c r="O1251" s="85"/>
      <c r="P1251" s="292"/>
      <c r="Q1251" s="359"/>
      <c r="R1251" s="177"/>
      <c r="S1251" s="177" t="s">
        <v>820</v>
      </c>
      <c r="T1251" s="293"/>
      <c r="U1251" s="178" t="s">
        <v>748</v>
      </c>
      <c r="V1251" s="278">
        <v>0.15</v>
      </c>
      <c r="W1251" s="86">
        <f t="shared" si="88"/>
        <v>18</v>
      </c>
      <c r="X1251" s="88">
        <f>IF(M1251&gt;=16,MAX(N1251:R1251),IF(M1251&lt;16,MAX(N1251:V1251)))</f>
        <v>0</v>
      </c>
      <c r="Y1251" s="86">
        <f t="shared" si="89"/>
        <v>21</v>
      </c>
      <c r="Z1251" s="85"/>
      <c r="AA1251" s="267" t="s">
        <v>1381</v>
      </c>
      <c r="AB1251" s="176"/>
      <c r="AC1251" s="176"/>
      <c r="AD1251" s="176"/>
      <c r="AT1251" s="102"/>
      <c r="AU1251" s="101"/>
    </row>
    <row r="1252" spans="1:52" ht="101.5">
      <c r="A1252" s="446"/>
      <c r="B1252" s="445"/>
      <c r="C1252" s="489"/>
      <c r="D1252" s="262" t="s">
        <v>1388</v>
      </c>
      <c r="E1252" s="352" t="s">
        <v>362</v>
      </c>
      <c r="F1252" s="263" t="s">
        <v>624</v>
      </c>
      <c r="G1252" s="290" t="s">
        <v>679</v>
      </c>
      <c r="H1252" s="335" t="s">
        <v>496</v>
      </c>
      <c r="I1252" s="335" t="str">
        <f>IF(OR(E1252="SE",E1252="SA"),VLOOKUP(H1252,'Tabla de Peligros y Riesgo'!$C$2:$E$226,2,FALSE),VLOOKUP(H1252,'LISTA DE ASPECTOS - IMPACTOS'!$D$3:$F$72,2,FALSE))</f>
        <v>Riesgo Psicosocial</v>
      </c>
      <c r="J1252" s="336" t="str">
        <f>IF(OR(E1252="SE",E1252="SA"),VLOOKUP(H1252,'Tabla de Peligros y Riesgo'!$C$2:$E$226,3,FALSE),VLOOKUP(H1252,'LISTA DE ASPECTOS - IMPACTOS'!$D$3:$F$72,3,FALSE))</f>
        <v>Estrés / Depresión</v>
      </c>
      <c r="K1252" s="337" t="s">
        <v>680</v>
      </c>
      <c r="L1252" s="277">
        <v>4</v>
      </c>
      <c r="M1252" s="268">
        <f t="shared" si="87"/>
        <v>18</v>
      </c>
      <c r="N1252" s="85"/>
      <c r="O1252" s="85"/>
      <c r="P1252" s="292"/>
      <c r="Q1252" s="359"/>
      <c r="R1252" s="177"/>
      <c r="S1252" s="177" t="s">
        <v>820</v>
      </c>
      <c r="T1252" s="293"/>
      <c r="U1252" s="178" t="s">
        <v>748</v>
      </c>
      <c r="V1252" s="278"/>
      <c r="W1252" s="86">
        <f t="shared" si="88"/>
        <v>18</v>
      </c>
      <c r="X1252" s="195"/>
      <c r="Y1252" s="86">
        <f t="shared" si="89"/>
        <v>21</v>
      </c>
      <c r="Z1252" s="85"/>
      <c r="AA1252" s="267" t="s">
        <v>1381</v>
      </c>
      <c r="AB1252" s="176"/>
      <c r="AC1252" s="176"/>
      <c r="AD1252" s="176"/>
      <c r="AT1252" s="102"/>
      <c r="AU1252" s="101"/>
    </row>
    <row r="1253" spans="1:52" ht="72.5">
      <c r="A1253" s="446"/>
      <c r="B1253" s="445"/>
      <c r="C1253" s="489"/>
      <c r="D1253" s="262" t="s">
        <v>1388</v>
      </c>
      <c r="E1253" s="352" t="s">
        <v>363</v>
      </c>
      <c r="F1253" s="263" t="s">
        <v>624</v>
      </c>
      <c r="G1253" s="290" t="s">
        <v>686</v>
      </c>
      <c r="H1253" s="335" t="s">
        <v>687</v>
      </c>
      <c r="I1253" s="350" t="s">
        <v>688</v>
      </c>
      <c r="J1253" s="351" t="s">
        <v>689</v>
      </c>
      <c r="K1253" s="337" t="s">
        <v>690</v>
      </c>
      <c r="L1253" s="277">
        <v>5</v>
      </c>
      <c r="M1253" s="268">
        <f t="shared" si="87"/>
        <v>15</v>
      </c>
      <c r="N1253" s="269"/>
      <c r="O1253" s="274"/>
      <c r="P1253" s="334"/>
      <c r="Q1253" s="359"/>
      <c r="R1253" s="177"/>
      <c r="S1253" s="177" t="s">
        <v>691</v>
      </c>
      <c r="T1253" s="275"/>
      <c r="U1253" s="178"/>
      <c r="V1253" s="278"/>
      <c r="W1253" s="86">
        <f t="shared" si="88"/>
        <v>15</v>
      </c>
      <c r="X1253" s="195"/>
      <c r="Y1253" s="86">
        <f t="shared" si="89"/>
        <v>19</v>
      </c>
      <c r="Z1253" s="85"/>
      <c r="AA1253" s="267" t="s">
        <v>1381</v>
      </c>
      <c r="AB1253" s="176"/>
      <c r="AC1253" s="176"/>
      <c r="AD1253" s="176"/>
      <c r="AT1253" s="102"/>
      <c r="AU1253" s="101"/>
    </row>
    <row r="1254" spans="1:52" ht="70.5">
      <c r="A1254" s="446"/>
      <c r="B1254" s="445"/>
      <c r="C1254" s="489"/>
      <c r="D1254" s="262" t="s">
        <v>1388</v>
      </c>
      <c r="E1254" s="352" t="s">
        <v>363</v>
      </c>
      <c r="F1254" s="263" t="s">
        <v>624</v>
      </c>
      <c r="G1254" s="290" t="s">
        <v>789</v>
      </c>
      <c r="H1254" s="341" t="s">
        <v>577</v>
      </c>
      <c r="I1254" s="190" t="s">
        <v>688</v>
      </c>
      <c r="J1254" s="338" t="s">
        <v>689</v>
      </c>
      <c r="K1254" s="337" t="s">
        <v>680</v>
      </c>
      <c r="L1254" s="277">
        <v>4</v>
      </c>
      <c r="M1254" s="268">
        <f t="shared" si="87"/>
        <v>18</v>
      </c>
      <c r="N1254" s="269"/>
      <c r="O1254" s="274"/>
      <c r="P1254" s="334"/>
      <c r="Q1254" s="287"/>
      <c r="R1254" s="177"/>
      <c r="S1254" s="177" t="s">
        <v>795</v>
      </c>
      <c r="T1254" s="275"/>
      <c r="U1254" s="178" t="s">
        <v>791</v>
      </c>
      <c r="V1254" s="278"/>
      <c r="W1254" s="86">
        <f t="shared" si="88"/>
        <v>18</v>
      </c>
      <c r="X1254" s="195"/>
      <c r="Y1254" s="86">
        <f t="shared" si="89"/>
        <v>21</v>
      </c>
      <c r="Z1254" s="85"/>
      <c r="AA1254" s="267" t="s">
        <v>1381</v>
      </c>
      <c r="AB1254" s="176"/>
      <c r="AC1254" s="176"/>
      <c r="AD1254" s="176"/>
      <c r="AT1254" s="102"/>
      <c r="AU1254" s="101"/>
    </row>
    <row r="1255" spans="1:52" ht="105" customHeight="1">
      <c r="A1255" s="446"/>
      <c r="B1255" s="445"/>
      <c r="C1255" s="489"/>
      <c r="D1255" s="262" t="s">
        <v>1388</v>
      </c>
      <c r="E1255" s="352" t="s">
        <v>361</v>
      </c>
      <c r="F1255" s="263" t="s">
        <v>624</v>
      </c>
      <c r="G1255" s="290" t="s">
        <v>441</v>
      </c>
      <c r="H1255" s="341" t="s">
        <v>565</v>
      </c>
      <c r="I1255" s="335" t="s">
        <v>792</v>
      </c>
      <c r="J1255" s="336" t="str">
        <f>IF(OR(E1255="SE",E1255="SA"),VLOOKUP(H1255,'Tabla de Peligros y Riesgo'!$C$2:$E$226,3,FALSE),VLOOKUP(H1255,'LISTA DE ASPECTOS - IMPACTOS'!$D$3:$F$72,3,FALSE))</f>
        <v>Hiperlordosis/ Condromalacia</v>
      </c>
      <c r="K1255" s="337" t="s">
        <v>715</v>
      </c>
      <c r="L1255" s="277">
        <v>4</v>
      </c>
      <c r="M1255" s="268">
        <f t="shared" si="87"/>
        <v>14</v>
      </c>
      <c r="N1255" s="269"/>
      <c r="O1255" s="274"/>
      <c r="P1255" s="334"/>
      <c r="Q1255" s="287"/>
      <c r="R1255" s="177"/>
      <c r="S1255" s="177" t="s">
        <v>860</v>
      </c>
      <c r="T1255" s="275"/>
      <c r="U1255" s="178" t="s">
        <v>748</v>
      </c>
      <c r="V1255" s="278"/>
      <c r="W1255" s="86">
        <f t="shared" si="88"/>
        <v>14</v>
      </c>
      <c r="X1255" s="195"/>
      <c r="Y1255" s="86">
        <f t="shared" si="89"/>
        <v>18</v>
      </c>
      <c r="Z1255" s="85"/>
      <c r="AA1255" s="267" t="s">
        <v>1381</v>
      </c>
      <c r="AB1255" s="176"/>
      <c r="AC1255" s="176"/>
      <c r="AD1255" s="176"/>
      <c r="AT1255" s="102"/>
      <c r="AU1255" s="101"/>
    </row>
    <row r="1256" spans="1:52" ht="105" customHeight="1">
      <c r="A1256" s="446"/>
      <c r="B1256" s="445"/>
      <c r="C1256" s="493"/>
      <c r="D1256" s="262" t="s">
        <v>1388</v>
      </c>
      <c r="E1256" s="352" t="s">
        <v>362</v>
      </c>
      <c r="F1256" s="263" t="s">
        <v>624</v>
      </c>
      <c r="G1256" s="290" t="s">
        <v>692</v>
      </c>
      <c r="H1256" s="335" t="s">
        <v>521</v>
      </c>
      <c r="I1256" s="335" t="str">
        <f>IF(OR(E1256="SE",E1256="SA"),VLOOKUP(H1256,'Tabla de Peligros y Riesgo'!$C$2:$E$226,2,FALSE),VLOOKUP(H1256,'LISTA DE ASPECTOS - IMPACTOS'!$D$3:$F$72,2,FALSE))</f>
        <v>Riesgo Psicosocial</v>
      </c>
      <c r="J1256" s="336" t="str">
        <f>IF(OR(E1256="SE",E1256="SA"),VLOOKUP(H1256,'Tabla de Peligros y Riesgo'!$C$2:$E$226,3,FALSE),VLOOKUP(H1256,'LISTA DE ASPECTOS - IMPACTOS'!$D$3:$F$72,3,FALSE))</f>
        <v>Estrés / Depresión</v>
      </c>
      <c r="K1256" s="337" t="s">
        <v>680</v>
      </c>
      <c r="L1256" s="277">
        <v>4</v>
      </c>
      <c r="M1256" s="268">
        <f t="shared" si="87"/>
        <v>18</v>
      </c>
      <c r="N1256" s="269"/>
      <c r="O1256" s="274"/>
      <c r="P1256" s="275"/>
      <c r="Q1256" s="276"/>
      <c r="R1256" s="177"/>
      <c r="S1256" s="177" t="s">
        <v>742</v>
      </c>
      <c r="T1256" s="269"/>
      <c r="U1256" s="178" t="s">
        <v>748</v>
      </c>
      <c r="V1256" s="278"/>
      <c r="W1256" s="86">
        <f t="shared" si="88"/>
        <v>18</v>
      </c>
      <c r="X1256" s="195"/>
      <c r="Y1256" s="86">
        <f t="shared" si="89"/>
        <v>21</v>
      </c>
      <c r="Z1256" s="279"/>
      <c r="AA1256" s="267" t="s">
        <v>1381</v>
      </c>
      <c r="AB1256" s="176"/>
      <c r="AC1256" s="176"/>
      <c r="AD1256" s="176"/>
      <c r="AT1256" s="102"/>
      <c r="AU1256" s="101"/>
    </row>
    <row r="1257" spans="1:52" s="100" customFormat="1" ht="211.5">
      <c r="A1257" s="446"/>
      <c r="B1257" s="445"/>
      <c r="C1257" s="339" t="s">
        <v>142</v>
      </c>
      <c r="D1257" s="262" t="s">
        <v>1388</v>
      </c>
      <c r="E1257" s="352" t="s">
        <v>361</v>
      </c>
      <c r="F1257" s="263" t="s">
        <v>624</v>
      </c>
      <c r="G1257" s="290" t="s">
        <v>694</v>
      </c>
      <c r="H1257" s="335" t="s">
        <v>695</v>
      </c>
      <c r="I1257" s="335" t="str">
        <f>IF(OR(E1257="SE",E1257="SA"),VLOOKUP(H1257,'Tabla de Peligros y Riesgo'!$C$2:$E$226,2,FALSE),VLOOKUP(H1257,'LISTA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257" s="336" t="s">
        <v>696</v>
      </c>
      <c r="K1257" s="342" t="s">
        <v>680</v>
      </c>
      <c r="L1257" s="177">
        <v>4</v>
      </c>
      <c r="M1257" s="268">
        <f t="shared" si="87"/>
        <v>18</v>
      </c>
      <c r="N1257" s="280"/>
      <c r="O1257" s="280"/>
      <c r="P1257" s="282"/>
      <c r="Q1257" s="283" t="s">
        <v>697</v>
      </c>
      <c r="R1257" s="177" t="s">
        <v>678</v>
      </c>
      <c r="S1257" s="177" t="s">
        <v>698</v>
      </c>
      <c r="T1257" s="284"/>
      <c r="U1257" s="353" t="s">
        <v>699</v>
      </c>
      <c r="V1257" s="304"/>
      <c r="W1257" s="86">
        <f t="shared" si="88"/>
        <v>18</v>
      </c>
      <c r="X1257" s="88">
        <f>IF(M1257&gt;=16,MAX(N1257:R1257),IF(M1257&lt;16,MAX(N1257:T1257)))</f>
        <v>0</v>
      </c>
      <c r="Y1257" s="86">
        <f t="shared" si="89"/>
        <v>23</v>
      </c>
      <c r="Z1257" s="85"/>
      <c r="AA1257" s="267" t="s">
        <v>1381</v>
      </c>
      <c r="AD1257" s="99"/>
      <c r="AE1257" s="90"/>
      <c r="AF1257" s="90"/>
      <c r="AG1257" s="90"/>
      <c r="AH1257" s="90"/>
      <c r="AI1257" s="90"/>
      <c r="AJ1257" s="90"/>
      <c r="AK1257" s="90"/>
      <c r="AL1257" s="90"/>
      <c r="AM1257" s="90"/>
      <c r="AN1257" s="90"/>
      <c r="AO1257" s="90"/>
      <c r="AP1257" s="90"/>
      <c r="AQ1257" s="90"/>
      <c r="AR1257" s="90"/>
      <c r="AS1257" s="90"/>
      <c r="AT1257" s="102"/>
      <c r="AU1257" s="101"/>
      <c r="AV1257" s="90"/>
      <c r="AW1257" s="90"/>
      <c r="AX1257" s="90"/>
      <c r="AY1257" s="90"/>
      <c r="AZ1257" s="90"/>
    </row>
    <row r="1258" spans="1:52" ht="87">
      <c r="A1258" s="446"/>
      <c r="B1258" s="445"/>
      <c r="C1258" s="488" t="s">
        <v>22</v>
      </c>
      <c r="D1258" s="262" t="s">
        <v>1388</v>
      </c>
      <c r="E1258" s="352" t="s">
        <v>361</v>
      </c>
      <c r="F1258" s="263" t="s">
        <v>624</v>
      </c>
      <c r="G1258" s="290" t="s">
        <v>721</v>
      </c>
      <c r="H1258" s="341" t="s">
        <v>749</v>
      </c>
      <c r="I1258" s="335" t="str">
        <f>IF(OR(E1258="SE",E1258="SA"),VLOOKUP(H1258,'Tabla de Peligros y Riesgo'!$C$2:$E$226,2,FALSE),VLOOKUP(H1258,'LISTA DE ASPECTOS - IMPACTOS'!$D$3:$F$72,2,FALSE))</f>
        <v>Inhalación de gases Toxicos</v>
      </c>
      <c r="J1258" s="336" t="str">
        <f>IF(OR(E1258="SE",E1258="SA"),VLOOKUP(H1258,'Tabla de Peligros y Riesgo'!$C$2:$E$226,3,FALSE),VLOOKUP(H1258,'LISTA DE ASPECTOS - IMPACTOS'!$D$3:$F$72,3,FALSE))</f>
        <v>Intoxicación</v>
      </c>
      <c r="K1258" s="342" t="s">
        <v>715</v>
      </c>
      <c r="L1258" s="177">
        <v>3</v>
      </c>
      <c r="M1258" s="268">
        <f t="shared" si="87"/>
        <v>9</v>
      </c>
      <c r="N1258" s="85"/>
      <c r="O1258" s="85"/>
      <c r="P1258" s="84"/>
      <c r="Q1258" s="287" t="s">
        <v>750</v>
      </c>
      <c r="R1258" s="177" t="s">
        <v>685</v>
      </c>
      <c r="S1258" s="177" t="s">
        <v>751</v>
      </c>
      <c r="T1258" s="178"/>
      <c r="U1258" s="178" t="s">
        <v>748</v>
      </c>
      <c r="V1258" s="87"/>
      <c r="W1258" s="86">
        <f t="shared" si="88"/>
        <v>9</v>
      </c>
      <c r="X1258" s="88"/>
      <c r="Y1258" s="86">
        <f t="shared" si="89"/>
        <v>17</v>
      </c>
      <c r="Z1258" s="85"/>
      <c r="AA1258" s="267" t="s">
        <v>1381</v>
      </c>
      <c r="AB1258" s="175"/>
      <c r="AC1258" s="176"/>
      <c r="AD1258" s="176"/>
      <c r="AT1258" s="102"/>
      <c r="AU1258" s="101"/>
    </row>
    <row r="1259" spans="1:52" ht="87">
      <c r="A1259" s="446"/>
      <c r="B1259" s="445"/>
      <c r="C1259" s="489"/>
      <c r="D1259" s="262" t="s">
        <v>1388</v>
      </c>
      <c r="E1259" s="352" t="s">
        <v>362</v>
      </c>
      <c r="F1259" s="263" t="s">
        <v>624</v>
      </c>
      <c r="G1259" s="290" t="s">
        <v>752</v>
      </c>
      <c r="H1259" s="341" t="s">
        <v>452</v>
      </c>
      <c r="I1259" s="335" t="str">
        <f>IF(OR(E1259="SE",E1259="SA"),VLOOKUP(H1259,'Tabla de Peligros y Riesgo'!$C$2:$E$226,2,FALSE),VLOOKUP(H1259,'LISTA DE ASPECTOS - IMPACTOS'!$D$3:$F$72,2,FALSE))</f>
        <v>Caída de roca</v>
      </c>
      <c r="J1259" s="336" t="str">
        <f>IF(OR(E1259="SE",E1259="SA"),VLOOKUP(H1259,'Tabla de Peligros y Riesgo'!$C$2:$E$226,3,FALSE),VLOOKUP(H1259,'LISTA DE ASPECTOS - IMPACTOS'!$D$3:$F$72,3,FALSE))</f>
        <v>Contusión/Fractura/Muerte</v>
      </c>
      <c r="K1259" s="342" t="s">
        <v>715</v>
      </c>
      <c r="L1259" s="177">
        <v>2</v>
      </c>
      <c r="M1259" s="268">
        <f t="shared" si="87"/>
        <v>5</v>
      </c>
      <c r="N1259" s="85"/>
      <c r="O1259" s="85"/>
      <c r="P1259" s="292"/>
      <c r="Q1259" s="287" t="s">
        <v>753</v>
      </c>
      <c r="R1259" s="177" t="s">
        <v>685</v>
      </c>
      <c r="S1259" s="177" t="s">
        <v>754</v>
      </c>
      <c r="T1259" s="293"/>
      <c r="U1259" s="178" t="s">
        <v>748</v>
      </c>
      <c r="V1259" s="278"/>
      <c r="W1259" s="86">
        <f t="shared" si="88"/>
        <v>5</v>
      </c>
      <c r="X1259" s="88"/>
      <c r="Y1259" s="86">
        <f t="shared" si="89"/>
        <v>12</v>
      </c>
      <c r="Z1259" s="85"/>
      <c r="AA1259" s="267" t="s">
        <v>1381</v>
      </c>
      <c r="AB1259" s="176"/>
      <c r="AC1259" s="176"/>
      <c r="AD1259" s="176"/>
      <c r="AT1259" s="102"/>
      <c r="AU1259" s="101"/>
    </row>
    <row r="1260" spans="1:52" s="100" customFormat="1" ht="87">
      <c r="A1260" s="446"/>
      <c r="B1260" s="445"/>
      <c r="C1260" s="489"/>
      <c r="D1260" s="262" t="s">
        <v>1388</v>
      </c>
      <c r="E1260" s="352" t="s">
        <v>362</v>
      </c>
      <c r="F1260" s="263" t="s">
        <v>624</v>
      </c>
      <c r="G1260" s="290" t="s">
        <v>701</v>
      </c>
      <c r="H1260" s="341" t="s">
        <v>524</v>
      </c>
      <c r="I1260" s="335" t="str">
        <f>IF(OR(E1260="SE",E1260="SA"),VLOOKUP(H1260,'Tabla de Peligros y Riesgo'!$C$2:$E$226,2,FALSE),VLOOKUP(H1260,'LISTA DE ASPECTOS - IMPACTOS'!$D$3:$F$72,2,FALSE))</f>
        <v>Caída al mismo nivel</v>
      </c>
      <c r="J1260" s="336" t="s">
        <v>702</v>
      </c>
      <c r="K1260" s="342" t="s">
        <v>680</v>
      </c>
      <c r="L1260" s="177">
        <v>4</v>
      </c>
      <c r="M1260" s="268">
        <f t="shared" si="87"/>
        <v>18</v>
      </c>
      <c r="N1260" s="280"/>
      <c r="O1260" s="280"/>
      <c r="P1260" s="282"/>
      <c r="Q1260" s="287"/>
      <c r="R1260" s="177"/>
      <c r="S1260" s="177" t="s">
        <v>861</v>
      </c>
      <c r="T1260" s="284"/>
      <c r="U1260" s="178" t="s">
        <v>748</v>
      </c>
      <c r="V1260" s="304"/>
      <c r="W1260" s="86">
        <f t="shared" si="88"/>
        <v>18</v>
      </c>
      <c r="X1260" s="88"/>
      <c r="Y1260" s="86">
        <f t="shared" si="89"/>
        <v>21</v>
      </c>
      <c r="Z1260" s="85"/>
      <c r="AA1260" s="267" t="s">
        <v>1381</v>
      </c>
      <c r="AD1260" s="99"/>
      <c r="AE1260" s="90"/>
      <c r="AF1260" s="90"/>
      <c r="AG1260" s="90"/>
      <c r="AH1260" s="90"/>
      <c r="AI1260" s="90"/>
      <c r="AJ1260" s="90"/>
      <c r="AK1260" s="90"/>
      <c r="AL1260" s="90"/>
      <c r="AM1260" s="90"/>
      <c r="AN1260" s="90"/>
      <c r="AO1260" s="90"/>
      <c r="AP1260" s="90"/>
      <c r="AQ1260" s="90"/>
      <c r="AR1260" s="90"/>
      <c r="AS1260" s="90"/>
      <c r="AT1260" s="102"/>
      <c r="AU1260" s="101"/>
      <c r="AV1260" s="90"/>
      <c r="AW1260" s="90"/>
      <c r="AX1260" s="90"/>
      <c r="AY1260" s="90"/>
      <c r="AZ1260" s="90"/>
    </row>
    <row r="1261" spans="1:52" ht="87">
      <c r="A1261" s="446"/>
      <c r="B1261" s="445"/>
      <c r="C1261" s="488" t="s">
        <v>37</v>
      </c>
      <c r="D1261" s="262" t="s">
        <v>1388</v>
      </c>
      <c r="E1261" s="352" t="s">
        <v>362</v>
      </c>
      <c r="F1261" s="263" t="s">
        <v>624</v>
      </c>
      <c r="G1261" s="290" t="s">
        <v>701</v>
      </c>
      <c r="H1261" s="341" t="s">
        <v>542</v>
      </c>
      <c r="I1261" s="335" t="str">
        <f>IF(OR(E1261="SE",E1261="SA"),VLOOKUP(H1261,'Tabla de Peligros y Riesgo'!$C$2:$E$226,2,FALSE),VLOOKUP(H1261,'LISTA DE ASPECTOS - IMPACTOS'!$D$3:$F$72,2,FALSE))</f>
        <v>Caída al mismo nivel</v>
      </c>
      <c r="J1261" s="336" t="s">
        <v>702</v>
      </c>
      <c r="K1261" s="342" t="s">
        <v>680</v>
      </c>
      <c r="L1261" s="177">
        <v>4</v>
      </c>
      <c r="M1261" s="268">
        <f t="shared" ref="M1261:M1324" si="90">IF(CONCATENATE(L1261,K1261)="1A",1,IF(CONCATENATE(L1261,K1261)="1B",2,IF(CONCATENATE(L1261,K1261)="2A",3,IF(CONCATENATE(L1261,K1261)="1C",4,IF(CONCATENATE(L1261,K1261)="2B",5,IF(CONCATENATE(L1261,K1261)="3A",6,IF(CONCATENATE(L1261,K1261)="1D",7,IF(CONCATENATE(L1261,K1261)="2C",8,IF(CONCATENATE(L1261,K1261)="3B",9,IF(CONCATENATE(L1261,K1261)="4A",10,IF(CONCATENATE(L1261,K1261)="1E",11,IF(CONCATENATE(L1261,K1261)="2D",12,IF(CONCATENATE(L1261,K1261)="3C",13,IF(CONCATENATE(L1261,K1261)="4B",14,IF(CONCATENATE(L1261,K1261)="5A",15,IF(CONCATENATE(L1261,K1261)="2E",16,IF(CONCATENATE(L1261,K1261)="3D",17,IF(CONCATENATE(L1261,K1261)="4C",18,IF(CONCATENATE(L1261,K1261)="5B",19,IF(CONCATENATE(L1261,K1261)="3E",20,IF(CONCATENATE(L1261,K1261)="4D",21,IF(CONCATENATE(L1261,K1261)="5C",22,IF(CONCATENATE(L1261,K1261)="4E",23,IF(CONCATENATE(L1261,K1261)="5D",24,IF(CONCATENATE(L1261,K1261)="5E",25,"")))))))))))))))))))))))))</f>
        <v>18</v>
      </c>
      <c r="N1261" s="85"/>
      <c r="O1261" s="85"/>
      <c r="P1261" s="84"/>
      <c r="Q1261" s="287"/>
      <c r="R1261" s="177"/>
      <c r="S1261" s="177" t="s">
        <v>811</v>
      </c>
      <c r="T1261" s="178"/>
      <c r="U1261" s="178" t="s">
        <v>748</v>
      </c>
      <c r="V1261" s="87"/>
      <c r="W1261" s="86">
        <f t="shared" ref="W1261:W1294" si="91">M1261</f>
        <v>18</v>
      </c>
      <c r="X1261" s="88"/>
      <c r="Y1261" s="86">
        <f t="shared" ref="Y1261:Y1324" si="92">_xlfn.IFS(AND(W1261=1,N1261&lt;&gt;0),25,AND(W1261=1,O1261&lt;&gt;0),21,AND(W1261=1,R1261="ALTO"),16,AND(W1261=1,R1261="BAJO"),11,AND(W1261=1,S1261&lt;&gt;0),2,AND(W1261=2,N1261&lt;&gt;0),25,AND(W1261=2,O1261&lt;&gt;0),21,AND(W1261=2,R1261="ALTO"),16,AND(W1261=2,R1261="BAJO"),11,AND(W1261=2,S1261&lt;&gt;0),4,AND(W1261=3,N1261&lt;&gt;0),25,AND(W1261=3,O1261&lt;&gt;0),21,AND(W1261=3,R1261="ALTO"),16,AND(W1261=3,R1261="BAJO"),12,AND(W1261=3,S1261&lt;&gt;0),5,AND(W1261=4,N1261&lt;&gt;0),25,AND(W1261=4,O1261&lt;&gt;0),13,AND(W1261=4,R1261="ALTO"),16,AND(W1261=4,R1261="BAJO"),14,AND(W1261=4,S1261&lt;&gt;0),7,AND(W1261=5,N1261&lt;&gt;0),25,AND(W1261=5,O1261&lt;&gt;0),21,AND(W1261=5,R1261="ALTO"),16,AND(W1261=5,R1261="BAJO"),12,AND(W1261=5,S1261&lt;&gt;0),8,AND(W1261=6,N1261&lt;&gt;0),25,AND(W1261=6,O1261&lt;&gt;0),21,AND(W1261=6,R1261="ALTO"),20,AND(W1261=6,R1261="BAJO"),17,AND(W1261=6,S1261&lt;&gt;0),6,AND(W1261=7,N1261&lt;&gt;0),25,AND(W1261=7,O1261&lt;&gt;0),23,AND(W1261=7,R1261="ALTO"),16,AND(W1261=7,R1261="BAJO"),11,AND(W1261=7,S1261&lt;&gt;0),7,AND(W1261=8,N1261&lt;&gt;0),25,AND(W1261=8,O1261&lt;&gt;0),21,AND(W1261=8,R1261="ALTO"),16,AND(W1261=8,R1261="BAJO"),12,AND(W1261=8,S1261&lt;&gt;0),8,AND(W1261=9,N1261&lt;&gt;0),25,AND(W1261=9,O1261&lt;&gt;0),21,AND(W1261=9,R1261="ALTO"),20,AND(W1261=9,R1261="BAJO"),17,AND(W1261=9,S1261&lt;&gt;0),13,AND(W1261=10,N1261&lt;&gt;0),25,AND(W1261=10,O1261&lt;&gt;0),22,AND(W1261=10,R1261="ALTO"),21,AND(W1261=10,R1261="BAJO"),18,AND(W1261=10,S1261&lt;&gt;0),18,AND(W1261=11,N1261&lt;&gt;0),25,AND(W1261=11,O1261&lt;&gt;0),23,AND(W1261=11,R1261="ALTO"),20,AND(W1261=11,R1261="BAJO"),16,AND(W1261=11,S1261&lt;&gt;0),11,AND(W1261=12,N1261&lt;&gt;0),25,AND(W1261=12,O1261&lt;&gt;0),23,AND(W1261=12,R1261="ALTO"),20,AND(W1261=12,R1261="BAJO"),16,AND(W1261=12,S1261&lt;&gt;0),12,AND(W1261=13,N1261&lt;&gt;0),25,AND(W1261=13,O1261&lt;&gt;0),21,AND(W1261=13,R1261="ALTO"),20,AND(W1261=13,R1261="BAJO"),17,AND(W1261=13,S1261&lt;&gt;0),17,AND(W1261=14,N1261&lt;&gt;0),25,AND(W1261=14,O1261&lt;&gt;0),24,AND(W1261=14,R1261="ALTO"),23,AND(W1261=14,R1261="BAJO"),21,AND(W1261=14,S1261&lt;&gt;0),18,AND(W1261=15,N1261&lt;&gt;0),25,AND(W1261=15,O1261&lt;&gt;0),24,AND(W1261=15,R1261="ALTO"),22,AND(W1261=15,R1261="BAJO"),19,AND(W1261=15,S1261&lt;&gt;0),19,AND(W1261=16,N1261&lt;&gt;0),25,AND(W1261=16,O1261&lt;&gt;0),23,AND(W1261=16,R1261="ALTO"),23,AND(W1261=16,R1261="BAJO"),23,AND(W1261=16,S1261&lt;&gt;0),20,AND(W1261=17,N1261&lt;&gt;0),25,AND(W1261=17,O1261&lt;&gt;0),24,AND(W1261=17,R1261="ALTO"),23,AND(W1261=17,R1261="BAJO"),21,AND(W1261=17,S1261&lt;&gt;0),20,AND(W1261=18,N1261&lt;&gt;0),25,AND(W1261=18,O1261&lt;&gt;0),24,AND(W1261=18,R1261="ALTO"),23,AND(W1261=18,R1261="BAJO"),22,AND(W1261=18,S1261&lt;&gt;0),21,AND(W1261=19,N1261&lt;&gt;0),25,AND(W1261=19,O1261&lt;&gt;0),25,AND(W1261=19,R1261="ALTO"),24,AND(W1261=19,R1261="BAJO"),22,AND(W1261=19,S1261&lt;&gt;0),22,AND(W1261&lt;&gt;0,U1261&lt;&gt;0),W1261,TRUE,"FALSO")</f>
        <v>21</v>
      </c>
      <c r="Z1261" s="85"/>
      <c r="AA1261" s="267" t="s">
        <v>1381</v>
      </c>
      <c r="AB1261" s="175"/>
      <c r="AC1261" s="176"/>
      <c r="AD1261" s="176"/>
      <c r="AT1261" s="102"/>
      <c r="AU1261" s="101"/>
    </row>
    <row r="1262" spans="1:52" ht="87">
      <c r="A1262" s="446"/>
      <c r="B1262" s="445"/>
      <c r="C1262" s="489"/>
      <c r="D1262" s="262" t="s">
        <v>1388</v>
      </c>
      <c r="E1262" s="352" t="s">
        <v>361</v>
      </c>
      <c r="F1262" s="263" t="s">
        <v>624</v>
      </c>
      <c r="G1262" s="290" t="s">
        <v>812</v>
      </c>
      <c r="H1262" s="341" t="s">
        <v>813</v>
      </c>
      <c r="I1262" s="335" t="s">
        <v>814</v>
      </c>
      <c r="J1262" s="336" t="s">
        <v>815</v>
      </c>
      <c r="K1262" s="342" t="s">
        <v>680</v>
      </c>
      <c r="L1262" s="177">
        <v>4</v>
      </c>
      <c r="M1262" s="268">
        <f t="shared" si="90"/>
        <v>18</v>
      </c>
      <c r="N1262" s="85"/>
      <c r="O1262" s="85"/>
      <c r="P1262" s="84"/>
      <c r="Q1262" s="287" t="s">
        <v>816</v>
      </c>
      <c r="R1262" s="177" t="s">
        <v>685</v>
      </c>
      <c r="S1262" s="177" t="s">
        <v>819</v>
      </c>
      <c r="T1262" s="178"/>
      <c r="U1262" s="178" t="s">
        <v>748</v>
      </c>
      <c r="V1262" s="87"/>
      <c r="W1262" s="86">
        <f t="shared" si="91"/>
        <v>18</v>
      </c>
      <c r="X1262" s="88"/>
      <c r="Y1262" s="86">
        <f t="shared" si="92"/>
        <v>22</v>
      </c>
      <c r="Z1262" s="85"/>
      <c r="AA1262" s="267" t="s">
        <v>1381</v>
      </c>
      <c r="AB1262" s="175"/>
      <c r="AC1262" s="176"/>
      <c r="AD1262" s="176"/>
      <c r="AT1262" s="102"/>
      <c r="AU1262" s="101"/>
    </row>
    <row r="1263" spans="1:52" ht="101.5">
      <c r="A1263" s="446"/>
      <c r="B1263" s="445"/>
      <c r="C1263" s="493"/>
      <c r="D1263" s="262" t="s">
        <v>1388</v>
      </c>
      <c r="E1263" s="352" t="s">
        <v>362</v>
      </c>
      <c r="F1263" s="263" t="s">
        <v>624</v>
      </c>
      <c r="G1263" s="290" t="s">
        <v>704</v>
      </c>
      <c r="H1263" s="341" t="s">
        <v>507</v>
      </c>
      <c r="I1263" s="335" t="str">
        <f>IF(OR(E1263="SE",E1263="SA"),VLOOKUP(H1263,'Tabla de Peligros y Riesgo'!$C$2:$E$226,2,FALSE),VLOOKUP(H1263,'LISTA DE ASPECTOS - IMPACTOS'!$D$3:$F$72,2,FALSE))</f>
        <v xml:space="preserve">Golpes </v>
      </c>
      <c r="J1263" s="336" t="s">
        <v>705</v>
      </c>
      <c r="K1263" s="342" t="s">
        <v>680</v>
      </c>
      <c r="L1263" s="177">
        <v>3</v>
      </c>
      <c r="M1263" s="268">
        <f t="shared" si="90"/>
        <v>13</v>
      </c>
      <c r="N1263" s="177"/>
      <c r="O1263" s="177"/>
      <c r="P1263" s="84"/>
      <c r="Q1263" s="287"/>
      <c r="R1263" s="177"/>
      <c r="S1263" s="177" t="s">
        <v>714</v>
      </c>
      <c r="T1263" s="178"/>
      <c r="U1263" s="178" t="s">
        <v>748</v>
      </c>
      <c r="V1263" s="87"/>
      <c r="W1263" s="86">
        <f t="shared" si="91"/>
        <v>13</v>
      </c>
      <c r="X1263" s="88"/>
      <c r="Y1263" s="86">
        <f t="shared" si="92"/>
        <v>17</v>
      </c>
      <c r="Z1263" s="85"/>
      <c r="AA1263" s="267" t="s">
        <v>1381</v>
      </c>
      <c r="AB1263" s="175"/>
      <c r="AC1263" s="176"/>
      <c r="AD1263" s="176"/>
      <c r="AT1263" s="102"/>
      <c r="AU1263" s="101"/>
    </row>
    <row r="1264" spans="1:52" ht="101.5">
      <c r="A1264" s="446"/>
      <c r="B1264" s="445"/>
      <c r="C1264" s="339" t="s">
        <v>144</v>
      </c>
      <c r="D1264" s="262" t="s">
        <v>1388</v>
      </c>
      <c r="E1264" s="352" t="s">
        <v>362</v>
      </c>
      <c r="F1264" s="263" t="s">
        <v>624</v>
      </c>
      <c r="G1264" s="290" t="s">
        <v>704</v>
      </c>
      <c r="H1264" s="341" t="s">
        <v>507</v>
      </c>
      <c r="I1264" s="335" t="str">
        <f>IF(OR(E1264="SE",E1264="SA"),VLOOKUP(H1264,'Tabla de Peligros y Riesgo'!$C$2:$E$226,2,FALSE),VLOOKUP(H1264,'LISTA DE ASPECTOS - IMPACTOS'!$D$3:$F$72,2,FALSE))</f>
        <v xml:space="preserve">Golpes </v>
      </c>
      <c r="J1264" s="336" t="s">
        <v>705</v>
      </c>
      <c r="K1264" s="342" t="s">
        <v>680</v>
      </c>
      <c r="L1264" s="177">
        <v>3</v>
      </c>
      <c r="M1264" s="268">
        <f t="shared" si="90"/>
        <v>13</v>
      </c>
      <c r="N1264" s="177"/>
      <c r="O1264" s="177"/>
      <c r="P1264" s="84"/>
      <c r="Q1264" s="287"/>
      <c r="R1264" s="177"/>
      <c r="S1264" s="177" t="s">
        <v>714</v>
      </c>
      <c r="T1264" s="178"/>
      <c r="U1264" s="178" t="s">
        <v>748</v>
      </c>
      <c r="V1264" s="87"/>
      <c r="W1264" s="86">
        <f t="shared" si="91"/>
        <v>13</v>
      </c>
      <c r="X1264" s="88"/>
      <c r="Y1264" s="86">
        <f t="shared" si="92"/>
        <v>17</v>
      </c>
      <c r="Z1264" s="85"/>
      <c r="AA1264" s="267" t="s">
        <v>1381</v>
      </c>
      <c r="AB1264" s="175"/>
      <c r="AC1264" s="176"/>
      <c r="AD1264" s="176"/>
      <c r="AT1264" s="102"/>
      <c r="AU1264" s="101"/>
    </row>
    <row r="1265" spans="1:47" ht="87">
      <c r="A1265" s="446"/>
      <c r="B1265" s="445"/>
      <c r="C1265" s="488" t="s">
        <v>254</v>
      </c>
      <c r="D1265" s="262" t="s">
        <v>1388</v>
      </c>
      <c r="E1265" s="352" t="s">
        <v>361</v>
      </c>
      <c r="F1265" s="263" t="s">
        <v>624</v>
      </c>
      <c r="G1265" s="290" t="s">
        <v>441</v>
      </c>
      <c r="H1265" s="341" t="s">
        <v>519</v>
      </c>
      <c r="I1265" s="335" t="str">
        <f>IF(OR(E1265="SE",E1265="SA"),VLOOKUP(H1265,'Tabla de Peligros y Riesgo'!$C$2:$E$226,2,FALSE),VLOOKUP(H1265,'LISTA DE ASPECTOS - IMPACTOS'!$D$3:$F$72,2,FALSE))</f>
        <v>Riesgos Disergonómico</v>
      </c>
      <c r="J1265" s="336" t="str">
        <f>IF(OR(E1265="SE",E1265="SA"),VLOOKUP(H1265,'Tabla de Peligros y Riesgo'!$C$2:$E$226,3,FALSE),VLOOKUP(H1265,'LISTA DE ASPECTOS - IMPACTOS'!$D$3:$F$72,3,FALSE))</f>
        <v>Lumbalgia/Dorsalgia/ Hiperlordosis/ Tendinitis de Hombro</v>
      </c>
      <c r="K1265" s="342" t="s">
        <v>715</v>
      </c>
      <c r="L1265" s="177">
        <v>4</v>
      </c>
      <c r="M1265" s="268">
        <f t="shared" si="90"/>
        <v>14</v>
      </c>
      <c r="N1265" s="177"/>
      <c r="O1265" s="177"/>
      <c r="P1265" s="84"/>
      <c r="Q1265" s="287"/>
      <c r="R1265" s="177"/>
      <c r="S1265" s="177" t="s">
        <v>716</v>
      </c>
      <c r="T1265" s="178"/>
      <c r="U1265" s="178" t="s">
        <v>748</v>
      </c>
      <c r="V1265" s="87"/>
      <c r="W1265" s="86">
        <f t="shared" si="91"/>
        <v>14</v>
      </c>
      <c r="X1265" s="88"/>
      <c r="Y1265" s="86">
        <f t="shared" si="92"/>
        <v>18</v>
      </c>
      <c r="Z1265" s="85"/>
      <c r="AA1265" s="267" t="s">
        <v>1381</v>
      </c>
      <c r="AB1265" s="175"/>
      <c r="AC1265" s="176"/>
      <c r="AD1265" s="176"/>
      <c r="AT1265" s="102"/>
      <c r="AU1265" s="101"/>
    </row>
    <row r="1266" spans="1:47" ht="87">
      <c r="A1266" s="446"/>
      <c r="B1266" s="445"/>
      <c r="C1266" s="489"/>
      <c r="D1266" s="262" t="s">
        <v>1388</v>
      </c>
      <c r="E1266" s="352" t="s">
        <v>362</v>
      </c>
      <c r="F1266" s="263" t="s">
        <v>624</v>
      </c>
      <c r="G1266" s="290" t="s">
        <v>701</v>
      </c>
      <c r="H1266" s="341" t="s">
        <v>542</v>
      </c>
      <c r="I1266" s="335" t="str">
        <f>IF(OR(E1266="SE",E1266="SA"),VLOOKUP(H1266,'Tabla de Peligros y Riesgo'!$C$2:$E$226,2,FALSE),VLOOKUP(H1266,'LISTA DE ASPECTOS - IMPACTOS'!$D$3:$F$72,2,FALSE))</f>
        <v>Caída al mismo nivel</v>
      </c>
      <c r="J1266" s="336" t="s">
        <v>702</v>
      </c>
      <c r="K1266" s="342" t="s">
        <v>680</v>
      </c>
      <c r="L1266" s="177">
        <v>4</v>
      </c>
      <c r="M1266" s="268">
        <f t="shared" si="90"/>
        <v>18</v>
      </c>
      <c r="N1266" s="85"/>
      <c r="O1266" s="85"/>
      <c r="P1266" s="84"/>
      <c r="Q1266" s="287"/>
      <c r="R1266" s="177"/>
      <c r="S1266" s="177" t="s">
        <v>861</v>
      </c>
      <c r="T1266" s="178"/>
      <c r="U1266" s="178" t="s">
        <v>748</v>
      </c>
      <c r="V1266" s="87">
        <v>0.15</v>
      </c>
      <c r="W1266" s="86">
        <f t="shared" si="91"/>
        <v>18</v>
      </c>
      <c r="X1266" s="88">
        <f>IF(M1266&gt;=16,MAX(N1266:R1266),IF(M1266&lt;16,MAX(N1266:V1266)))</f>
        <v>0</v>
      </c>
      <c r="Y1266" s="86">
        <f t="shared" si="92"/>
        <v>21</v>
      </c>
      <c r="Z1266" s="85"/>
      <c r="AA1266" s="267" t="s">
        <v>1381</v>
      </c>
      <c r="AB1266" s="175"/>
      <c r="AC1266" s="176"/>
      <c r="AD1266" s="176"/>
      <c r="AT1266" s="102"/>
      <c r="AU1266" s="101"/>
    </row>
    <row r="1267" spans="1:47" ht="87">
      <c r="A1267" s="446"/>
      <c r="B1267" s="445"/>
      <c r="C1267" s="489"/>
      <c r="D1267" s="262" t="s">
        <v>1388</v>
      </c>
      <c r="E1267" s="352" t="s">
        <v>362</v>
      </c>
      <c r="F1267" s="263" t="s">
        <v>624</v>
      </c>
      <c r="G1267" s="290" t="s">
        <v>823</v>
      </c>
      <c r="H1267" s="341" t="s">
        <v>824</v>
      </c>
      <c r="I1267" s="335" t="str">
        <f>IF(OR(E1267="SE",E1267="SA"),VLOOKUP(H1267,'Tabla de Peligros y Riesgo'!$C$2:$E$226,2,FALSE),VLOOKUP(H1267,'LISTA DE ASPECTOS - IMPACTOS'!$D$3:$F$72,2,FALSE))</f>
        <v>Aplastamiento</v>
      </c>
      <c r="J1267" s="336" t="str">
        <f>IF(OR(E1267="SE",E1267="SA"),VLOOKUP(H1267,'Tabla de Peligros y Riesgo'!$C$2:$E$226,3,FALSE),VLOOKUP(H1267,'LISTA DE ASPECTOS - IMPACTOS'!$D$3:$F$72,3,FALSE))</f>
        <v>Contusión/Fractura/Muerte</v>
      </c>
      <c r="K1267" s="342" t="s">
        <v>680</v>
      </c>
      <c r="L1267" s="177">
        <v>2</v>
      </c>
      <c r="M1267" s="268">
        <f t="shared" si="90"/>
        <v>8</v>
      </c>
      <c r="N1267" s="85"/>
      <c r="O1267" s="85"/>
      <c r="P1267" s="84"/>
      <c r="Q1267" s="287" t="s">
        <v>825</v>
      </c>
      <c r="R1267" s="177" t="s">
        <v>685</v>
      </c>
      <c r="S1267" s="177" t="s">
        <v>826</v>
      </c>
      <c r="T1267" s="178"/>
      <c r="U1267" s="178" t="s">
        <v>748</v>
      </c>
      <c r="V1267" s="87"/>
      <c r="W1267" s="86">
        <f t="shared" si="91"/>
        <v>8</v>
      </c>
      <c r="X1267" s="88"/>
      <c r="Y1267" s="86">
        <f t="shared" si="92"/>
        <v>12</v>
      </c>
      <c r="Z1267" s="85"/>
      <c r="AA1267" s="267" t="s">
        <v>1381</v>
      </c>
      <c r="AB1267" s="175"/>
      <c r="AC1267" s="176"/>
      <c r="AD1267" s="176"/>
      <c r="AT1267" s="102"/>
      <c r="AU1267" s="101"/>
    </row>
    <row r="1268" spans="1:47" ht="116">
      <c r="A1268" s="446"/>
      <c r="B1268" s="445"/>
      <c r="C1268" s="489"/>
      <c r="D1268" s="262" t="s">
        <v>1388</v>
      </c>
      <c r="E1268" s="352" t="s">
        <v>362</v>
      </c>
      <c r="F1268" s="263" t="s">
        <v>624</v>
      </c>
      <c r="G1268" s="290" t="s">
        <v>735</v>
      </c>
      <c r="H1268" s="341" t="s">
        <v>736</v>
      </c>
      <c r="I1268" s="335" t="str">
        <f>IF(OR(E1268="SE",E1268="SA"),VLOOKUP(H1268,'Tabla de Peligros y Riesgo'!$C$2:$E$226,2,FALSE),VLOOKUP(H1268,'LISTA DE ASPECTOS - IMPACTOS'!$D$3:$F$72,2,FALSE))</f>
        <v>Cortes</v>
      </c>
      <c r="J1268" s="336" t="str">
        <f>IF(OR(E1268="SE",E1268="SA"),VLOOKUP(H1268,'Tabla de Peligros y Riesgo'!$C$2:$E$226,3,FALSE),VLOOKUP(H1268,'LISTA DE ASPECTOS - IMPACTOS'!$D$3:$F$72,3,FALSE))</f>
        <v>Herida punzocortante</v>
      </c>
      <c r="K1268" s="342" t="s">
        <v>715</v>
      </c>
      <c r="L1268" s="177">
        <v>3</v>
      </c>
      <c r="M1268" s="268">
        <f t="shared" si="90"/>
        <v>9</v>
      </c>
      <c r="N1268" s="85"/>
      <c r="O1268" s="85"/>
      <c r="P1268" s="84"/>
      <c r="Q1268" s="287" t="s">
        <v>737</v>
      </c>
      <c r="R1268" s="177" t="s">
        <v>678</v>
      </c>
      <c r="S1268" s="177" t="s">
        <v>738</v>
      </c>
      <c r="T1268" s="178"/>
      <c r="U1268" s="178" t="s">
        <v>748</v>
      </c>
      <c r="V1268" s="87"/>
      <c r="W1268" s="86">
        <f t="shared" si="91"/>
        <v>9</v>
      </c>
      <c r="X1268" s="88"/>
      <c r="Y1268" s="86">
        <f t="shared" si="92"/>
        <v>20</v>
      </c>
      <c r="Z1268" s="85"/>
      <c r="AA1268" s="267" t="s">
        <v>1381</v>
      </c>
      <c r="AB1268" s="175"/>
      <c r="AC1268" s="176"/>
      <c r="AD1268" s="176"/>
      <c r="AT1268" s="102"/>
      <c r="AU1268" s="101"/>
    </row>
    <row r="1269" spans="1:47" ht="117.5">
      <c r="A1269" s="446"/>
      <c r="B1269" s="445"/>
      <c r="C1269" s="489"/>
      <c r="D1269" s="262" t="s">
        <v>1388</v>
      </c>
      <c r="E1269" s="352" t="s">
        <v>362</v>
      </c>
      <c r="F1269" s="263" t="s">
        <v>624</v>
      </c>
      <c r="G1269" s="290" t="s">
        <v>704</v>
      </c>
      <c r="H1269" s="341" t="s">
        <v>707</v>
      </c>
      <c r="I1269" s="335" t="str">
        <f>IF(OR(E1269="SE",E1269="SA"),VLOOKUP(H1269,'Tabla de Peligros y Riesgo'!$C$2:$E$226,2,FALSE),VLOOKUP(H1269,'LISTA DE ASPECTOS - IMPACTOS'!$D$3:$F$72,2,FALSE))</f>
        <v>Atrapamiento</v>
      </c>
      <c r="J1269" s="336" t="s">
        <v>705</v>
      </c>
      <c r="K1269" s="342" t="s">
        <v>680</v>
      </c>
      <c r="L1269" s="177">
        <v>3</v>
      </c>
      <c r="M1269" s="268">
        <f t="shared" si="90"/>
        <v>13</v>
      </c>
      <c r="N1269" s="177"/>
      <c r="O1269" s="177"/>
      <c r="P1269" s="84"/>
      <c r="Q1269" s="287"/>
      <c r="R1269" s="177"/>
      <c r="S1269" s="177" t="s">
        <v>714</v>
      </c>
      <c r="T1269" s="178"/>
      <c r="U1269" s="178" t="s">
        <v>748</v>
      </c>
      <c r="V1269" s="87"/>
      <c r="W1269" s="86">
        <f t="shared" si="91"/>
        <v>13</v>
      </c>
      <c r="X1269" s="88"/>
      <c r="Y1269" s="86">
        <f t="shared" si="92"/>
        <v>17</v>
      </c>
      <c r="Z1269" s="85"/>
      <c r="AA1269" s="267" t="s">
        <v>1381</v>
      </c>
      <c r="AB1269" s="175"/>
      <c r="AC1269" s="176"/>
      <c r="AD1269" s="176"/>
      <c r="AT1269" s="102"/>
      <c r="AU1269" s="101"/>
    </row>
    <row r="1270" spans="1:47" ht="329">
      <c r="A1270" s="446"/>
      <c r="B1270" s="445"/>
      <c r="C1270" s="489"/>
      <c r="D1270" s="262" t="s">
        <v>1388</v>
      </c>
      <c r="E1270" s="352" t="s">
        <v>363</v>
      </c>
      <c r="F1270" s="263" t="s">
        <v>624</v>
      </c>
      <c r="G1270" s="290" t="s">
        <v>732</v>
      </c>
      <c r="H1270" s="341" t="s">
        <v>729</v>
      </c>
      <c r="I1270" s="335" t="str">
        <f>IF(OR(E1270="SE",E1270="SA"),VLOOKUP(H1270,'Tabla de Peligros y Riesgo'!$C$2:$E$226,2,FALSE),VLOOKUP(H1270,'LISTA DE ASPECTOS - IMPACTOS'!$D$3:$F$72,2,FALSE))</f>
        <v>Alteración de la calidad de suelo/agua</v>
      </c>
      <c r="J1270" s="336" t="str">
        <f>IF(OR(E1270="SE",E1270="SA"),VLOOKUP(H1270,'Tabla de Peligros y Riesgo'!$C$2:$E$226,3,FALSE),VLOOKUP(H1270,'LISTA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70" s="342" t="s">
        <v>690</v>
      </c>
      <c r="L1270" s="177">
        <v>4</v>
      </c>
      <c r="M1270" s="268">
        <f t="shared" si="90"/>
        <v>10</v>
      </c>
      <c r="N1270" s="85"/>
      <c r="O1270" s="85"/>
      <c r="P1270" s="84"/>
      <c r="Q1270" s="177"/>
      <c r="R1270" s="177"/>
      <c r="S1270" s="177" t="s">
        <v>733</v>
      </c>
      <c r="T1270" s="178"/>
      <c r="U1270" s="178"/>
      <c r="V1270" s="87"/>
      <c r="W1270" s="86">
        <f t="shared" si="91"/>
        <v>10</v>
      </c>
      <c r="X1270" s="88"/>
      <c r="Y1270" s="86">
        <f t="shared" si="92"/>
        <v>18</v>
      </c>
      <c r="Z1270" s="85"/>
      <c r="AA1270" s="267" t="s">
        <v>1381</v>
      </c>
      <c r="AB1270" s="175"/>
      <c r="AC1270" s="176"/>
      <c r="AD1270" s="176"/>
      <c r="AE1270" s="272"/>
      <c r="AF1270" s="272"/>
      <c r="AG1270" s="272"/>
      <c r="AH1270" s="272"/>
      <c r="AI1270" s="272"/>
      <c r="AJ1270" s="272"/>
      <c r="AK1270" s="272"/>
      <c r="AL1270" s="273"/>
      <c r="AM1270" s="272"/>
      <c r="AN1270" s="273"/>
      <c r="AO1270" s="272"/>
      <c r="AP1270" s="273"/>
      <c r="AQ1270" s="272"/>
      <c r="AR1270" s="273"/>
      <c r="AS1270" s="272"/>
      <c r="AT1270" s="102"/>
      <c r="AU1270" s="101"/>
    </row>
    <row r="1271" spans="1:47" ht="329">
      <c r="A1271" s="446"/>
      <c r="B1271" s="445"/>
      <c r="C1271" s="489"/>
      <c r="D1271" s="262" t="s">
        <v>1388</v>
      </c>
      <c r="E1271" s="352" t="s">
        <v>363</v>
      </c>
      <c r="F1271" s="263" t="s">
        <v>624</v>
      </c>
      <c r="G1271" s="290" t="s">
        <v>728</v>
      </c>
      <c r="H1271" s="341" t="s">
        <v>729</v>
      </c>
      <c r="I1271" s="335" t="str">
        <f>IF(OR(E1271="SE",E1271="SA"),VLOOKUP(H1271,'Tabla de Peligros y Riesgo'!$C$2:$E$226,2,FALSE),VLOOKUP(H1271,'LISTA DE ASPECTOS - IMPACTOS'!$D$3:$F$72,2,FALSE))</f>
        <v>Alteración de la calidad de suelo/agua</v>
      </c>
      <c r="J1271" s="336" t="str">
        <f>IF(OR(E1271="SE",E1271="SA"),VLOOKUP(H1271,'Tabla de Peligros y Riesgo'!$C$2:$E$226,3,FALSE),VLOOKUP(H1271,'LISTA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71" s="342" t="s">
        <v>680</v>
      </c>
      <c r="L1271" s="177">
        <v>3</v>
      </c>
      <c r="M1271" s="268">
        <f t="shared" si="90"/>
        <v>13</v>
      </c>
      <c r="N1271" s="177"/>
      <c r="O1271" s="177"/>
      <c r="P1271" s="84"/>
      <c r="Q1271" s="177" t="s">
        <v>730</v>
      </c>
      <c r="R1271" s="177" t="s">
        <v>685</v>
      </c>
      <c r="S1271" s="177" t="s">
        <v>731</v>
      </c>
      <c r="T1271" s="178"/>
      <c r="U1271" s="178"/>
      <c r="V1271" s="87">
        <v>0.15</v>
      </c>
      <c r="W1271" s="86">
        <f t="shared" si="91"/>
        <v>13</v>
      </c>
      <c r="X1271" s="88">
        <f>IF(M1271&gt;=16,MAX(N1271:R1271),IF(M1271&lt;16,MAX(N1271:V1271)))</f>
        <v>0.15</v>
      </c>
      <c r="Y1271" s="86">
        <f t="shared" si="92"/>
        <v>17</v>
      </c>
      <c r="Z1271" s="85"/>
      <c r="AA1271" s="267" t="s">
        <v>1381</v>
      </c>
      <c r="AB1271" s="175"/>
      <c r="AC1271" s="176"/>
      <c r="AD1271" s="176"/>
      <c r="AE1271" s="101"/>
      <c r="AF1271" s="101"/>
      <c r="AG1271" s="101"/>
      <c r="AH1271" s="101"/>
      <c r="AI1271" s="101"/>
      <c r="AJ1271" s="101"/>
      <c r="AK1271" s="101"/>
      <c r="AL1271" s="102"/>
      <c r="AM1271" s="101"/>
      <c r="AN1271" s="102"/>
      <c r="AO1271" s="101"/>
      <c r="AP1271" s="102"/>
      <c r="AQ1271" s="101"/>
      <c r="AR1271" s="102"/>
      <c r="AS1271" s="101"/>
      <c r="AT1271" s="102"/>
      <c r="AU1271" s="101"/>
    </row>
    <row r="1272" spans="1:47" ht="188">
      <c r="A1272" s="446"/>
      <c r="B1272" s="445"/>
      <c r="C1272" s="493"/>
      <c r="D1272" s="262" t="s">
        <v>1388</v>
      </c>
      <c r="E1272" s="352" t="s">
        <v>363</v>
      </c>
      <c r="F1272" s="263" t="s">
        <v>624</v>
      </c>
      <c r="G1272" s="290" t="s">
        <v>739</v>
      </c>
      <c r="H1272" s="341" t="s">
        <v>740</v>
      </c>
      <c r="I1272" s="335" t="str">
        <f>IF(OR(E1272="SE",E1272="SA"),VLOOKUP(H1272,'Tabla de Peligros y Riesgo'!$C$2:$E$226,2,FALSE),VLOOKUP(H1272,'LISTA DE ASPECTOS - IMPACTOS'!$D$3:$F$72,2,FALSE))</f>
        <v>Alteración de la calidad de suelo/agua</v>
      </c>
      <c r="J1272" s="336" t="str">
        <f>IF(OR(E1272="SE",E1272="SA"),VLOOKUP(H1272,'Tabla de Peligros y Riesgo'!$C$2:$E$226,3,FALSE),VLOOKUP(H1272,'LISTA DE ASPECTOS - IMPACTOS'!$D$3:$F$72,3,FALSE))</f>
        <v>Potencial incumplimiento de Estándares de Calidad Ambiental (ECA) para aire.
Potencial afectación a la vida y salud humana.</v>
      </c>
      <c r="K1272" s="342" t="s">
        <v>715</v>
      </c>
      <c r="L1272" s="177">
        <v>4</v>
      </c>
      <c r="M1272" s="268">
        <f t="shared" si="90"/>
        <v>14</v>
      </c>
      <c r="N1272" s="85"/>
      <c r="O1272" s="85"/>
      <c r="P1272" s="291"/>
      <c r="Q1272" s="287"/>
      <c r="R1272" s="177"/>
      <c r="S1272" s="177" t="s">
        <v>741</v>
      </c>
      <c r="T1272" s="178">
        <v>0.35</v>
      </c>
      <c r="U1272" s="178"/>
      <c r="V1272" s="87"/>
      <c r="W1272" s="86">
        <f t="shared" si="91"/>
        <v>14</v>
      </c>
      <c r="X1272" s="88"/>
      <c r="Y1272" s="86">
        <f t="shared" si="92"/>
        <v>18</v>
      </c>
      <c r="Z1272" s="85"/>
      <c r="AA1272" s="267" t="s">
        <v>1381</v>
      </c>
      <c r="AB1272" s="536"/>
      <c r="AC1272" s="537"/>
      <c r="AD1272" s="537"/>
      <c r="AE1272" s="272"/>
      <c r="AF1272" s="272"/>
      <c r="AG1272" s="272"/>
      <c r="AH1272" s="272"/>
      <c r="AI1272" s="272"/>
      <c r="AJ1272" s="272"/>
      <c r="AK1272" s="272"/>
      <c r="AL1272" s="273"/>
      <c r="AM1272" s="272"/>
      <c r="AN1272" s="273"/>
      <c r="AO1272" s="272"/>
      <c r="AP1272" s="273"/>
      <c r="AQ1272" s="272"/>
      <c r="AR1272" s="273"/>
      <c r="AS1272" s="272"/>
      <c r="AT1272" s="102"/>
      <c r="AU1272" s="101"/>
    </row>
    <row r="1273" spans="1:47" ht="87">
      <c r="A1273" s="446"/>
      <c r="B1273" s="445"/>
      <c r="C1273" s="488" t="s">
        <v>252</v>
      </c>
      <c r="D1273" s="262" t="s">
        <v>1388</v>
      </c>
      <c r="E1273" s="352" t="s">
        <v>361</v>
      </c>
      <c r="F1273" s="263" t="s">
        <v>624</v>
      </c>
      <c r="G1273" s="290" t="s">
        <v>441</v>
      </c>
      <c r="H1273" s="341" t="s">
        <v>519</v>
      </c>
      <c r="I1273" s="335" t="str">
        <f>IF(OR(E1273="SE",E1273="SA"),VLOOKUP(H1273,'Tabla de Peligros y Riesgo'!$C$2:$E$226,2,FALSE),VLOOKUP(H1273,'LISTA DE ASPECTOS - IMPACTOS'!$D$3:$F$72,2,FALSE))</f>
        <v>Riesgos Disergonómico</v>
      </c>
      <c r="J1273" s="336" t="str">
        <f>IF(OR(E1273="SE",E1273="SA"),VLOOKUP(H1273,'Tabla de Peligros y Riesgo'!$C$2:$E$226,3,FALSE),VLOOKUP(H1273,'LISTA DE ASPECTOS - IMPACTOS'!$D$3:$F$72,3,FALSE))</f>
        <v>Lumbalgia/Dorsalgia/ Hiperlordosis/ Tendinitis de Hombro</v>
      </c>
      <c r="K1273" s="342" t="s">
        <v>715</v>
      </c>
      <c r="L1273" s="177">
        <v>4</v>
      </c>
      <c r="M1273" s="268">
        <f t="shared" si="90"/>
        <v>14</v>
      </c>
      <c r="N1273" s="177"/>
      <c r="O1273" s="177"/>
      <c r="P1273" s="84"/>
      <c r="Q1273" s="287"/>
      <c r="R1273" s="177"/>
      <c r="S1273" s="177" t="s">
        <v>716</v>
      </c>
      <c r="T1273" s="178"/>
      <c r="U1273" s="178" t="s">
        <v>748</v>
      </c>
      <c r="V1273" s="87"/>
      <c r="W1273" s="86">
        <f t="shared" si="91"/>
        <v>14</v>
      </c>
      <c r="X1273" s="88"/>
      <c r="Y1273" s="86">
        <f t="shared" si="92"/>
        <v>18</v>
      </c>
      <c r="Z1273" s="85"/>
      <c r="AA1273" s="267" t="s">
        <v>1381</v>
      </c>
      <c r="AB1273" s="175"/>
      <c r="AC1273" s="176"/>
      <c r="AD1273" s="176"/>
      <c r="AT1273" s="102"/>
      <c r="AU1273" s="101"/>
    </row>
    <row r="1274" spans="1:47" ht="87">
      <c r="A1274" s="446"/>
      <c r="B1274" s="445"/>
      <c r="C1274" s="489"/>
      <c r="D1274" s="262" t="s">
        <v>1388</v>
      </c>
      <c r="E1274" s="352" t="s">
        <v>362</v>
      </c>
      <c r="F1274" s="263" t="s">
        <v>624</v>
      </c>
      <c r="G1274" s="290" t="s">
        <v>701</v>
      </c>
      <c r="H1274" s="341" t="s">
        <v>542</v>
      </c>
      <c r="I1274" s="335" t="str">
        <f>IF(OR(E1274="SE",E1274="SA"),VLOOKUP(H1274,'Tabla de Peligros y Riesgo'!$C$2:$E$226,2,FALSE),VLOOKUP(H1274,'LISTA DE ASPECTOS - IMPACTOS'!$D$3:$F$72,2,FALSE))</f>
        <v>Caída al mismo nivel</v>
      </c>
      <c r="J1274" s="336" t="s">
        <v>702</v>
      </c>
      <c r="K1274" s="342" t="s">
        <v>680</v>
      </c>
      <c r="L1274" s="177">
        <v>4</v>
      </c>
      <c r="M1274" s="268">
        <f t="shared" si="90"/>
        <v>18</v>
      </c>
      <c r="N1274" s="85"/>
      <c r="O1274" s="85"/>
      <c r="P1274" s="84"/>
      <c r="Q1274" s="287"/>
      <c r="R1274" s="177"/>
      <c r="S1274" s="177" t="s">
        <v>861</v>
      </c>
      <c r="T1274" s="178"/>
      <c r="U1274" s="178" t="s">
        <v>748</v>
      </c>
      <c r="V1274" s="87"/>
      <c r="W1274" s="86">
        <f t="shared" si="91"/>
        <v>18</v>
      </c>
      <c r="X1274" s="88"/>
      <c r="Y1274" s="86">
        <f t="shared" si="92"/>
        <v>21</v>
      </c>
      <c r="Z1274" s="85"/>
      <c r="AA1274" s="267" t="s">
        <v>1381</v>
      </c>
      <c r="AB1274" s="175"/>
      <c r="AC1274" s="176"/>
      <c r="AD1274" s="176"/>
      <c r="AT1274" s="102"/>
      <c r="AU1274" s="101"/>
    </row>
    <row r="1275" spans="1:47" ht="329">
      <c r="A1275" s="446"/>
      <c r="B1275" s="445"/>
      <c r="C1275" s="489"/>
      <c r="D1275" s="262" t="s">
        <v>1388</v>
      </c>
      <c r="E1275" s="352" t="s">
        <v>363</v>
      </c>
      <c r="F1275" s="263" t="s">
        <v>624</v>
      </c>
      <c r="G1275" s="290" t="s">
        <v>732</v>
      </c>
      <c r="H1275" s="341" t="s">
        <v>729</v>
      </c>
      <c r="I1275" s="335" t="str">
        <f>IF(OR(E1275="SE",E1275="SA"),VLOOKUP(H1275,'Tabla de Peligros y Riesgo'!$C$2:$E$226,2,FALSE),VLOOKUP(H1275,'LISTA DE ASPECTOS - IMPACTOS'!$D$3:$F$72,2,FALSE))</f>
        <v>Alteración de la calidad de suelo/agua</v>
      </c>
      <c r="J1275" s="336" t="str">
        <f>IF(OR(E1275="SE",E1275="SA"),VLOOKUP(H1275,'Tabla de Peligros y Riesgo'!$C$2:$E$226,3,FALSE),VLOOKUP(H1275,'LISTA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75" s="342" t="s">
        <v>690</v>
      </c>
      <c r="L1275" s="177">
        <v>4</v>
      </c>
      <c r="M1275" s="268">
        <f t="shared" si="90"/>
        <v>10</v>
      </c>
      <c r="N1275" s="85"/>
      <c r="O1275" s="85"/>
      <c r="P1275" s="84"/>
      <c r="Q1275" s="177"/>
      <c r="R1275" s="177"/>
      <c r="S1275" s="177" t="s">
        <v>733</v>
      </c>
      <c r="T1275" s="178"/>
      <c r="U1275" s="178"/>
      <c r="V1275" s="87"/>
      <c r="W1275" s="86">
        <f t="shared" si="91"/>
        <v>10</v>
      </c>
      <c r="X1275" s="88"/>
      <c r="Y1275" s="86">
        <f t="shared" si="92"/>
        <v>18</v>
      </c>
      <c r="Z1275" s="85"/>
      <c r="AA1275" s="267" t="s">
        <v>1381</v>
      </c>
      <c r="AB1275" s="175"/>
      <c r="AC1275" s="176"/>
      <c r="AD1275" s="176"/>
      <c r="AE1275" s="272"/>
      <c r="AF1275" s="272"/>
      <c r="AG1275" s="272"/>
      <c r="AH1275" s="272"/>
      <c r="AI1275" s="272"/>
      <c r="AJ1275" s="272"/>
      <c r="AK1275" s="272"/>
      <c r="AL1275" s="273"/>
      <c r="AM1275" s="272"/>
      <c r="AN1275" s="273"/>
      <c r="AO1275" s="272"/>
      <c r="AP1275" s="273"/>
      <c r="AQ1275" s="272"/>
      <c r="AR1275" s="273"/>
      <c r="AS1275" s="272"/>
      <c r="AT1275" s="102"/>
      <c r="AU1275" s="101"/>
    </row>
    <row r="1276" spans="1:47" ht="329">
      <c r="A1276" s="446"/>
      <c r="B1276" s="445"/>
      <c r="C1276" s="489"/>
      <c r="D1276" s="262" t="s">
        <v>1388</v>
      </c>
      <c r="E1276" s="352" t="s">
        <v>363</v>
      </c>
      <c r="F1276" s="263" t="s">
        <v>624</v>
      </c>
      <c r="G1276" s="290" t="s">
        <v>728</v>
      </c>
      <c r="H1276" s="341" t="s">
        <v>729</v>
      </c>
      <c r="I1276" s="335" t="str">
        <f>IF(OR(E1276="SE",E1276="SA"),VLOOKUP(H1276,'Tabla de Peligros y Riesgo'!$C$2:$E$226,2,FALSE),VLOOKUP(H1276,'LISTA DE ASPECTOS - IMPACTOS'!$D$3:$F$72,2,FALSE))</f>
        <v>Alteración de la calidad de suelo/agua</v>
      </c>
      <c r="J1276" s="336" t="str">
        <f>IF(OR(E1276="SE",E1276="SA"),VLOOKUP(H1276,'Tabla de Peligros y Riesgo'!$C$2:$E$226,3,FALSE),VLOOKUP(H1276,'LISTA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76" s="342" t="s">
        <v>680</v>
      </c>
      <c r="L1276" s="177">
        <v>3</v>
      </c>
      <c r="M1276" s="268">
        <f t="shared" si="90"/>
        <v>13</v>
      </c>
      <c r="N1276" s="177"/>
      <c r="O1276" s="177"/>
      <c r="P1276" s="84"/>
      <c r="Q1276" s="177" t="s">
        <v>730</v>
      </c>
      <c r="R1276" s="177" t="s">
        <v>685</v>
      </c>
      <c r="S1276" s="177" t="s">
        <v>731</v>
      </c>
      <c r="T1276" s="178"/>
      <c r="U1276" s="178"/>
      <c r="V1276" s="87">
        <v>0.15</v>
      </c>
      <c r="W1276" s="86">
        <f t="shared" si="91"/>
        <v>13</v>
      </c>
      <c r="X1276" s="88">
        <f>IF(M1276&gt;=16,MAX(N1276:R1276),IF(M1276&lt;16,MAX(N1276:V1276)))</f>
        <v>0.15</v>
      </c>
      <c r="Y1276" s="86">
        <f t="shared" si="92"/>
        <v>17</v>
      </c>
      <c r="Z1276" s="85"/>
      <c r="AA1276" s="267" t="s">
        <v>1381</v>
      </c>
      <c r="AB1276" s="175"/>
      <c r="AC1276" s="176"/>
      <c r="AD1276" s="176"/>
      <c r="AT1276" s="102"/>
      <c r="AU1276" s="101"/>
    </row>
    <row r="1277" spans="1:47" ht="87">
      <c r="A1277" s="446"/>
      <c r="B1277" s="445"/>
      <c r="C1277" s="489"/>
      <c r="D1277" s="262" t="s">
        <v>1388</v>
      </c>
      <c r="E1277" s="352" t="s">
        <v>362</v>
      </c>
      <c r="F1277" s="263" t="s">
        <v>624</v>
      </c>
      <c r="G1277" s="290" t="s">
        <v>823</v>
      </c>
      <c r="H1277" s="341" t="s">
        <v>824</v>
      </c>
      <c r="I1277" s="335" t="str">
        <f>IF(OR(E1277="SE",E1277="SA"),VLOOKUP(H1277,'Tabla de Peligros y Riesgo'!$C$2:$E$226,2,FALSE),VLOOKUP(H1277,'LISTA DE ASPECTOS - IMPACTOS'!$D$3:$F$72,2,FALSE))</f>
        <v>Aplastamiento</v>
      </c>
      <c r="J1277" s="336" t="str">
        <f>IF(OR(E1277="SE",E1277="SA"),VLOOKUP(H1277,'Tabla de Peligros y Riesgo'!$C$2:$E$226,3,FALSE),VLOOKUP(H1277,'LISTA DE ASPECTOS - IMPACTOS'!$D$3:$F$72,3,FALSE))</f>
        <v>Contusión/Fractura/Muerte</v>
      </c>
      <c r="K1277" s="342" t="s">
        <v>680</v>
      </c>
      <c r="L1277" s="177">
        <v>2</v>
      </c>
      <c r="M1277" s="268">
        <f t="shared" si="90"/>
        <v>8</v>
      </c>
      <c r="N1277" s="85"/>
      <c r="O1277" s="85"/>
      <c r="P1277" s="84"/>
      <c r="Q1277" s="287" t="s">
        <v>825</v>
      </c>
      <c r="R1277" s="177" t="s">
        <v>685</v>
      </c>
      <c r="S1277" s="177" t="s">
        <v>826</v>
      </c>
      <c r="T1277" s="178"/>
      <c r="U1277" s="178" t="s">
        <v>748</v>
      </c>
      <c r="V1277" s="87"/>
      <c r="W1277" s="86">
        <f t="shared" si="91"/>
        <v>8</v>
      </c>
      <c r="X1277" s="88"/>
      <c r="Y1277" s="86">
        <f t="shared" si="92"/>
        <v>12</v>
      </c>
      <c r="Z1277" s="85"/>
      <c r="AA1277" s="267" t="s">
        <v>1381</v>
      </c>
      <c r="AB1277" s="175"/>
      <c r="AC1277" s="176"/>
      <c r="AD1277" s="176"/>
      <c r="AT1277" s="102"/>
      <c r="AU1277" s="101"/>
    </row>
    <row r="1278" spans="1:47" ht="116">
      <c r="A1278" s="446"/>
      <c r="B1278" s="445"/>
      <c r="C1278" s="489"/>
      <c r="D1278" s="262" t="s">
        <v>1388</v>
      </c>
      <c r="E1278" s="352" t="s">
        <v>362</v>
      </c>
      <c r="F1278" s="263" t="s">
        <v>624</v>
      </c>
      <c r="G1278" s="290" t="s">
        <v>735</v>
      </c>
      <c r="H1278" s="341" t="s">
        <v>736</v>
      </c>
      <c r="I1278" s="335" t="str">
        <f>IF(OR(E1278="SE",E1278="SA"),VLOOKUP(H1278,'Tabla de Peligros y Riesgo'!$C$2:$E$226,2,FALSE),VLOOKUP(H1278,'LISTA DE ASPECTOS - IMPACTOS'!$D$3:$F$72,2,FALSE))</f>
        <v>Cortes</v>
      </c>
      <c r="J1278" s="336" t="str">
        <f>IF(OR(E1278="SE",E1278="SA"),VLOOKUP(H1278,'Tabla de Peligros y Riesgo'!$C$2:$E$226,3,FALSE),VLOOKUP(H1278,'LISTA DE ASPECTOS - IMPACTOS'!$D$3:$F$72,3,FALSE))</f>
        <v>Herida punzocortante</v>
      </c>
      <c r="K1278" s="342" t="s">
        <v>715</v>
      </c>
      <c r="L1278" s="177">
        <v>3</v>
      </c>
      <c r="M1278" s="268">
        <f t="shared" si="90"/>
        <v>9</v>
      </c>
      <c r="N1278" s="85"/>
      <c r="O1278" s="85"/>
      <c r="P1278" s="84"/>
      <c r="Q1278" s="287" t="s">
        <v>737</v>
      </c>
      <c r="R1278" s="177" t="s">
        <v>678</v>
      </c>
      <c r="S1278" s="177" t="s">
        <v>738</v>
      </c>
      <c r="T1278" s="178"/>
      <c r="U1278" s="178" t="s">
        <v>748</v>
      </c>
      <c r="V1278" s="87"/>
      <c r="W1278" s="86">
        <f t="shared" si="91"/>
        <v>9</v>
      </c>
      <c r="X1278" s="88"/>
      <c r="Y1278" s="86">
        <f t="shared" si="92"/>
        <v>20</v>
      </c>
      <c r="Z1278" s="85"/>
      <c r="AA1278" s="267" t="s">
        <v>1381</v>
      </c>
      <c r="AB1278" s="175"/>
      <c r="AC1278" s="176"/>
      <c r="AD1278" s="176"/>
      <c r="AT1278" s="102"/>
      <c r="AU1278" s="101"/>
    </row>
    <row r="1279" spans="1:47" ht="117.5">
      <c r="A1279" s="446"/>
      <c r="B1279" s="445"/>
      <c r="C1279" s="493"/>
      <c r="D1279" s="262" t="s">
        <v>1388</v>
      </c>
      <c r="E1279" s="352" t="s">
        <v>362</v>
      </c>
      <c r="F1279" s="263" t="s">
        <v>624</v>
      </c>
      <c r="G1279" s="290" t="s">
        <v>704</v>
      </c>
      <c r="H1279" s="341" t="s">
        <v>707</v>
      </c>
      <c r="I1279" s="335" t="str">
        <f>IF(OR(E1279="SE",E1279="SA"),VLOOKUP(H1279,'Tabla de Peligros y Riesgo'!$C$2:$E$226,2,FALSE),VLOOKUP(H1279,'LISTA DE ASPECTOS - IMPACTOS'!$D$3:$F$72,2,FALSE))</f>
        <v>Atrapamiento</v>
      </c>
      <c r="J1279" s="336" t="s">
        <v>705</v>
      </c>
      <c r="K1279" s="342" t="s">
        <v>680</v>
      </c>
      <c r="L1279" s="177">
        <v>3</v>
      </c>
      <c r="M1279" s="268">
        <f t="shared" si="90"/>
        <v>13</v>
      </c>
      <c r="N1279" s="177"/>
      <c r="O1279" s="177"/>
      <c r="P1279" s="84"/>
      <c r="Q1279" s="287"/>
      <c r="R1279" s="177"/>
      <c r="S1279" s="177" t="s">
        <v>714</v>
      </c>
      <c r="T1279" s="178"/>
      <c r="U1279" s="178" t="s">
        <v>748</v>
      </c>
      <c r="V1279" s="87"/>
      <c r="W1279" s="86">
        <f t="shared" si="91"/>
        <v>13</v>
      </c>
      <c r="X1279" s="88"/>
      <c r="Y1279" s="86">
        <f t="shared" si="92"/>
        <v>17</v>
      </c>
      <c r="Z1279" s="85"/>
      <c r="AA1279" s="267" t="s">
        <v>1381</v>
      </c>
      <c r="AB1279" s="175"/>
      <c r="AC1279" s="176"/>
      <c r="AD1279" s="176"/>
      <c r="AT1279" s="102"/>
      <c r="AU1279" s="101"/>
    </row>
    <row r="1280" spans="1:47" ht="117.5">
      <c r="A1280" s="446"/>
      <c r="B1280" s="445"/>
      <c r="C1280" s="277" t="s">
        <v>25</v>
      </c>
      <c r="D1280" s="262" t="s">
        <v>1388</v>
      </c>
      <c r="E1280" s="352" t="s">
        <v>362</v>
      </c>
      <c r="F1280" s="263" t="s">
        <v>624</v>
      </c>
      <c r="G1280" s="290" t="s">
        <v>704</v>
      </c>
      <c r="H1280" s="341" t="s">
        <v>707</v>
      </c>
      <c r="I1280" s="335" t="str">
        <f>IF(OR(E1280="SE",E1280="SA"),VLOOKUP(H1280,'Tabla de Peligros y Riesgo'!$C$2:$E$226,2,FALSE),VLOOKUP(H1280,'LISTA DE ASPECTOS - IMPACTOS'!$D$3:$F$72,2,FALSE))</f>
        <v>Atrapamiento</v>
      </c>
      <c r="J1280" s="336" t="s">
        <v>705</v>
      </c>
      <c r="K1280" s="342" t="s">
        <v>680</v>
      </c>
      <c r="L1280" s="177">
        <v>3</v>
      </c>
      <c r="M1280" s="268">
        <f t="shared" si="90"/>
        <v>13</v>
      </c>
      <c r="N1280" s="85"/>
      <c r="O1280" s="85"/>
      <c r="P1280" s="84"/>
      <c r="Q1280" s="287"/>
      <c r="R1280" s="177"/>
      <c r="S1280" s="177" t="s">
        <v>862</v>
      </c>
      <c r="T1280" s="178"/>
      <c r="U1280" s="178" t="s">
        <v>748</v>
      </c>
      <c r="V1280" s="87"/>
      <c r="W1280" s="86">
        <f t="shared" si="91"/>
        <v>13</v>
      </c>
      <c r="X1280" s="88">
        <f>IF(M1280&gt;=16,MAX(N1280:R1280),IF(M1280&lt;16,MAX(N1280:V1280)))</f>
        <v>0</v>
      </c>
      <c r="Y1280" s="86">
        <f t="shared" si="92"/>
        <v>17</v>
      </c>
      <c r="Z1280" s="85"/>
      <c r="AA1280" s="267" t="s">
        <v>1381</v>
      </c>
      <c r="AB1280" s="175"/>
      <c r="AC1280" s="176"/>
      <c r="AD1280" s="176"/>
      <c r="AT1280" s="102"/>
      <c r="AU1280" s="101"/>
    </row>
    <row r="1281" spans="1:47" ht="141">
      <c r="A1281" s="446"/>
      <c r="B1281" s="445"/>
      <c r="C1281" s="488" t="s">
        <v>113</v>
      </c>
      <c r="D1281" s="262" t="s">
        <v>1388</v>
      </c>
      <c r="E1281" s="352" t="s">
        <v>361</v>
      </c>
      <c r="F1281" s="263" t="s">
        <v>624</v>
      </c>
      <c r="G1281" s="290" t="s">
        <v>711</v>
      </c>
      <c r="H1281" s="341" t="s">
        <v>513</v>
      </c>
      <c r="I1281" s="335" t="str">
        <f>IF(OR(E1281="SE",E1281="SA"),VLOOKUP(H1281,'Tabla de Peligros y Riesgo'!$C$2:$E$226,2,FALSE),VLOOKUP(H1281,'LISTA DE ASPECTOS - IMPACTOS'!$D$3:$F$72,2,FALSE))</f>
        <v xml:space="preserve">Exposición a vibraciones </v>
      </c>
      <c r="J1281" s="336" t="str">
        <f>IF(OR(E1281="SE",E1281="SA"),VLOOKUP(H1281,'Tabla de Peligros y Riesgo'!$C$2:$E$226,3,FALSE),VLOOKUP(H1281,'LISTA DE ASPECTOS - IMPACTOS'!$D$3:$F$72,3,FALSE))</f>
        <v>Trastornos (vasculares, hueso, articulaciones y neurológicos)</v>
      </c>
      <c r="K1281" s="342" t="s">
        <v>680</v>
      </c>
      <c r="L1281" s="177">
        <v>3</v>
      </c>
      <c r="M1281" s="268">
        <f t="shared" si="90"/>
        <v>13</v>
      </c>
      <c r="N1281" s="85"/>
      <c r="O1281" s="85"/>
      <c r="P1281" s="84"/>
      <c r="Q1281" s="287"/>
      <c r="R1281" s="177"/>
      <c r="S1281" s="177" t="s">
        <v>712</v>
      </c>
      <c r="T1281" s="178"/>
      <c r="U1281" s="178" t="s">
        <v>748</v>
      </c>
      <c r="V1281" s="87"/>
      <c r="W1281" s="86">
        <f t="shared" si="91"/>
        <v>13</v>
      </c>
      <c r="X1281" s="88"/>
      <c r="Y1281" s="86">
        <f t="shared" si="92"/>
        <v>17</v>
      </c>
      <c r="Z1281" s="85"/>
      <c r="AA1281" s="267" t="s">
        <v>1381</v>
      </c>
      <c r="AB1281" s="175"/>
      <c r="AC1281" s="176"/>
      <c r="AD1281" s="176"/>
      <c r="AT1281" s="102"/>
      <c r="AU1281" s="101"/>
    </row>
    <row r="1282" spans="1:47" ht="141">
      <c r="A1282" s="446"/>
      <c r="B1282" s="445"/>
      <c r="C1282" s="489"/>
      <c r="D1282" s="262" t="s">
        <v>1388</v>
      </c>
      <c r="E1282" s="352" t="s">
        <v>361</v>
      </c>
      <c r="F1282" s="263" t="s">
        <v>624</v>
      </c>
      <c r="G1282" s="290" t="s">
        <v>717</v>
      </c>
      <c r="H1282" s="341" t="s">
        <v>718</v>
      </c>
      <c r="I1282" s="335" t="str">
        <f>IF(OR(E1282="SE",E1282="SA"),VLOOKUP(H1282,'Tabla de Peligros y Riesgo'!$C$2:$E$226,2,FALSE),VLOOKUP(H1282,'LISTA DE ASPECTOS - IMPACTOS'!$D$3:$F$72,2,FALSE))</f>
        <v>Perdida de la audición</v>
      </c>
      <c r="J1282" s="336" t="str">
        <f>IF(OR(E1282="SE",E1282="SA"),VLOOKUP(H1282,'Tabla de Peligros y Riesgo'!$C$2:$E$226,3,FALSE),VLOOKUP(H1282,'LISTA DE ASPECTOS - IMPACTOS'!$D$3:$F$72,3,FALSE))</f>
        <v>Hipoacusia</v>
      </c>
      <c r="K1282" s="342" t="s">
        <v>680</v>
      </c>
      <c r="L1282" s="177">
        <v>3</v>
      </c>
      <c r="M1282" s="268">
        <f t="shared" si="90"/>
        <v>13</v>
      </c>
      <c r="N1282" s="85"/>
      <c r="O1282" s="85"/>
      <c r="P1282" s="84"/>
      <c r="Q1282" s="287" t="s">
        <v>719</v>
      </c>
      <c r="R1282" s="177" t="s">
        <v>678</v>
      </c>
      <c r="S1282" s="177" t="s">
        <v>720</v>
      </c>
      <c r="T1282" s="178"/>
      <c r="U1282" s="178" t="s">
        <v>822</v>
      </c>
      <c r="V1282" s="87"/>
      <c r="W1282" s="86">
        <f t="shared" si="91"/>
        <v>13</v>
      </c>
      <c r="X1282" s="88"/>
      <c r="Y1282" s="86">
        <f t="shared" si="92"/>
        <v>20</v>
      </c>
      <c r="Z1282" s="85"/>
      <c r="AA1282" s="267" t="s">
        <v>1381</v>
      </c>
      <c r="AB1282" s="175"/>
      <c r="AC1282" s="176"/>
      <c r="AD1282" s="176"/>
      <c r="AT1282" s="102"/>
      <c r="AU1282" s="101"/>
    </row>
    <row r="1283" spans="1:47" ht="117.5">
      <c r="A1283" s="446"/>
      <c r="B1283" s="445"/>
      <c r="C1283" s="489"/>
      <c r="D1283" s="262" t="s">
        <v>1388</v>
      </c>
      <c r="E1283" s="352" t="s">
        <v>362</v>
      </c>
      <c r="F1283" s="263" t="s">
        <v>624</v>
      </c>
      <c r="G1283" s="290" t="s">
        <v>704</v>
      </c>
      <c r="H1283" s="341" t="s">
        <v>707</v>
      </c>
      <c r="I1283" s="335" t="str">
        <f>IF(OR(E1283="SE",E1283="SA"),VLOOKUP(H1283,'Tabla de Peligros y Riesgo'!$C$2:$E$226,2,FALSE),VLOOKUP(H1283,'LISTA DE ASPECTOS - IMPACTOS'!$D$3:$F$72,2,FALSE))</f>
        <v>Atrapamiento</v>
      </c>
      <c r="J1283" s="336" t="s">
        <v>705</v>
      </c>
      <c r="K1283" s="342" t="s">
        <v>680</v>
      </c>
      <c r="L1283" s="177">
        <v>3</v>
      </c>
      <c r="M1283" s="268">
        <f t="shared" si="90"/>
        <v>13</v>
      </c>
      <c r="N1283" s="85"/>
      <c r="O1283" s="85"/>
      <c r="P1283" s="84"/>
      <c r="Q1283" s="287"/>
      <c r="R1283" s="177"/>
      <c r="S1283" s="177" t="s">
        <v>862</v>
      </c>
      <c r="T1283" s="178"/>
      <c r="U1283" s="178" t="s">
        <v>748</v>
      </c>
      <c r="V1283" s="87">
        <v>0.15</v>
      </c>
      <c r="W1283" s="86">
        <f t="shared" si="91"/>
        <v>13</v>
      </c>
      <c r="X1283" s="88">
        <f>IF(M1283&gt;=16,MAX(N1283:R1283),IF(M1283&lt;16,MAX(N1283:V1283)))</f>
        <v>0.15</v>
      </c>
      <c r="Y1283" s="86">
        <f t="shared" si="92"/>
        <v>17</v>
      </c>
      <c r="Z1283" s="85"/>
      <c r="AA1283" s="267" t="s">
        <v>1381</v>
      </c>
      <c r="AB1283" s="175"/>
      <c r="AC1283" s="176"/>
      <c r="AD1283" s="176"/>
      <c r="AT1283" s="102"/>
      <c r="AU1283" s="101"/>
    </row>
    <row r="1284" spans="1:47" ht="329">
      <c r="A1284" s="446"/>
      <c r="B1284" s="445"/>
      <c r="C1284" s="489"/>
      <c r="D1284" s="262" t="s">
        <v>1388</v>
      </c>
      <c r="E1284" s="352" t="s">
        <v>363</v>
      </c>
      <c r="F1284" s="263" t="s">
        <v>624</v>
      </c>
      <c r="G1284" s="290" t="s">
        <v>732</v>
      </c>
      <c r="H1284" s="341" t="s">
        <v>729</v>
      </c>
      <c r="I1284" s="335" t="str">
        <f>IF(OR(E1284="SE",E1284="SA"),VLOOKUP(H1284,'Tabla de Peligros y Riesgo'!$C$2:$E$226,2,FALSE),VLOOKUP(H1284,'LISTA DE ASPECTOS - IMPACTOS'!$D$3:$F$72,2,FALSE))</f>
        <v>Alteración de la calidad de suelo/agua</v>
      </c>
      <c r="J1284" s="336" t="str">
        <f>IF(OR(E1284="SE",E1284="SA"),VLOOKUP(H1284,'Tabla de Peligros y Riesgo'!$C$2:$E$226,3,FALSE),VLOOKUP(H1284,'LISTA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84" s="342" t="s">
        <v>690</v>
      </c>
      <c r="L1284" s="177">
        <v>4</v>
      </c>
      <c r="M1284" s="268">
        <f t="shared" si="90"/>
        <v>10</v>
      </c>
      <c r="N1284" s="85"/>
      <c r="O1284" s="85"/>
      <c r="P1284" s="84"/>
      <c r="Q1284" s="177"/>
      <c r="R1284" s="177"/>
      <c r="S1284" s="177" t="s">
        <v>733</v>
      </c>
      <c r="T1284" s="178"/>
      <c r="U1284" s="178"/>
      <c r="V1284" s="87"/>
      <c r="W1284" s="86">
        <f t="shared" si="91"/>
        <v>10</v>
      </c>
      <c r="X1284" s="88"/>
      <c r="Y1284" s="86">
        <f t="shared" si="92"/>
        <v>18</v>
      </c>
      <c r="Z1284" s="85"/>
      <c r="AA1284" s="267" t="s">
        <v>1381</v>
      </c>
      <c r="AB1284" s="175"/>
      <c r="AC1284" s="176"/>
      <c r="AD1284" s="176"/>
      <c r="AE1284" s="272"/>
      <c r="AF1284" s="272"/>
      <c r="AG1284" s="272"/>
      <c r="AH1284" s="272"/>
      <c r="AI1284" s="272"/>
      <c r="AJ1284" s="272"/>
      <c r="AK1284" s="272"/>
      <c r="AL1284" s="273"/>
      <c r="AM1284" s="272"/>
      <c r="AN1284" s="273"/>
      <c r="AO1284" s="272"/>
      <c r="AP1284" s="273"/>
      <c r="AQ1284" s="272"/>
      <c r="AR1284" s="273"/>
      <c r="AS1284" s="272"/>
      <c r="AT1284" s="102"/>
      <c r="AU1284" s="101"/>
    </row>
    <row r="1285" spans="1:47" ht="141">
      <c r="A1285" s="446"/>
      <c r="B1285" s="445"/>
      <c r="C1285" s="489"/>
      <c r="D1285" s="262" t="s">
        <v>1388</v>
      </c>
      <c r="E1285" s="352" t="s">
        <v>363</v>
      </c>
      <c r="F1285" s="263" t="s">
        <v>624</v>
      </c>
      <c r="G1285" s="290" t="s">
        <v>809</v>
      </c>
      <c r="H1285" s="341" t="s">
        <v>417</v>
      </c>
      <c r="I1285" s="335" t="str">
        <f>IF(OR(E1285="SE",E1285="SA"),VLOOKUP(H1285,'Tabla de Peligros y Riesgo'!$C$2:$E$226,2,FALSE),VLOOKUP(H1285,'LISTA DE ASPECTOS - IMPACTOS'!$D$3:$F$72,2,FALSE))</f>
        <v>Contaminación sonora</v>
      </c>
      <c r="J1285" s="336" t="str">
        <f>IF(OR(E1285="SE",E1285="SA"),VLOOKUP(H1285,'Tabla de Peligros y Riesgo'!$C$2:$E$226,3,FALSE),VLOOKUP(H1285,'LISTA DE ASPECTOS - IMPACTOS'!$D$3:$F$72,3,FALSE))</f>
        <v>Afectación a la fauna terrestre.
Potencial afectación a la calidad ambiental del recurso agua.</v>
      </c>
      <c r="K1285" s="342" t="s">
        <v>715</v>
      </c>
      <c r="L1285" s="177">
        <v>5</v>
      </c>
      <c r="M1285" s="268">
        <f t="shared" si="90"/>
        <v>19</v>
      </c>
      <c r="N1285" s="85"/>
      <c r="O1285" s="85"/>
      <c r="P1285" s="84"/>
      <c r="Q1285" s="177"/>
      <c r="R1285" s="177"/>
      <c r="S1285" s="177" t="s">
        <v>810</v>
      </c>
      <c r="T1285" s="178"/>
      <c r="U1285" s="178"/>
      <c r="V1285" s="87"/>
      <c r="W1285" s="86">
        <f t="shared" si="91"/>
        <v>19</v>
      </c>
      <c r="X1285" s="88"/>
      <c r="Y1285" s="86">
        <f t="shared" si="92"/>
        <v>22</v>
      </c>
      <c r="Z1285" s="85"/>
      <c r="AA1285" s="267" t="s">
        <v>1381</v>
      </c>
      <c r="AB1285" s="175"/>
      <c r="AC1285" s="176"/>
      <c r="AD1285" s="176"/>
      <c r="AE1285" s="272"/>
      <c r="AF1285" s="272"/>
      <c r="AG1285" s="272"/>
      <c r="AH1285" s="272"/>
      <c r="AI1285" s="272"/>
      <c r="AJ1285" s="272"/>
      <c r="AK1285" s="272"/>
      <c r="AL1285" s="273"/>
      <c r="AM1285" s="272"/>
      <c r="AN1285" s="273"/>
      <c r="AO1285" s="272"/>
      <c r="AP1285" s="273"/>
      <c r="AQ1285" s="272"/>
      <c r="AR1285" s="273"/>
      <c r="AS1285" s="272"/>
      <c r="AT1285" s="102"/>
      <c r="AU1285" s="101"/>
    </row>
    <row r="1286" spans="1:47" ht="329">
      <c r="A1286" s="446"/>
      <c r="B1286" s="445"/>
      <c r="C1286" s="489"/>
      <c r="D1286" s="262" t="s">
        <v>1388</v>
      </c>
      <c r="E1286" s="352" t="s">
        <v>363</v>
      </c>
      <c r="F1286" s="263" t="s">
        <v>624</v>
      </c>
      <c r="G1286" s="290" t="s">
        <v>728</v>
      </c>
      <c r="H1286" s="341" t="s">
        <v>729</v>
      </c>
      <c r="I1286" s="335" t="str">
        <f>IF(OR(E1286="SE",E1286="SA"),VLOOKUP(H1286,'Tabla de Peligros y Riesgo'!$C$2:$E$226,2,FALSE),VLOOKUP(H1286,'LISTA DE ASPECTOS - IMPACTOS'!$D$3:$F$72,2,FALSE))</f>
        <v>Alteración de la calidad de suelo/agua</v>
      </c>
      <c r="J1286" s="336" t="str">
        <f>IF(OR(E1286="SE",E1286="SA"),VLOOKUP(H1286,'Tabla de Peligros y Riesgo'!$C$2:$E$226,3,FALSE),VLOOKUP(H1286,'LISTA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86" s="342" t="s">
        <v>680</v>
      </c>
      <c r="L1286" s="177">
        <v>3</v>
      </c>
      <c r="M1286" s="268">
        <f t="shared" si="90"/>
        <v>13</v>
      </c>
      <c r="N1286" s="177"/>
      <c r="O1286" s="177"/>
      <c r="P1286" s="84"/>
      <c r="Q1286" s="177" t="s">
        <v>730</v>
      </c>
      <c r="R1286" s="177" t="s">
        <v>685</v>
      </c>
      <c r="S1286" s="177" t="s">
        <v>731</v>
      </c>
      <c r="T1286" s="178"/>
      <c r="U1286" s="178"/>
      <c r="V1286" s="87"/>
      <c r="W1286" s="86">
        <f t="shared" si="91"/>
        <v>13</v>
      </c>
      <c r="X1286" s="88"/>
      <c r="Y1286" s="86">
        <f t="shared" si="92"/>
        <v>17</v>
      </c>
      <c r="Z1286" s="85"/>
      <c r="AA1286" s="267" t="s">
        <v>1381</v>
      </c>
      <c r="AB1286" s="175"/>
      <c r="AC1286" s="176"/>
      <c r="AD1286" s="176"/>
      <c r="AE1286" s="272"/>
      <c r="AF1286" s="272"/>
      <c r="AG1286" s="272"/>
      <c r="AH1286" s="272"/>
      <c r="AI1286" s="272"/>
      <c r="AJ1286" s="272"/>
      <c r="AK1286" s="272"/>
      <c r="AL1286" s="273"/>
      <c r="AM1286" s="272"/>
      <c r="AN1286" s="273"/>
      <c r="AO1286" s="272"/>
      <c r="AP1286" s="273"/>
      <c r="AQ1286" s="272"/>
      <c r="AR1286" s="273"/>
      <c r="AS1286" s="272"/>
      <c r="AT1286" s="102"/>
      <c r="AU1286" s="101"/>
    </row>
    <row r="1287" spans="1:47" ht="117.5">
      <c r="A1287" s="446"/>
      <c r="B1287" s="445"/>
      <c r="C1287" s="493"/>
      <c r="D1287" s="262" t="s">
        <v>1388</v>
      </c>
      <c r="E1287" s="352" t="s">
        <v>363</v>
      </c>
      <c r="F1287" s="263" t="s">
        <v>624</v>
      </c>
      <c r="G1287" s="290" t="s">
        <v>725</v>
      </c>
      <c r="H1287" s="341" t="s">
        <v>726</v>
      </c>
      <c r="I1287" s="335" t="str">
        <f>IF(OR(E1287="SE",E1287="SA"),VLOOKUP(H1287,'Tabla de Peligros y Riesgo'!$C$2:$E$226,2,FALSE),VLOOKUP(H1287,'LISTA DE ASPECTOS - IMPACTOS'!$D$3:$F$72,2,FALSE))</f>
        <v>Alteración de la calidad de aire</v>
      </c>
      <c r="J1287" s="336" t="str">
        <f>IF(OR(E1287="SE",E1287="SA"),VLOOKUP(H1287,'Tabla de Peligros y Riesgo'!$C$2:$E$226,3,FALSE),VLOOKUP(H1287,'LISTA DE ASPECTOS - IMPACTOS'!$D$3:$F$72,3,FALSE))</f>
        <v>Potencial afectación a la calidad ambiental del aire</v>
      </c>
      <c r="K1287" s="342" t="s">
        <v>715</v>
      </c>
      <c r="L1287" s="177">
        <v>4</v>
      </c>
      <c r="M1287" s="268">
        <f t="shared" si="90"/>
        <v>14</v>
      </c>
      <c r="N1287" s="85"/>
      <c r="O1287" s="85"/>
      <c r="P1287" s="84"/>
      <c r="Q1287" s="287"/>
      <c r="R1287" s="177"/>
      <c r="S1287" s="177" t="s">
        <v>727</v>
      </c>
      <c r="T1287" s="178"/>
      <c r="U1287" s="178"/>
      <c r="V1287" s="87"/>
      <c r="W1287" s="86">
        <f t="shared" si="91"/>
        <v>14</v>
      </c>
      <c r="X1287" s="88"/>
      <c r="Y1287" s="86">
        <f t="shared" si="92"/>
        <v>18</v>
      </c>
      <c r="Z1287" s="85"/>
      <c r="AA1287" s="267" t="s">
        <v>1381</v>
      </c>
      <c r="AB1287" s="175"/>
      <c r="AC1287" s="176"/>
      <c r="AD1287" s="176"/>
      <c r="AE1287" s="272"/>
      <c r="AF1287" s="272"/>
      <c r="AG1287" s="272"/>
      <c r="AH1287" s="272"/>
      <c r="AI1287" s="272"/>
      <c r="AJ1287" s="272"/>
      <c r="AK1287" s="272"/>
      <c r="AL1287" s="273"/>
      <c r="AM1287" s="272"/>
      <c r="AN1287" s="273"/>
      <c r="AO1287" s="272"/>
      <c r="AP1287" s="273"/>
      <c r="AQ1287" s="272"/>
      <c r="AR1287" s="273"/>
      <c r="AS1287" s="272"/>
      <c r="AT1287" s="102"/>
      <c r="AU1287" s="101"/>
    </row>
    <row r="1288" spans="1:47" ht="87">
      <c r="A1288" s="446"/>
      <c r="B1288" s="445"/>
      <c r="C1288" s="488" t="s">
        <v>28</v>
      </c>
      <c r="D1288" s="262" t="s">
        <v>1388</v>
      </c>
      <c r="E1288" s="352" t="s">
        <v>362</v>
      </c>
      <c r="F1288" s="263" t="s">
        <v>624</v>
      </c>
      <c r="G1288" s="290" t="s">
        <v>701</v>
      </c>
      <c r="H1288" s="341" t="s">
        <v>476</v>
      </c>
      <c r="I1288" s="335" t="str">
        <f>IF(OR(E1288="SE",E1288="SA"),VLOOKUP(H1288,'Tabla de Peligros y Riesgo'!$C$2:$E$226,2,FALSE),VLOOKUP(H1288,'LISTA DE ASPECTOS - IMPACTOS'!$D$3:$F$72,2,FALSE))</f>
        <v>Caída al mismo nivel</v>
      </c>
      <c r="J1288" s="336" t="s">
        <v>702</v>
      </c>
      <c r="K1288" s="342" t="s">
        <v>680</v>
      </c>
      <c r="L1288" s="177">
        <v>4</v>
      </c>
      <c r="M1288" s="268">
        <f t="shared" si="90"/>
        <v>18</v>
      </c>
      <c r="N1288" s="85"/>
      <c r="O1288" s="85"/>
      <c r="P1288" s="84"/>
      <c r="Q1288" s="287"/>
      <c r="R1288" s="177"/>
      <c r="S1288" s="177" t="s">
        <v>811</v>
      </c>
      <c r="T1288" s="178"/>
      <c r="U1288" s="178" t="s">
        <v>748</v>
      </c>
      <c r="V1288" s="289"/>
      <c r="W1288" s="86">
        <f t="shared" si="91"/>
        <v>18</v>
      </c>
      <c r="X1288" s="88"/>
      <c r="Y1288" s="86">
        <f t="shared" si="92"/>
        <v>21</v>
      </c>
      <c r="Z1288" s="85"/>
      <c r="AA1288" s="267" t="s">
        <v>1381</v>
      </c>
      <c r="AB1288" s="175"/>
      <c r="AC1288" s="176"/>
      <c r="AD1288" s="176"/>
      <c r="AT1288" s="102"/>
      <c r="AU1288" s="101"/>
    </row>
    <row r="1289" spans="1:47" ht="101.5">
      <c r="A1289" s="446"/>
      <c r="B1289" s="445"/>
      <c r="C1289" s="489"/>
      <c r="D1289" s="262" t="s">
        <v>1388</v>
      </c>
      <c r="E1289" s="352" t="s">
        <v>362</v>
      </c>
      <c r="F1289" s="263" t="s">
        <v>624</v>
      </c>
      <c r="G1289" s="290" t="s">
        <v>704</v>
      </c>
      <c r="H1289" s="341" t="s">
        <v>507</v>
      </c>
      <c r="I1289" s="335" t="str">
        <f>IF(OR(E1289="SE",E1289="SA"),VLOOKUP(H1289,'Tabla de Peligros y Riesgo'!$C$2:$E$226,2,FALSE),VLOOKUP(H1289,'LISTA DE ASPECTOS - IMPACTOS'!$D$3:$F$72,2,FALSE))</f>
        <v xml:space="preserve">Golpes </v>
      </c>
      <c r="J1289" s="336" t="s">
        <v>705</v>
      </c>
      <c r="K1289" s="342" t="s">
        <v>680</v>
      </c>
      <c r="L1289" s="177">
        <v>3</v>
      </c>
      <c r="M1289" s="268">
        <f t="shared" si="90"/>
        <v>13</v>
      </c>
      <c r="N1289" s="177"/>
      <c r="O1289" s="177"/>
      <c r="P1289" s="84"/>
      <c r="Q1289" s="287"/>
      <c r="R1289" s="177"/>
      <c r="S1289" s="177" t="s">
        <v>714</v>
      </c>
      <c r="T1289" s="178"/>
      <c r="U1289" s="178" t="s">
        <v>748</v>
      </c>
      <c r="V1289" s="87">
        <v>0.15</v>
      </c>
      <c r="W1289" s="86">
        <f t="shared" si="91"/>
        <v>13</v>
      </c>
      <c r="X1289" s="88">
        <f>IF(M1289&gt;=16,MAX(N1289:R1289),IF(M1289&lt;16,MAX(N1289:V1289)))</f>
        <v>0.15</v>
      </c>
      <c r="Y1289" s="86">
        <f t="shared" si="92"/>
        <v>17</v>
      </c>
      <c r="Z1289" s="85"/>
      <c r="AA1289" s="267" t="s">
        <v>1381</v>
      </c>
      <c r="AB1289" s="175"/>
      <c r="AC1289" s="176"/>
      <c r="AD1289" s="176"/>
      <c r="AT1289" s="102"/>
      <c r="AU1289" s="101"/>
    </row>
    <row r="1290" spans="1:47" ht="329">
      <c r="A1290" s="446"/>
      <c r="B1290" s="445"/>
      <c r="C1290" s="489"/>
      <c r="D1290" s="262" t="s">
        <v>1388</v>
      </c>
      <c r="E1290" s="352" t="s">
        <v>363</v>
      </c>
      <c r="F1290" s="263" t="s">
        <v>624</v>
      </c>
      <c r="G1290" s="290" t="s">
        <v>728</v>
      </c>
      <c r="H1290" s="341" t="s">
        <v>729</v>
      </c>
      <c r="I1290" s="335" t="str">
        <f>IF(OR(E1290="SE",E1290="SA"),VLOOKUP(H1290,'[2]Tabla de Peligros y Riesgo'!$C$2:$E$226,2,FALSE),VLOOKUP(H1290,'[2]LISTA DE ASPECTOS - IMPACTOS'!$D$3:$F$72,2,FALSE))</f>
        <v>Alteración de la calidad de suelo/agua</v>
      </c>
      <c r="J1290" s="336" t="str">
        <f>IF(OR(E1290="SE",E1290="SA"),VLOOKUP(H1290,'[2]Tabla de Peligros y Riesgo'!$C$2:$E$226,3,FALSE),VLOOKUP(H1290,'[2]LISTA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290" s="342" t="s">
        <v>680</v>
      </c>
      <c r="L1290" s="177">
        <v>3</v>
      </c>
      <c r="M1290" s="268">
        <f t="shared" si="90"/>
        <v>13</v>
      </c>
      <c r="N1290" s="177"/>
      <c r="O1290" s="177"/>
      <c r="P1290" s="295"/>
      <c r="Q1290" s="177" t="s">
        <v>730</v>
      </c>
      <c r="R1290" s="177" t="s">
        <v>685</v>
      </c>
      <c r="S1290" s="177" t="s">
        <v>731</v>
      </c>
      <c r="T1290" s="178"/>
      <c r="U1290" s="178"/>
      <c r="V1290" s="296">
        <v>0.15</v>
      </c>
      <c r="W1290" s="86">
        <f t="shared" si="91"/>
        <v>13</v>
      </c>
      <c r="X1290" s="305">
        <f>IF(M1290&gt;=16,MAX(N1290:R1290),IF(M1290&lt;16,MAX(N1290:V1290)))</f>
        <v>0.15</v>
      </c>
      <c r="Y1290" s="86">
        <f t="shared" si="92"/>
        <v>17</v>
      </c>
      <c r="Z1290" s="194"/>
      <c r="AA1290" s="267" t="s">
        <v>1381</v>
      </c>
      <c r="AB1290" s="175"/>
      <c r="AC1290" s="176"/>
      <c r="AD1290" s="176"/>
      <c r="AT1290" s="102"/>
      <c r="AU1290" s="101"/>
    </row>
    <row r="1291" spans="1:47" ht="188">
      <c r="A1291" s="446"/>
      <c r="B1291" s="445"/>
      <c r="C1291" s="493"/>
      <c r="D1291" s="262" t="s">
        <v>1388</v>
      </c>
      <c r="E1291" s="352" t="s">
        <v>363</v>
      </c>
      <c r="F1291" s="263" t="s">
        <v>624</v>
      </c>
      <c r="G1291" s="290" t="s">
        <v>739</v>
      </c>
      <c r="H1291" s="341" t="s">
        <v>740</v>
      </c>
      <c r="I1291" s="335" t="str">
        <f>IF(OR(E1291="SE",E1291="SA"),VLOOKUP(H1291,'Tabla de Peligros y Riesgo'!$C$2:$E$226,2,FALSE),VLOOKUP(H1291,'LISTA DE ASPECTOS - IMPACTOS'!$D$3:$F$72,2,FALSE))</f>
        <v>Alteración de la calidad de suelo/agua</v>
      </c>
      <c r="J1291" s="336" t="str">
        <f>IF(OR(E1291="SE",E1291="SA"),VLOOKUP(H1291,'Tabla de Peligros y Riesgo'!$C$2:$E$226,3,FALSE),VLOOKUP(H1291,'LISTA DE ASPECTOS - IMPACTOS'!$D$3:$F$72,3,FALSE))</f>
        <v>Potencial incumplimiento de Estándares de Calidad Ambiental (ECA) para aire.
Potencial afectación a la vida y salud humana.</v>
      </c>
      <c r="K1291" s="342" t="s">
        <v>715</v>
      </c>
      <c r="L1291" s="177">
        <v>4</v>
      </c>
      <c r="M1291" s="268">
        <f t="shared" si="90"/>
        <v>14</v>
      </c>
      <c r="N1291" s="85"/>
      <c r="O1291" s="85"/>
      <c r="P1291" s="291"/>
      <c r="Q1291" s="287"/>
      <c r="R1291" s="177"/>
      <c r="S1291" s="177" t="s">
        <v>741</v>
      </c>
      <c r="T1291" s="178">
        <v>0.35</v>
      </c>
      <c r="U1291" s="178"/>
      <c r="V1291" s="87"/>
      <c r="W1291" s="86">
        <f t="shared" si="91"/>
        <v>14</v>
      </c>
      <c r="X1291" s="88"/>
      <c r="Y1291" s="86">
        <f t="shared" si="92"/>
        <v>18</v>
      </c>
      <c r="Z1291" s="85"/>
      <c r="AA1291" s="267" t="s">
        <v>1381</v>
      </c>
      <c r="AB1291" s="536"/>
      <c r="AC1291" s="537"/>
      <c r="AD1291" s="537"/>
      <c r="AE1291" s="272"/>
      <c r="AF1291" s="272"/>
      <c r="AG1291" s="272"/>
      <c r="AH1291" s="272"/>
      <c r="AI1291" s="272"/>
      <c r="AJ1291" s="272"/>
      <c r="AK1291" s="272"/>
      <c r="AL1291" s="273"/>
      <c r="AM1291" s="272"/>
      <c r="AN1291" s="273"/>
      <c r="AO1291" s="272"/>
      <c r="AP1291" s="273"/>
      <c r="AQ1291" s="272"/>
      <c r="AR1291" s="273"/>
      <c r="AS1291" s="272"/>
      <c r="AT1291" s="102"/>
      <c r="AU1291" s="101"/>
    </row>
    <row r="1292" spans="1:47" ht="101.5">
      <c r="A1292" s="446"/>
      <c r="B1292" s="444" t="s">
        <v>255</v>
      </c>
      <c r="C1292" s="488" t="s">
        <v>18</v>
      </c>
      <c r="D1292" s="262" t="s">
        <v>1388</v>
      </c>
      <c r="E1292" s="352" t="s">
        <v>362</v>
      </c>
      <c r="F1292" s="263" t="s">
        <v>624</v>
      </c>
      <c r="G1292" s="290" t="s">
        <v>679</v>
      </c>
      <c r="H1292" s="335" t="s">
        <v>470</v>
      </c>
      <c r="I1292" s="335" t="str">
        <f>IF(OR(E1292="SE",E1292="SA"),VLOOKUP(H1292,'Tabla de Peligros y Riesgo'!$C$2:$E$226,2,FALSE),VLOOKUP(H1292,'LISTA DE ASPECTOS - IMPACTOS'!$D$3:$F$72,2,FALSE))</f>
        <v>Riesgo Psicosocial</v>
      </c>
      <c r="J1292" s="336" t="str">
        <f>IF(OR(E1292="SE",E1292="SA"),VLOOKUP(H1292,'Tabla de Peligros y Riesgo'!$C$2:$E$226,3,FALSE),VLOOKUP(H1292,'LISTA DE ASPECTOS - IMPACTOS'!$D$3:$F$72,3,FALSE))</f>
        <v>Estrés / Depresión</v>
      </c>
      <c r="K1292" s="337" t="s">
        <v>680</v>
      </c>
      <c r="L1292" s="277">
        <v>4</v>
      </c>
      <c r="M1292" s="268">
        <f t="shared" si="90"/>
        <v>18</v>
      </c>
      <c r="N1292" s="85"/>
      <c r="O1292" s="85"/>
      <c r="P1292" s="292"/>
      <c r="Q1292" s="359"/>
      <c r="R1292" s="177"/>
      <c r="S1292" s="177" t="s">
        <v>820</v>
      </c>
      <c r="T1292" s="293"/>
      <c r="U1292" s="178" t="s">
        <v>748</v>
      </c>
      <c r="V1292" s="278">
        <v>0.15</v>
      </c>
      <c r="W1292" s="86">
        <f t="shared" si="91"/>
        <v>18</v>
      </c>
      <c r="X1292" s="88">
        <f>IF(M1292&gt;=16,MAX(N1292:R1292),IF(M1292&lt;16,MAX(N1292:V1292)))</f>
        <v>0</v>
      </c>
      <c r="Y1292" s="86">
        <f t="shared" si="92"/>
        <v>21</v>
      </c>
      <c r="Z1292" s="85"/>
      <c r="AA1292" s="267" t="s">
        <v>1381</v>
      </c>
      <c r="AB1292" s="176"/>
      <c r="AC1292" s="176"/>
      <c r="AD1292" s="176"/>
      <c r="AT1292" s="102"/>
      <c r="AU1292" s="101"/>
    </row>
    <row r="1293" spans="1:47" ht="101.5">
      <c r="A1293" s="446"/>
      <c r="B1293" s="445"/>
      <c r="C1293" s="489"/>
      <c r="D1293" s="262" t="s">
        <v>1388</v>
      </c>
      <c r="E1293" s="352" t="s">
        <v>362</v>
      </c>
      <c r="F1293" s="263" t="s">
        <v>624</v>
      </c>
      <c r="G1293" s="290" t="s">
        <v>679</v>
      </c>
      <c r="H1293" s="335" t="s">
        <v>496</v>
      </c>
      <c r="I1293" s="335" t="str">
        <f>IF(OR(E1293="SE",E1293="SA"),VLOOKUP(H1293,'Tabla de Peligros y Riesgo'!$C$2:$E$226,2,FALSE),VLOOKUP(H1293,'LISTA DE ASPECTOS - IMPACTOS'!$D$3:$F$72,2,FALSE))</f>
        <v>Riesgo Psicosocial</v>
      </c>
      <c r="J1293" s="336" t="str">
        <f>IF(OR(E1293="SE",E1293="SA"),VLOOKUP(H1293,'Tabla de Peligros y Riesgo'!$C$2:$E$226,3,FALSE),VLOOKUP(H1293,'LISTA DE ASPECTOS - IMPACTOS'!$D$3:$F$72,3,FALSE))</f>
        <v>Estrés / Depresión</v>
      </c>
      <c r="K1293" s="337" t="s">
        <v>680</v>
      </c>
      <c r="L1293" s="277">
        <v>4</v>
      </c>
      <c r="M1293" s="268">
        <f t="shared" si="90"/>
        <v>18</v>
      </c>
      <c r="N1293" s="85"/>
      <c r="O1293" s="85"/>
      <c r="P1293" s="292"/>
      <c r="Q1293" s="359"/>
      <c r="R1293" s="177"/>
      <c r="S1293" s="177" t="s">
        <v>820</v>
      </c>
      <c r="T1293" s="293"/>
      <c r="U1293" s="178" t="s">
        <v>748</v>
      </c>
      <c r="V1293" s="278"/>
      <c r="W1293" s="86">
        <f t="shared" si="91"/>
        <v>18</v>
      </c>
      <c r="X1293" s="195"/>
      <c r="Y1293" s="86">
        <f t="shared" si="92"/>
        <v>21</v>
      </c>
      <c r="Z1293" s="85"/>
      <c r="AA1293" s="267" t="s">
        <v>1381</v>
      </c>
      <c r="AB1293" s="176"/>
      <c r="AC1293" s="176"/>
      <c r="AD1293" s="176"/>
      <c r="AT1293" s="102"/>
      <c r="AU1293" s="101"/>
    </row>
    <row r="1294" spans="1:47" ht="72.5">
      <c r="A1294" s="446"/>
      <c r="B1294" s="445"/>
      <c r="C1294" s="489"/>
      <c r="D1294" s="262" t="s">
        <v>1388</v>
      </c>
      <c r="E1294" s="352" t="s">
        <v>363</v>
      </c>
      <c r="F1294" s="263" t="s">
        <v>624</v>
      </c>
      <c r="G1294" s="290" t="s">
        <v>686</v>
      </c>
      <c r="H1294" s="335" t="s">
        <v>687</v>
      </c>
      <c r="I1294" s="350" t="s">
        <v>688</v>
      </c>
      <c r="J1294" s="351" t="s">
        <v>689</v>
      </c>
      <c r="K1294" s="337" t="s">
        <v>690</v>
      </c>
      <c r="L1294" s="277">
        <v>5</v>
      </c>
      <c r="M1294" s="268">
        <f t="shared" si="90"/>
        <v>15</v>
      </c>
      <c r="N1294" s="269"/>
      <c r="O1294" s="274"/>
      <c r="P1294" s="334"/>
      <c r="Q1294" s="359"/>
      <c r="R1294" s="177"/>
      <c r="S1294" s="177" t="s">
        <v>691</v>
      </c>
      <c r="T1294" s="275"/>
      <c r="U1294" s="178"/>
      <c r="V1294" s="278"/>
      <c r="W1294" s="86">
        <f t="shared" si="91"/>
        <v>15</v>
      </c>
      <c r="X1294" s="195"/>
      <c r="Y1294" s="86">
        <f t="shared" si="92"/>
        <v>19</v>
      </c>
      <c r="Z1294" s="85"/>
      <c r="AA1294" s="267" t="s">
        <v>1381</v>
      </c>
      <c r="AB1294" s="176"/>
      <c r="AC1294" s="176"/>
      <c r="AD1294" s="176"/>
      <c r="AT1294" s="102"/>
      <c r="AU1294" s="101"/>
    </row>
    <row r="1295" spans="1:47" ht="70.5">
      <c r="A1295" s="446"/>
      <c r="B1295" s="445"/>
      <c r="C1295" s="489"/>
      <c r="D1295" s="262" t="s">
        <v>1388</v>
      </c>
      <c r="E1295" s="352" t="s">
        <v>363</v>
      </c>
      <c r="F1295" s="263" t="s">
        <v>624</v>
      </c>
      <c r="G1295" s="290" t="s">
        <v>789</v>
      </c>
      <c r="H1295" s="341" t="s">
        <v>577</v>
      </c>
      <c r="I1295" s="190" t="s">
        <v>688</v>
      </c>
      <c r="J1295" s="338" t="s">
        <v>689</v>
      </c>
      <c r="K1295" s="337" t="s">
        <v>680</v>
      </c>
      <c r="L1295" s="277">
        <v>4</v>
      </c>
      <c r="M1295" s="268">
        <f t="shared" si="90"/>
        <v>18</v>
      </c>
      <c r="N1295" s="269"/>
      <c r="O1295" s="274"/>
      <c r="P1295" s="334"/>
      <c r="Q1295" s="287"/>
      <c r="R1295" s="177"/>
      <c r="S1295" s="177" t="s">
        <v>795</v>
      </c>
      <c r="T1295" s="275"/>
      <c r="U1295" s="178" t="s">
        <v>791</v>
      </c>
      <c r="V1295" s="278"/>
      <c r="W1295" s="86">
        <f t="shared" ref="W1295:W1358" si="93">M1295</f>
        <v>18</v>
      </c>
      <c r="X1295" s="195"/>
      <c r="Y1295" s="86">
        <f t="shared" si="92"/>
        <v>21</v>
      </c>
      <c r="Z1295" s="85"/>
      <c r="AA1295" s="267" t="s">
        <v>1381</v>
      </c>
      <c r="AB1295" s="176"/>
      <c r="AC1295" s="176"/>
      <c r="AD1295" s="176"/>
      <c r="AT1295" s="102"/>
      <c r="AU1295" s="101"/>
    </row>
    <row r="1296" spans="1:47" ht="105" customHeight="1">
      <c r="A1296" s="446"/>
      <c r="B1296" s="445"/>
      <c r="C1296" s="489"/>
      <c r="D1296" s="262" t="s">
        <v>1388</v>
      </c>
      <c r="E1296" s="352" t="s">
        <v>361</v>
      </c>
      <c r="F1296" s="263" t="s">
        <v>624</v>
      </c>
      <c r="G1296" s="290" t="s">
        <v>441</v>
      </c>
      <c r="H1296" s="341" t="s">
        <v>565</v>
      </c>
      <c r="I1296" s="335" t="s">
        <v>792</v>
      </c>
      <c r="J1296" s="341" t="s">
        <v>802</v>
      </c>
      <c r="K1296" s="337" t="s">
        <v>715</v>
      </c>
      <c r="L1296" s="277">
        <v>4</v>
      </c>
      <c r="M1296" s="268">
        <f t="shared" si="90"/>
        <v>14</v>
      </c>
      <c r="N1296" s="269"/>
      <c r="O1296" s="274"/>
      <c r="P1296" s="334"/>
      <c r="Q1296" s="287"/>
      <c r="R1296" s="177"/>
      <c r="S1296" s="177" t="s">
        <v>716</v>
      </c>
      <c r="T1296" s="275"/>
      <c r="U1296" s="178" t="s">
        <v>748</v>
      </c>
      <c r="V1296" s="278"/>
      <c r="W1296" s="86">
        <f t="shared" si="93"/>
        <v>14</v>
      </c>
      <c r="X1296" s="195"/>
      <c r="Y1296" s="86">
        <f t="shared" si="92"/>
        <v>18</v>
      </c>
      <c r="Z1296" s="85"/>
      <c r="AA1296" s="267" t="s">
        <v>1381</v>
      </c>
      <c r="AB1296" s="176"/>
      <c r="AC1296" s="176"/>
      <c r="AD1296" s="176"/>
      <c r="AT1296" s="102"/>
      <c r="AU1296" s="101"/>
    </row>
    <row r="1297" spans="1:52" ht="105" customHeight="1">
      <c r="A1297" s="446"/>
      <c r="B1297" s="445"/>
      <c r="C1297" s="493"/>
      <c r="D1297" s="262" t="s">
        <v>1388</v>
      </c>
      <c r="E1297" s="352" t="s">
        <v>362</v>
      </c>
      <c r="F1297" s="263" t="s">
        <v>624</v>
      </c>
      <c r="G1297" s="290" t="s">
        <v>692</v>
      </c>
      <c r="H1297" s="335" t="s">
        <v>521</v>
      </c>
      <c r="I1297" s="335" t="str">
        <f>IF(OR(E1297="SE",E1297="SA"),VLOOKUP(H1297,'Tabla de Peligros y Riesgo'!$C$2:$E$226,2,FALSE),VLOOKUP(H1297,'LISTA DE ASPECTOS - IMPACTOS'!$D$3:$F$72,2,FALSE))</f>
        <v>Riesgo Psicosocial</v>
      </c>
      <c r="J1297" s="336" t="str">
        <f>IF(OR(E1297="SE",E1297="SA"),VLOOKUP(H1297,'Tabla de Peligros y Riesgo'!$C$2:$E$226,3,FALSE),VLOOKUP(H1297,'LISTA DE ASPECTOS - IMPACTOS'!$D$3:$F$72,3,FALSE))</f>
        <v>Estrés / Depresión</v>
      </c>
      <c r="K1297" s="337" t="s">
        <v>680</v>
      </c>
      <c r="L1297" s="277">
        <v>4</v>
      </c>
      <c r="M1297" s="268">
        <f t="shared" si="90"/>
        <v>18</v>
      </c>
      <c r="N1297" s="269"/>
      <c r="O1297" s="274"/>
      <c r="P1297" s="275"/>
      <c r="Q1297" s="276"/>
      <c r="R1297" s="177"/>
      <c r="S1297" s="177" t="s">
        <v>742</v>
      </c>
      <c r="T1297" s="269"/>
      <c r="U1297" s="178" t="s">
        <v>748</v>
      </c>
      <c r="V1297" s="278"/>
      <c r="W1297" s="86">
        <f t="shared" si="93"/>
        <v>18</v>
      </c>
      <c r="X1297" s="195"/>
      <c r="Y1297" s="86">
        <f t="shared" si="92"/>
        <v>21</v>
      </c>
      <c r="Z1297" s="279"/>
      <c r="AA1297" s="267" t="s">
        <v>1381</v>
      </c>
      <c r="AB1297" s="176"/>
      <c r="AC1297" s="176"/>
      <c r="AD1297" s="176"/>
      <c r="AT1297" s="102"/>
      <c r="AU1297" s="101"/>
    </row>
    <row r="1298" spans="1:52" s="100" customFormat="1" ht="211.5">
      <c r="A1298" s="446"/>
      <c r="B1298" s="445"/>
      <c r="C1298" s="339" t="s">
        <v>142</v>
      </c>
      <c r="D1298" s="262" t="s">
        <v>1388</v>
      </c>
      <c r="E1298" s="352" t="s">
        <v>361</v>
      </c>
      <c r="F1298" s="263" t="s">
        <v>624</v>
      </c>
      <c r="G1298" s="290" t="s">
        <v>694</v>
      </c>
      <c r="H1298" s="335" t="s">
        <v>695</v>
      </c>
      <c r="I1298" s="335" t="str">
        <f>IF(OR(E1298="SE",E1298="SA"),VLOOKUP(H1298,'Tabla de Peligros y Riesgo'!$C$2:$E$226,2,FALSE),VLOOKUP(H1298,'LISTA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298" s="336" t="s">
        <v>696</v>
      </c>
      <c r="K1298" s="342" t="s">
        <v>680</v>
      </c>
      <c r="L1298" s="177">
        <v>4</v>
      </c>
      <c r="M1298" s="268">
        <f t="shared" si="90"/>
        <v>18</v>
      </c>
      <c r="N1298" s="280"/>
      <c r="O1298" s="280"/>
      <c r="P1298" s="282"/>
      <c r="Q1298" s="283" t="s">
        <v>697</v>
      </c>
      <c r="R1298" s="177" t="s">
        <v>678</v>
      </c>
      <c r="S1298" s="177" t="s">
        <v>698</v>
      </c>
      <c r="T1298" s="284"/>
      <c r="U1298" s="353" t="s">
        <v>699</v>
      </c>
      <c r="V1298" s="304"/>
      <c r="W1298" s="86">
        <f t="shared" si="93"/>
        <v>18</v>
      </c>
      <c r="X1298" s="88">
        <f>IF(M1298&gt;=16,MAX(N1298:R1298),IF(M1298&lt;16,MAX(N1298:T1298)))</f>
        <v>0</v>
      </c>
      <c r="Y1298" s="86">
        <f t="shared" si="92"/>
        <v>23</v>
      </c>
      <c r="Z1298" s="85"/>
      <c r="AA1298" s="267" t="s">
        <v>1381</v>
      </c>
      <c r="AD1298" s="99"/>
      <c r="AE1298" s="90"/>
      <c r="AF1298" s="90"/>
      <c r="AG1298" s="90"/>
      <c r="AH1298" s="90"/>
      <c r="AI1298" s="90"/>
      <c r="AJ1298" s="90"/>
      <c r="AK1298" s="90"/>
      <c r="AL1298" s="90"/>
      <c r="AM1298" s="90"/>
      <c r="AN1298" s="90"/>
      <c r="AO1298" s="90"/>
      <c r="AP1298" s="90"/>
      <c r="AQ1298" s="90"/>
      <c r="AR1298" s="90"/>
      <c r="AS1298" s="90"/>
      <c r="AT1298" s="102"/>
      <c r="AU1298" s="101"/>
      <c r="AV1298" s="90"/>
      <c r="AW1298" s="90"/>
      <c r="AX1298" s="90"/>
      <c r="AY1298" s="90"/>
      <c r="AZ1298" s="90"/>
    </row>
    <row r="1299" spans="1:52" ht="87">
      <c r="A1299" s="446"/>
      <c r="B1299" s="445"/>
      <c r="C1299" s="488" t="s">
        <v>22</v>
      </c>
      <c r="D1299" s="262" t="s">
        <v>1388</v>
      </c>
      <c r="E1299" s="352" t="s">
        <v>361</v>
      </c>
      <c r="F1299" s="263" t="s">
        <v>624</v>
      </c>
      <c r="G1299" s="290" t="s">
        <v>721</v>
      </c>
      <c r="H1299" s="341" t="s">
        <v>749</v>
      </c>
      <c r="I1299" s="335" t="str">
        <f>IF(OR(E1299="SE",E1299="SA"),VLOOKUP(H1299,'Tabla de Peligros y Riesgo'!$C$2:$E$226,2,FALSE),VLOOKUP(H1299,'LISTA DE ASPECTOS - IMPACTOS'!$D$3:$F$72,2,FALSE))</f>
        <v>Inhalación de gases Toxicos</v>
      </c>
      <c r="J1299" s="336" t="str">
        <f>IF(OR(E1299="SE",E1299="SA"),VLOOKUP(H1299,'Tabla de Peligros y Riesgo'!$C$2:$E$226,3,FALSE),VLOOKUP(H1299,'LISTA DE ASPECTOS - IMPACTOS'!$D$3:$F$72,3,FALSE))</f>
        <v>Intoxicación</v>
      </c>
      <c r="K1299" s="342" t="s">
        <v>715</v>
      </c>
      <c r="L1299" s="177">
        <v>3</v>
      </c>
      <c r="M1299" s="268">
        <f t="shared" si="90"/>
        <v>9</v>
      </c>
      <c r="N1299" s="85"/>
      <c r="O1299" s="85"/>
      <c r="P1299" s="84"/>
      <c r="Q1299" s="287" t="s">
        <v>750</v>
      </c>
      <c r="R1299" s="177" t="s">
        <v>685</v>
      </c>
      <c r="S1299" s="177" t="s">
        <v>751</v>
      </c>
      <c r="T1299" s="178"/>
      <c r="U1299" s="178" t="s">
        <v>748</v>
      </c>
      <c r="V1299" s="87"/>
      <c r="W1299" s="86">
        <f t="shared" si="93"/>
        <v>9</v>
      </c>
      <c r="X1299" s="88"/>
      <c r="Y1299" s="86">
        <f t="shared" si="92"/>
        <v>17</v>
      </c>
      <c r="Z1299" s="85"/>
      <c r="AA1299" s="267" t="s">
        <v>1381</v>
      </c>
      <c r="AB1299" s="175"/>
      <c r="AC1299" s="176"/>
      <c r="AD1299" s="176"/>
      <c r="AT1299" s="102"/>
      <c r="AU1299" s="101"/>
    </row>
    <row r="1300" spans="1:52" ht="87">
      <c r="A1300" s="446"/>
      <c r="B1300" s="445"/>
      <c r="C1300" s="489"/>
      <c r="D1300" s="262" t="s">
        <v>1388</v>
      </c>
      <c r="E1300" s="352" t="s">
        <v>362</v>
      </c>
      <c r="F1300" s="263" t="s">
        <v>624</v>
      </c>
      <c r="G1300" s="290" t="s">
        <v>752</v>
      </c>
      <c r="H1300" s="341" t="s">
        <v>452</v>
      </c>
      <c r="I1300" s="335" t="str">
        <f>IF(OR(E1300="SE",E1300="SA"),VLOOKUP(H1300,'Tabla de Peligros y Riesgo'!$C$2:$E$226,2,FALSE),VLOOKUP(H1300,'LISTA DE ASPECTOS - IMPACTOS'!$D$3:$F$72,2,FALSE))</f>
        <v>Caída de roca</v>
      </c>
      <c r="J1300" s="336" t="str">
        <f>IF(OR(E1300="SE",E1300="SA"),VLOOKUP(H1300,'Tabla de Peligros y Riesgo'!$C$2:$E$226,3,FALSE),VLOOKUP(H1300,'LISTA DE ASPECTOS - IMPACTOS'!$D$3:$F$72,3,FALSE))</f>
        <v>Contusión/Fractura/Muerte</v>
      </c>
      <c r="K1300" s="342" t="s">
        <v>715</v>
      </c>
      <c r="L1300" s="177">
        <v>2</v>
      </c>
      <c r="M1300" s="268">
        <f t="shared" si="90"/>
        <v>5</v>
      </c>
      <c r="N1300" s="85"/>
      <c r="O1300" s="85"/>
      <c r="P1300" s="292"/>
      <c r="Q1300" s="287" t="s">
        <v>753</v>
      </c>
      <c r="R1300" s="177" t="s">
        <v>685</v>
      </c>
      <c r="S1300" s="177" t="s">
        <v>754</v>
      </c>
      <c r="T1300" s="293"/>
      <c r="U1300" s="178" t="s">
        <v>748</v>
      </c>
      <c r="V1300" s="278"/>
      <c r="W1300" s="86">
        <f t="shared" si="93"/>
        <v>5</v>
      </c>
      <c r="X1300" s="88"/>
      <c r="Y1300" s="86">
        <f t="shared" si="92"/>
        <v>12</v>
      </c>
      <c r="Z1300" s="85"/>
      <c r="AA1300" s="267" t="s">
        <v>1381</v>
      </c>
      <c r="AB1300" s="176"/>
      <c r="AC1300" s="176"/>
      <c r="AD1300" s="176"/>
      <c r="AT1300" s="102"/>
      <c r="AU1300" s="101"/>
    </row>
    <row r="1301" spans="1:52" s="100" customFormat="1" ht="87">
      <c r="A1301" s="446"/>
      <c r="B1301" s="445"/>
      <c r="C1301" s="489"/>
      <c r="D1301" s="262" t="s">
        <v>1388</v>
      </c>
      <c r="E1301" s="352" t="s">
        <v>362</v>
      </c>
      <c r="F1301" s="263" t="s">
        <v>624</v>
      </c>
      <c r="G1301" s="290" t="s">
        <v>701</v>
      </c>
      <c r="H1301" s="341" t="s">
        <v>524</v>
      </c>
      <c r="I1301" s="335" t="str">
        <f>IF(OR(E1301="SE",E1301="SA"),VLOOKUP(H1301,'Tabla de Peligros y Riesgo'!$C$2:$E$226,2,FALSE),VLOOKUP(H1301,'LISTA DE ASPECTOS - IMPACTOS'!$D$3:$F$72,2,FALSE))</f>
        <v>Caída al mismo nivel</v>
      </c>
      <c r="J1301" s="336" t="s">
        <v>702</v>
      </c>
      <c r="K1301" s="342" t="s">
        <v>680</v>
      </c>
      <c r="L1301" s="177">
        <v>4</v>
      </c>
      <c r="M1301" s="268">
        <f t="shared" si="90"/>
        <v>18</v>
      </c>
      <c r="N1301" s="280"/>
      <c r="O1301" s="280"/>
      <c r="P1301" s="282"/>
      <c r="Q1301" s="287"/>
      <c r="R1301" s="177"/>
      <c r="S1301" s="177" t="s">
        <v>863</v>
      </c>
      <c r="T1301" s="284"/>
      <c r="U1301" s="178" t="s">
        <v>748</v>
      </c>
      <c r="V1301" s="304"/>
      <c r="W1301" s="86">
        <f t="shared" si="93"/>
        <v>18</v>
      </c>
      <c r="X1301" s="88"/>
      <c r="Y1301" s="86">
        <f t="shared" si="92"/>
        <v>21</v>
      </c>
      <c r="Z1301" s="85"/>
      <c r="AA1301" s="267" t="s">
        <v>1381</v>
      </c>
      <c r="AD1301" s="99"/>
      <c r="AE1301" s="90"/>
      <c r="AF1301" s="90"/>
      <c r="AG1301" s="90"/>
      <c r="AH1301" s="90"/>
      <c r="AI1301" s="90"/>
      <c r="AJ1301" s="90"/>
      <c r="AK1301" s="90"/>
      <c r="AL1301" s="90"/>
      <c r="AM1301" s="90"/>
      <c r="AN1301" s="90"/>
      <c r="AO1301" s="90"/>
      <c r="AP1301" s="90"/>
      <c r="AQ1301" s="90"/>
      <c r="AR1301" s="90"/>
      <c r="AS1301" s="90"/>
      <c r="AT1301" s="102"/>
      <c r="AU1301" s="101"/>
      <c r="AV1301" s="90"/>
      <c r="AW1301" s="90"/>
      <c r="AX1301" s="90"/>
      <c r="AY1301" s="90"/>
      <c r="AZ1301" s="90"/>
    </row>
    <row r="1302" spans="1:52" ht="87">
      <c r="A1302" s="446"/>
      <c r="B1302" s="445"/>
      <c r="C1302" s="488" t="s">
        <v>37</v>
      </c>
      <c r="D1302" s="262" t="s">
        <v>1388</v>
      </c>
      <c r="E1302" s="352" t="s">
        <v>362</v>
      </c>
      <c r="F1302" s="263" t="s">
        <v>624</v>
      </c>
      <c r="G1302" s="290" t="s">
        <v>701</v>
      </c>
      <c r="H1302" s="341" t="s">
        <v>542</v>
      </c>
      <c r="I1302" s="335" t="str">
        <f>IF(OR(E1302="SE",E1302="SA"),VLOOKUP(H1302,'Tabla de Peligros y Riesgo'!$C$2:$E$226,2,FALSE),VLOOKUP(H1302,'LISTA DE ASPECTOS - IMPACTOS'!$D$3:$F$72,2,FALSE))</f>
        <v>Caída al mismo nivel</v>
      </c>
      <c r="J1302" s="336" t="s">
        <v>702</v>
      </c>
      <c r="K1302" s="342" t="s">
        <v>680</v>
      </c>
      <c r="L1302" s="177">
        <v>4</v>
      </c>
      <c r="M1302" s="268">
        <f t="shared" si="90"/>
        <v>18</v>
      </c>
      <c r="N1302" s="85"/>
      <c r="O1302" s="85"/>
      <c r="P1302" s="84"/>
      <c r="Q1302" s="287"/>
      <c r="R1302" s="177"/>
      <c r="S1302" s="177" t="s">
        <v>811</v>
      </c>
      <c r="T1302" s="178"/>
      <c r="U1302" s="178" t="s">
        <v>748</v>
      </c>
      <c r="V1302" s="87"/>
      <c r="W1302" s="86">
        <f t="shared" si="93"/>
        <v>18</v>
      </c>
      <c r="X1302" s="88"/>
      <c r="Y1302" s="86">
        <f t="shared" si="92"/>
        <v>21</v>
      </c>
      <c r="Z1302" s="85"/>
      <c r="AA1302" s="267" t="s">
        <v>1381</v>
      </c>
      <c r="AB1302" s="175"/>
      <c r="AC1302" s="176"/>
      <c r="AD1302" s="176"/>
      <c r="AT1302" s="102"/>
      <c r="AU1302" s="101"/>
    </row>
    <row r="1303" spans="1:52" ht="87">
      <c r="A1303" s="446"/>
      <c r="B1303" s="445"/>
      <c r="C1303" s="489"/>
      <c r="D1303" s="262" t="s">
        <v>1388</v>
      </c>
      <c r="E1303" s="352" t="s">
        <v>361</v>
      </c>
      <c r="F1303" s="263" t="s">
        <v>624</v>
      </c>
      <c r="G1303" s="290" t="s">
        <v>812</v>
      </c>
      <c r="H1303" s="341" t="s">
        <v>813</v>
      </c>
      <c r="I1303" s="335" t="s">
        <v>814</v>
      </c>
      <c r="J1303" s="336" t="s">
        <v>815</v>
      </c>
      <c r="K1303" s="342" t="s">
        <v>680</v>
      </c>
      <c r="L1303" s="177">
        <v>4</v>
      </c>
      <c r="M1303" s="268">
        <f t="shared" si="90"/>
        <v>18</v>
      </c>
      <c r="N1303" s="85"/>
      <c r="O1303" s="85"/>
      <c r="P1303" s="84"/>
      <c r="Q1303" s="287" t="s">
        <v>816</v>
      </c>
      <c r="R1303" s="177" t="s">
        <v>685</v>
      </c>
      <c r="S1303" s="177" t="s">
        <v>819</v>
      </c>
      <c r="T1303" s="178"/>
      <c r="U1303" s="178" t="s">
        <v>748</v>
      </c>
      <c r="V1303" s="87"/>
      <c r="W1303" s="86">
        <f t="shared" si="93"/>
        <v>18</v>
      </c>
      <c r="X1303" s="88"/>
      <c r="Y1303" s="86">
        <f t="shared" si="92"/>
        <v>22</v>
      </c>
      <c r="Z1303" s="85"/>
      <c r="AA1303" s="267" t="s">
        <v>1381</v>
      </c>
      <c r="AB1303" s="175"/>
      <c r="AC1303" s="176"/>
      <c r="AD1303" s="176"/>
      <c r="AT1303" s="102"/>
      <c r="AU1303" s="101"/>
    </row>
    <row r="1304" spans="1:52" ht="101.5">
      <c r="A1304" s="446"/>
      <c r="B1304" s="445"/>
      <c r="C1304" s="493"/>
      <c r="D1304" s="262" t="s">
        <v>1388</v>
      </c>
      <c r="E1304" s="352" t="s">
        <v>362</v>
      </c>
      <c r="F1304" s="263" t="s">
        <v>624</v>
      </c>
      <c r="G1304" s="290" t="s">
        <v>704</v>
      </c>
      <c r="H1304" s="341" t="s">
        <v>507</v>
      </c>
      <c r="I1304" s="335" t="str">
        <f>IF(OR(E1304="SE",E1304="SA"),VLOOKUP(H1304,'Tabla de Peligros y Riesgo'!$C$2:$E$226,2,FALSE),VLOOKUP(H1304,'LISTA DE ASPECTOS - IMPACTOS'!$D$3:$F$72,2,FALSE))</f>
        <v xml:space="preserve">Golpes </v>
      </c>
      <c r="J1304" s="336" t="s">
        <v>705</v>
      </c>
      <c r="K1304" s="342" t="s">
        <v>680</v>
      </c>
      <c r="L1304" s="177">
        <v>3</v>
      </c>
      <c r="M1304" s="268">
        <f t="shared" si="90"/>
        <v>13</v>
      </c>
      <c r="N1304" s="177"/>
      <c r="O1304" s="177"/>
      <c r="P1304" s="84"/>
      <c r="Q1304" s="287"/>
      <c r="R1304" s="177"/>
      <c r="S1304" s="177" t="s">
        <v>714</v>
      </c>
      <c r="T1304" s="178"/>
      <c r="U1304" s="178" t="s">
        <v>748</v>
      </c>
      <c r="V1304" s="87"/>
      <c r="W1304" s="86">
        <f t="shared" si="93"/>
        <v>13</v>
      </c>
      <c r="X1304" s="88"/>
      <c r="Y1304" s="86">
        <f t="shared" si="92"/>
        <v>17</v>
      </c>
      <c r="Z1304" s="85"/>
      <c r="AA1304" s="267" t="s">
        <v>1381</v>
      </c>
      <c r="AB1304" s="175"/>
      <c r="AC1304" s="176"/>
      <c r="AD1304" s="176"/>
      <c r="AT1304" s="102"/>
      <c r="AU1304" s="101"/>
    </row>
    <row r="1305" spans="1:52" ht="101.5">
      <c r="A1305" s="446"/>
      <c r="B1305" s="445"/>
      <c r="C1305" s="339" t="s">
        <v>144</v>
      </c>
      <c r="D1305" s="262" t="s">
        <v>1388</v>
      </c>
      <c r="E1305" s="352" t="s">
        <v>362</v>
      </c>
      <c r="F1305" s="263" t="s">
        <v>624</v>
      </c>
      <c r="G1305" s="290" t="s">
        <v>704</v>
      </c>
      <c r="H1305" s="341" t="s">
        <v>507</v>
      </c>
      <c r="I1305" s="335" t="str">
        <f>IF(OR(E1305="SE",E1305="SA"),VLOOKUP(H1305,'Tabla de Peligros y Riesgo'!$C$2:$E$226,2,FALSE),VLOOKUP(H1305,'LISTA DE ASPECTOS - IMPACTOS'!$D$3:$F$72,2,FALSE))</f>
        <v xml:space="preserve">Golpes </v>
      </c>
      <c r="J1305" s="336" t="s">
        <v>705</v>
      </c>
      <c r="K1305" s="342" t="s">
        <v>680</v>
      </c>
      <c r="L1305" s="177">
        <v>3</v>
      </c>
      <c r="M1305" s="268">
        <f t="shared" si="90"/>
        <v>13</v>
      </c>
      <c r="N1305" s="177"/>
      <c r="O1305" s="177"/>
      <c r="P1305" s="84"/>
      <c r="Q1305" s="287"/>
      <c r="R1305" s="177"/>
      <c r="S1305" s="177" t="s">
        <v>714</v>
      </c>
      <c r="T1305" s="178"/>
      <c r="U1305" s="178" t="s">
        <v>748</v>
      </c>
      <c r="V1305" s="87"/>
      <c r="W1305" s="86">
        <f t="shared" si="93"/>
        <v>13</v>
      </c>
      <c r="X1305" s="88"/>
      <c r="Y1305" s="86">
        <f t="shared" si="92"/>
        <v>17</v>
      </c>
      <c r="Z1305" s="85"/>
      <c r="AA1305" s="267" t="s">
        <v>1381</v>
      </c>
      <c r="AB1305" s="175"/>
      <c r="AC1305" s="176"/>
      <c r="AD1305" s="176"/>
      <c r="AT1305" s="102"/>
      <c r="AU1305" s="101"/>
    </row>
    <row r="1306" spans="1:52" ht="87">
      <c r="A1306" s="446"/>
      <c r="B1306" s="445"/>
      <c r="C1306" s="488" t="s">
        <v>256</v>
      </c>
      <c r="D1306" s="262" t="s">
        <v>1388</v>
      </c>
      <c r="E1306" s="352" t="s">
        <v>361</v>
      </c>
      <c r="F1306" s="263" t="s">
        <v>624</v>
      </c>
      <c r="G1306" s="290" t="s">
        <v>441</v>
      </c>
      <c r="H1306" s="341" t="s">
        <v>519</v>
      </c>
      <c r="I1306" s="335" t="str">
        <f>IF(OR(E1306="SE",E1306="SA"),VLOOKUP(H1306,'Tabla de Peligros y Riesgo'!$C$2:$E$226,2,FALSE),VLOOKUP(H1306,'LISTA DE ASPECTOS - IMPACTOS'!$D$3:$F$72,2,FALSE))</f>
        <v>Riesgos Disergonómico</v>
      </c>
      <c r="J1306" s="336" t="str">
        <f>IF(OR(E1306="SE",E1306="SA"),VLOOKUP(H1306,'Tabla de Peligros y Riesgo'!$C$2:$E$226,3,FALSE),VLOOKUP(H1306,'LISTA DE ASPECTOS - IMPACTOS'!$D$3:$F$72,3,FALSE))</f>
        <v>Lumbalgia/Dorsalgia/ Hiperlordosis/ Tendinitis de Hombro</v>
      </c>
      <c r="K1306" s="342" t="s">
        <v>715</v>
      </c>
      <c r="L1306" s="177">
        <v>4</v>
      </c>
      <c r="M1306" s="268">
        <f t="shared" si="90"/>
        <v>14</v>
      </c>
      <c r="N1306" s="177"/>
      <c r="O1306" s="177"/>
      <c r="P1306" s="84"/>
      <c r="Q1306" s="287"/>
      <c r="R1306" s="177"/>
      <c r="S1306" s="177" t="s">
        <v>716</v>
      </c>
      <c r="T1306" s="178"/>
      <c r="U1306" s="178" t="s">
        <v>748</v>
      </c>
      <c r="V1306" s="87"/>
      <c r="W1306" s="86">
        <f t="shared" si="93"/>
        <v>14</v>
      </c>
      <c r="X1306" s="88"/>
      <c r="Y1306" s="86">
        <f t="shared" si="92"/>
        <v>18</v>
      </c>
      <c r="Z1306" s="85"/>
      <c r="AA1306" s="267" t="s">
        <v>1381</v>
      </c>
      <c r="AB1306" s="175"/>
      <c r="AC1306" s="176"/>
      <c r="AD1306" s="176"/>
      <c r="AT1306" s="102"/>
      <c r="AU1306" s="101"/>
    </row>
    <row r="1307" spans="1:52" ht="87">
      <c r="A1307" s="446"/>
      <c r="B1307" s="445"/>
      <c r="C1307" s="489"/>
      <c r="D1307" s="262" t="s">
        <v>1388</v>
      </c>
      <c r="E1307" s="352" t="s">
        <v>362</v>
      </c>
      <c r="F1307" s="263" t="s">
        <v>624</v>
      </c>
      <c r="G1307" s="290" t="s">
        <v>701</v>
      </c>
      <c r="H1307" s="341" t="s">
        <v>542</v>
      </c>
      <c r="I1307" s="335" t="str">
        <f>IF(OR(E1307="SE",E1307="SA"),VLOOKUP(H1307,'Tabla de Peligros y Riesgo'!$C$2:$E$226,2,FALSE),VLOOKUP(H1307,'LISTA DE ASPECTOS - IMPACTOS'!$D$3:$F$72,2,FALSE))</f>
        <v>Caída al mismo nivel</v>
      </c>
      <c r="J1307" s="336" t="s">
        <v>702</v>
      </c>
      <c r="K1307" s="342" t="s">
        <v>680</v>
      </c>
      <c r="L1307" s="177">
        <v>4</v>
      </c>
      <c r="M1307" s="268">
        <f t="shared" si="90"/>
        <v>18</v>
      </c>
      <c r="N1307" s="85"/>
      <c r="O1307" s="85"/>
      <c r="P1307" s="84"/>
      <c r="Q1307" s="287"/>
      <c r="R1307" s="177"/>
      <c r="S1307" s="177" t="s">
        <v>863</v>
      </c>
      <c r="T1307" s="178"/>
      <c r="U1307" s="178" t="s">
        <v>748</v>
      </c>
      <c r="V1307" s="87">
        <v>0.15</v>
      </c>
      <c r="W1307" s="86">
        <f t="shared" si="93"/>
        <v>18</v>
      </c>
      <c r="X1307" s="88">
        <f>IF(M1307&gt;=16,MAX(N1307:R1307),IF(M1307&lt;16,MAX(N1307:V1307)))</f>
        <v>0</v>
      </c>
      <c r="Y1307" s="86">
        <f t="shared" si="92"/>
        <v>21</v>
      </c>
      <c r="Z1307" s="85"/>
      <c r="AA1307" s="267" t="s">
        <v>1381</v>
      </c>
      <c r="AB1307" s="175"/>
      <c r="AC1307" s="176"/>
      <c r="AD1307" s="176"/>
      <c r="AT1307" s="102"/>
      <c r="AU1307" s="101"/>
    </row>
    <row r="1308" spans="1:52" ht="329">
      <c r="A1308" s="446"/>
      <c r="B1308" s="445"/>
      <c r="C1308" s="489"/>
      <c r="D1308" s="262" t="s">
        <v>1388</v>
      </c>
      <c r="E1308" s="352" t="s">
        <v>363</v>
      </c>
      <c r="F1308" s="263" t="s">
        <v>624</v>
      </c>
      <c r="G1308" s="290" t="s">
        <v>732</v>
      </c>
      <c r="H1308" s="341" t="s">
        <v>729</v>
      </c>
      <c r="I1308" s="335" t="str">
        <f>IF(OR(E1308="SE",E1308="SA"),VLOOKUP(H1308,'Tabla de Peligros y Riesgo'!$C$2:$E$226,2,FALSE),VLOOKUP(H1308,'LISTA DE ASPECTOS - IMPACTOS'!$D$3:$F$72,2,FALSE))</f>
        <v>Alteración de la calidad de suelo/agua</v>
      </c>
      <c r="J1308" s="336" t="str">
        <f>IF(OR(E1308="SE",E1308="SA"),VLOOKUP(H1308,'Tabla de Peligros y Riesgo'!$C$2:$E$226,3,FALSE),VLOOKUP(H1308,'LISTA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08" s="342" t="s">
        <v>690</v>
      </c>
      <c r="L1308" s="177">
        <v>4</v>
      </c>
      <c r="M1308" s="268">
        <f t="shared" si="90"/>
        <v>10</v>
      </c>
      <c r="N1308" s="85"/>
      <c r="O1308" s="85"/>
      <c r="P1308" s="84"/>
      <c r="Q1308" s="177"/>
      <c r="R1308" s="177"/>
      <c r="S1308" s="177" t="s">
        <v>733</v>
      </c>
      <c r="T1308" s="178"/>
      <c r="U1308" s="178"/>
      <c r="V1308" s="87"/>
      <c r="W1308" s="86">
        <f t="shared" si="93"/>
        <v>10</v>
      </c>
      <c r="X1308" s="88"/>
      <c r="Y1308" s="86">
        <f t="shared" si="92"/>
        <v>18</v>
      </c>
      <c r="Z1308" s="85"/>
      <c r="AA1308" s="267" t="s">
        <v>1381</v>
      </c>
      <c r="AB1308" s="175"/>
      <c r="AC1308" s="176"/>
      <c r="AD1308" s="176"/>
      <c r="AE1308" s="272"/>
      <c r="AF1308" s="272"/>
      <c r="AG1308" s="272"/>
      <c r="AH1308" s="272"/>
      <c r="AI1308" s="272"/>
      <c r="AJ1308" s="272"/>
      <c r="AK1308" s="272"/>
      <c r="AL1308" s="273"/>
      <c r="AM1308" s="272"/>
      <c r="AN1308" s="273"/>
      <c r="AO1308" s="272"/>
      <c r="AP1308" s="273"/>
      <c r="AQ1308" s="272"/>
      <c r="AR1308" s="273"/>
      <c r="AS1308" s="272"/>
      <c r="AT1308" s="102"/>
      <c r="AU1308" s="101"/>
    </row>
    <row r="1309" spans="1:52" ht="329">
      <c r="A1309" s="446"/>
      <c r="B1309" s="445"/>
      <c r="C1309" s="489"/>
      <c r="D1309" s="262" t="s">
        <v>1388</v>
      </c>
      <c r="E1309" s="352" t="s">
        <v>363</v>
      </c>
      <c r="F1309" s="263" t="s">
        <v>624</v>
      </c>
      <c r="G1309" s="290" t="s">
        <v>728</v>
      </c>
      <c r="H1309" s="341" t="s">
        <v>729</v>
      </c>
      <c r="I1309" s="335" t="str">
        <f>IF(OR(E1309="SE",E1309="SA"),VLOOKUP(H1309,'Tabla de Peligros y Riesgo'!$C$2:$E$226,2,FALSE),VLOOKUP(H1309,'LISTA DE ASPECTOS - IMPACTOS'!$D$3:$F$72,2,FALSE))</f>
        <v>Alteración de la calidad de suelo/agua</v>
      </c>
      <c r="J1309" s="336" t="str">
        <f>IF(OR(E1309="SE",E1309="SA"),VLOOKUP(H1309,'Tabla de Peligros y Riesgo'!$C$2:$E$226,3,FALSE),VLOOKUP(H1309,'LISTA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09" s="342" t="s">
        <v>680</v>
      </c>
      <c r="L1309" s="177">
        <v>3</v>
      </c>
      <c r="M1309" s="268">
        <f t="shared" si="90"/>
        <v>13</v>
      </c>
      <c r="N1309" s="177"/>
      <c r="O1309" s="177"/>
      <c r="P1309" s="84"/>
      <c r="Q1309" s="177" t="s">
        <v>730</v>
      </c>
      <c r="R1309" s="177" t="s">
        <v>685</v>
      </c>
      <c r="S1309" s="177" t="s">
        <v>731</v>
      </c>
      <c r="T1309" s="178"/>
      <c r="U1309" s="178"/>
      <c r="V1309" s="87">
        <v>0.15</v>
      </c>
      <c r="W1309" s="86">
        <f t="shared" si="93"/>
        <v>13</v>
      </c>
      <c r="X1309" s="88">
        <f>IF(M1309&gt;=16,MAX(N1309:R1309),IF(M1309&lt;16,MAX(N1309:V1309)))</f>
        <v>0.15</v>
      </c>
      <c r="Y1309" s="86">
        <f t="shared" si="92"/>
        <v>17</v>
      </c>
      <c r="Z1309" s="85"/>
      <c r="AA1309" s="267" t="s">
        <v>1381</v>
      </c>
      <c r="AB1309" s="175"/>
      <c r="AC1309" s="176"/>
      <c r="AD1309" s="176"/>
      <c r="AE1309" s="101"/>
      <c r="AF1309" s="101"/>
      <c r="AG1309" s="101"/>
      <c r="AH1309" s="101"/>
      <c r="AI1309" s="101"/>
      <c r="AJ1309" s="101"/>
      <c r="AK1309" s="101"/>
      <c r="AL1309" s="102"/>
      <c r="AM1309" s="101"/>
      <c r="AN1309" s="102"/>
      <c r="AO1309" s="101"/>
      <c r="AP1309" s="102"/>
      <c r="AQ1309" s="101"/>
      <c r="AR1309" s="102"/>
      <c r="AS1309" s="101"/>
      <c r="AT1309" s="102"/>
      <c r="AU1309" s="101"/>
    </row>
    <row r="1310" spans="1:52" ht="188">
      <c r="A1310" s="446"/>
      <c r="B1310" s="445"/>
      <c r="C1310" s="489"/>
      <c r="D1310" s="262" t="s">
        <v>1388</v>
      </c>
      <c r="E1310" s="352" t="s">
        <v>363</v>
      </c>
      <c r="F1310" s="263" t="s">
        <v>624</v>
      </c>
      <c r="G1310" s="290" t="s">
        <v>739</v>
      </c>
      <c r="H1310" s="341" t="s">
        <v>740</v>
      </c>
      <c r="I1310" s="335" t="str">
        <f>IF(OR(E1310="SE",E1310="SA"),VLOOKUP(H1310,'Tabla de Peligros y Riesgo'!$C$2:$E$226,2,FALSE),VLOOKUP(H1310,'LISTA DE ASPECTOS - IMPACTOS'!$D$3:$F$72,2,FALSE))</f>
        <v>Alteración de la calidad de suelo/agua</v>
      </c>
      <c r="J1310" s="336" t="str">
        <f>IF(OR(E1310="SE",E1310="SA"),VLOOKUP(H1310,'Tabla de Peligros y Riesgo'!$C$2:$E$226,3,FALSE),VLOOKUP(H1310,'LISTA DE ASPECTOS - IMPACTOS'!$D$3:$F$72,3,FALSE))</f>
        <v>Potencial incumplimiento de Estándares de Calidad Ambiental (ECA) para aire.
Potencial afectación a la vida y salud humana.</v>
      </c>
      <c r="K1310" s="342" t="s">
        <v>715</v>
      </c>
      <c r="L1310" s="177">
        <v>4</v>
      </c>
      <c r="M1310" s="268">
        <f t="shared" si="90"/>
        <v>14</v>
      </c>
      <c r="N1310" s="85"/>
      <c r="O1310" s="85"/>
      <c r="P1310" s="291"/>
      <c r="Q1310" s="287"/>
      <c r="R1310" s="177"/>
      <c r="S1310" s="177" t="s">
        <v>741</v>
      </c>
      <c r="T1310" s="178">
        <v>0.35</v>
      </c>
      <c r="U1310" s="178"/>
      <c r="V1310" s="87"/>
      <c r="W1310" s="86">
        <f t="shared" si="93"/>
        <v>14</v>
      </c>
      <c r="X1310" s="88"/>
      <c r="Y1310" s="86">
        <f t="shared" si="92"/>
        <v>18</v>
      </c>
      <c r="Z1310" s="85"/>
      <c r="AA1310" s="267" t="s">
        <v>1381</v>
      </c>
      <c r="AB1310" s="536"/>
      <c r="AC1310" s="537"/>
      <c r="AD1310" s="537"/>
      <c r="AE1310" s="272"/>
      <c r="AF1310" s="272"/>
      <c r="AG1310" s="272"/>
      <c r="AH1310" s="272"/>
      <c r="AI1310" s="272"/>
      <c r="AJ1310" s="272"/>
      <c r="AK1310" s="272"/>
      <c r="AL1310" s="273"/>
      <c r="AM1310" s="272"/>
      <c r="AN1310" s="273"/>
      <c r="AO1310" s="272"/>
      <c r="AP1310" s="273"/>
      <c r="AQ1310" s="272"/>
      <c r="AR1310" s="273"/>
      <c r="AS1310" s="272"/>
      <c r="AT1310" s="102"/>
      <c r="AU1310" s="101"/>
    </row>
    <row r="1311" spans="1:52" ht="116">
      <c r="A1311" s="446"/>
      <c r="B1311" s="445"/>
      <c r="C1311" s="489"/>
      <c r="D1311" s="262" t="s">
        <v>1388</v>
      </c>
      <c r="E1311" s="352" t="s">
        <v>362</v>
      </c>
      <c r="F1311" s="263" t="s">
        <v>624</v>
      </c>
      <c r="G1311" s="290" t="s">
        <v>735</v>
      </c>
      <c r="H1311" s="341" t="s">
        <v>736</v>
      </c>
      <c r="I1311" s="335" t="str">
        <f>IF(OR(E1311="SE",E1311="SA"),VLOOKUP(H1311,'Tabla de Peligros y Riesgo'!$C$2:$E$226,2,FALSE),VLOOKUP(H1311,'LISTA DE ASPECTOS - IMPACTOS'!$D$3:$F$72,2,FALSE))</f>
        <v>Cortes</v>
      </c>
      <c r="J1311" s="336" t="str">
        <f>IF(OR(E1311="SE",E1311="SA"),VLOOKUP(H1311,'Tabla de Peligros y Riesgo'!$C$2:$E$226,3,FALSE),VLOOKUP(H1311,'LISTA DE ASPECTOS - IMPACTOS'!$D$3:$F$72,3,FALSE))</f>
        <v>Herida punzocortante</v>
      </c>
      <c r="K1311" s="342" t="s">
        <v>715</v>
      </c>
      <c r="L1311" s="177">
        <v>3</v>
      </c>
      <c r="M1311" s="268">
        <f t="shared" si="90"/>
        <v>9</v>
      </c>
      <c r="N1311" s="85"/>
      <c r="O1311" s="85"/>
      <c r="P1311" s="84"/>
      <c r="Q1311" s="287" t="s">
        <v>737</v>
      </c>
      <c r="R1311" s="177" t="s">
        <v>678</v>
      </c>
      <c r="S1311" s="177" t="s">
        <v>738</v>
      </c>
      <c r="T1311" s="178"/>
      <c r="U1311" s="178" t="s">
        <v>748</v>
      </c>
      <c r="V1311" s="87"/>
      <c r="W1311" s="86">
        <f t="shared" si="93"/>
        <v>9</v>
      </c>
      <c r="X1311" s="88"/>
      <c r="Y1311" s="86">
        <f t="shared" si="92"/>
        <v>20</v>
      </c>
      <c r="Z1311" s="85"/>
      <c r="AA1311" s="267" t="s">
        <v>1381</v>
      </c>
      <c r="AB1311" s="175"/>
      <c r="AC1311" s="176"/>
      <c r="AD1311" s="176"/>
      <c r="AT1311" s="102"/>
      <c r="AU1311" s="101"/>
    </row>
    <row r="1312" spans="1:52" ht="117.5">
      <c r="A1312" s="446"/>
      <c r="B1312" s="445"/>
      <c r="C1312" s="493"/>
      <c r="D1312" s="262" t="s">
        <v>1388</v>
      </c>
      <c r="E1312" s="352" t="s">
        <v>362</v>
      </c>
      <c r="F1312" s="263" t="s">
        <v>624</v>
      </c>
      <c r="G1312" s="290" t="s">
        <v>704</v>
      </c>
      <c r="H1312" s="341" t="s">
        <v>707</v>
      </c>
      <c r="I1312" s="335" t="str">
        <f>IF(OR(E1312="SE",E1312="SA"),VLOOKUP(H1312,'Tabla de Peligros y Riesgo'!$C$2:$E$226,2,FALSE),VLOOKUP(H1312,'LISTA DE ASPECTOS - IMPACTOS'!$D$3:$F$72,2,FALSE))</f>
        <v>Atrapamiento</v>
      </c>
      <c r="J1312" s="336" t="s">
        <v>705</v>
      </c>
      <c r="K1312" s="342" t="s">
        <v>680</v>
      </c>
      <c r="L1312" s="177">
        <v>3</v>
      </c>
      <c r="M1312" s="268">
        <f t="shared" si="90"/>
        <v>13</v>
      </c>
      <c r="N1312" s="177"/>
      <c r="O1312" s="177"/>
      <c r="P1312" s="84"/>
      <c r="Q1312" s="287"/>
      <c r="R1312" s="177"/>
      <c r="S1312" s="177" t="s">
        <v>714</v>
      </c>
      <c r="T1312" s="178"/>
      <c r="U1312" s="178" t="s">
        <v>748</v>
      </c>
      <c r="V1312" s="87"/>
      <c r="W1312" s="86">
        <f t="shared" si="93"/>
        <v>13</v>
      </c>
      <c r="X1312" s="88"/>
      <c r="Y1312" s="86">
        <f t="shared" si="92"/>
        <v>17</v>
      </c>
      <c r="Z1312" s="85"/>
      <c r="AA1312" s="267" t="s">
        <v>1381</v>
      </c>
      <c r="AB1312" s="175"/>
      <c r="AC1312" s="176"/>
      <c r="AD1312" s="176"/>
      <c r="AT1312" s="102"/>
      <c r="AU1312" s="101"/>
    </row>
    <row r="1313" spans="1:47" ht="87">
      <c r="A1313" s="446"/>
      <c r="B1313" s="445"/>
      <c r="C1313" s="488" t="s">
        <v>257</v>
      </c>
      <c r="D1313" s="262" t="s">
        <v>1388</v>
      </c>
      <c r="E1313" s="352" t="s">
        <v>361</v>
      </c>
      <c r="F1313" s="263" t="s">
        <v>624</v>
      </c>
      <c r="G1313" s="290" t="s">
        <v>441</v>
      </c>
      <c r="H1313" s="341" t="s">
        <v>519</v>
      </c>
      <c r="I1313" s="335" t="str">
        <f>IF(OR(E1313="SE",E1313="SA"),VLOOKUP(H1313,'Tabla de Peligros y Riesgo'!$C$2:$E$226,2,FALSE),VLOOKUP(H1313,'LISTA DE ASPECTOS - IMPACTOS'!$D$3:$F$72,2,FALSE))</f>
        <v>Riesgos Disergonómico</v>
      </c>
      <c r="J1313" s="336" t="str">
        <f>IF(OR(E1313="SE",E1313="SA"),VLOOKUP(H1313,'Tabla de Peligros y Riesgo'!$C$2:$E$226,3,FALSE),VLOOKUP(H1313,'LISTA DE ASPECTOS - IMPACTOS'!$D$3:$F$72,3,FALSE))</f>
        <v>Lumbalgia/Dorsalgia/ Hiperlordosis/ Tendinitis de Hombro</v>
      </c>
      <c r="K1313" s="342" t="s">
        <v>715</v>
      </c>
      <c r="L1313" s="177">
        <v>4</v>
      </c>
      <c r="M1313" s="268">
        <f t="shared" si="90"/>
        <v>14</v>
      </c>
      <c r="N1313" s="177"/>
      <c r="O1313" s="177"/>
      <c r="P1313" s="84"/>
      <c r="Q1313" s="287"/>
      <c r="R1313" s="177"/>
      <c r="S1313" s="177" t="s">
        <v>716</v>
      </c>
      <c r="T1313" s="178"/>
      <c r="U1313" s="178" t="s">
        <v>748</v>
      </c>
      <c r="V1313" s="87"/>
      <c r="W1313" s="86">
        <f t="shared" si="93"/>
        <v>14</v>
      </c>
      <c r="X1313" s="88"/>
      <c r="Y1313" s="86">
        <f t="shared" si="92"/>
        <v>18</v>
      </c>
      <c r="Z1313" s="85"/>
      <c r="AA1313" s="267" t="s">
        <v>1381</v>
      </c>
      <c r="AB1313" s="175"/>
      <c r="AC1313" s="176"/>
      <c r="AD1313" s="176"/>
      <c r="AT1313" s="102"/>
      <c r="AU1313" s="101"/>
    </row>
    <row r="1314" spans="1:47" ht="87">
      <c r="A1314" s="446"/>
      <c r="B1314" s="445"/>
      <c r="C1314" s="489"/>
      <c r="D1314" s="262" t="s">
        <v>1388</v>
      </c>
      <c r="E1314" s="352" t="s">
        <v>362</v>
      </c>
      <c r="F1314" s="263" t="s">
        <v>624</v>
      </c>
      <c r="G1314" s="290" t="s">
        <v>701</v>
      </c>
      <c r="H1314" s="341" t="s">
        <v>542</v>
      </c>
      <c r="I1314" s="335" t="str">
        <f>IF(OR(E1314="SE",E1314="SA"),VLOOKUP(H1314,'Tabla de Peligros y Riesgo'!$C$2:$E$226,2,FALSE),VLOOKUP(H1314,'LISTA DE ASPECTOS - IMPACTOS'!$D$3:$F$72,2,FALSE))</f>
        <v>Caída al mismo nivel</v>
      </c>
      <c r="J1314" s="336" t="s">
        <v>702</v>
      </c>
      <c r="K1314" s="342" t="s">
        <v>680</v>
      </c>
      <c r="L1314" s="177">
        <v>4</v>
      </c>
      <c r="M1314" s="268">
        <f t="shared" si="90"/>
        <v>18</v>
      </c>
      <c r="N1314" s="85"/>
      <c r="O1314" s="85"/>
      <c r="P1314" s="84"/>
      <c r="Q1314" s="287"/>
      <c r="R1314" s="177"/>
      <c r="S1314" s="177" t="s">
        <v>863</v>
      </c>
      <c r="T1314" s="178"/>
      <c r="U1314" s="178" t="s">
        <v>748</v>
      </c>
      <c r="V1314" s="87"/>
      <c r="W1314" s="86">
        <f t="shared" si="93"/>
        <v>18</v>
      </c>
      <c r="X1314" s="88"/>
      <c r="Y1314" s="86">
        <f t="shared" si="92"/>
        <v>21</v>
      </c>
      <c r="Z1314" s="85"/>
      <c r="AA1314" s="267" t="s">
        <v>1381</v>
      </c>
      <c r="AB1314" s="175"/>
      <c r="AC1314" s="176"/>
      <c r="AD1314" s="176"/>
      <c r="AT1314" s="102"/>
      <c r="AU1314" s="101"/>
    </row>
    <row r="1315" spans="1:47" ht="116">
      <c r="A1315" s="446"/>
      <c r="B1315" s="445"/>
      <c r="C1315" s="489"/>
      <c r="D1315" s="262" t="s">
        <v>1388</v>
      </c>
      <c r="E1315" s="352" t="s">
        <v>362</v>
      </c>
      <c r="F1315" s="263" t="s">
        <v>624</v>
      </c>
      <c r="G1315" s="290" t="s">
        <v>735</v>
      </c>
      <c r="H1315" s="341" t="s">
        <v>736</v>
      </c>
      <c r="I1315" s="335" t="str">
        <f>IF(OR(E1315="SE",E1315="SA"),VLOOKUP(H1315,'Tabla de Peligros y Riesgo'!$C$2:$E$226,2,FALSE),VLOOKUP(H1315,'LISTA DE ASPECTOS - IMPACTOS'!$D$3:$F$72,2,FALSE))</f>
        <v>Cortes</v>
      </c>
      <c r="J1315" s="336" t="str">
        <f>IF(OR(E1315="SE",E1315="SA"),VLOOKUP(H1315,'Tabla de Peligros y Riesgo'!$C$2:$E$226,3,FALSE),VLOOKUP(H1315,'LISTA DE ASPECTOS - IMPACTOS'!$D$3:$F$72,3,FALSE))</f>
        <v>Herida punzocortante</v>
      </c>
      <c r="K1315" s="342" t="s">
        <v>715</v>
      </c>
      <c r="L1315" s="177">
        <v>3</v>
      </c>
      <c r="M1315" s="268">
        <f t="shared" si="90"/>
        <v>9</v>
      </c>
      <c r="N1315" s="85"/>
      <c r="O1315" s="85"/>
      <c r="P1315" s="84"/>
      <c r="Q1315" s="287" t="s">
        <v>737</v>
      </c>
      <c r="R1315" s="177" t="s">
        <v>678</v>
      </c>
      <c r="S1315" s="177" t="s">
        <v>738</v>
      </c>
      <c r="T1315" s="178"/>
      <c r="U1315" s="178" t="s">
        <v>748</v>
      </c>
      <c r="V1315" s="87"/>
      <c r="W1315" s="86">
        <f t="shared" si="93"/>
        <v>9</v>
      </c>
      <c r="X1315" s="88"/>
      <c r="Y1315" s="86">
        <f t="shared" si="92"/>
        <v>20</v>
      </c>
      <c r="Z1315" s="85"/>
      <c r="AA1315" s="267" t="s">
        <v>1381</v>
      </c>
      <c r="AB1315" s="175"/>
      <c r="AC1315" s="176"/>
      <c r="AD1315" s="176"/>
      <c r="AT1315" s="102"/>
      <c r="AU1315" s="101"/>
    </row>
    <row r="1316" spans="1:47" ht="117.5">
      <c r="A1316" s="446"/>
      <c r="B1316" s="445"/>
      <c r="C1316" s="489"/>
      <c r="D1316" s="262" t="s">
        <v>1388</v>
      </c>
      <c r="E1316" s="352" t="s">
        <v>362</v>
      </c>
      <c r="F1316" s="263" t="s">
        <v>624</v>
      </c>
      <c r="G1316" s="290" t="s">
        <v>704</v>
      </c>
      <c r="H1316" s="341" t="s">
        <v>707</v>
      </c>
      <c r="I1316" s="335" t="str">
        <f>IF(OR(E1316="SE",E1316="SA"),VLOOKUP(H1316,'Tabla de Peligros y Riesgo'!$C$2:$E$226,2,FALSE),VLOOKUP(H1316,'LISTA DE ASPECTOS - IMPACTOS'!$D$3:$F$72,2,FALSE))</f>
        <v>Atrapamiento</v>
      </c>
      <c r="J1316" s="336" t="s">
        <v>705</v>
      </c>
      <c r="K1316" s="342" t="s">
        <v>680</v>
      </c>
      <c r="L1316" s="177">
        <v>3</v>
      </c>
      <c r="M1316" s="268">
        <f t="shared" si="90"/>
        <v>13</v>
      </c>
      <c r="N1316" s="177"/>
      <c r="O1316" s="177"/>
      <c r="P1316" s="84"/>
      <c r="Q1316" s="287"/>
      <c r="R1316" s="177"/>
      <c r="S1316" s="177" t="s">
        <v>714</v>
      </c>
      <c r="T1316" s="178"/>
      <c r="U1316" s="178" t="s">
        <v>748</v>
      </c>
      <c r="V1316" s="87"/>
      <c r="W1316" s="86">
        <f t="shared" si="93"/>
        <v>13</v>
      </c>
      <c r="X1316" s="88"/>
      <c r="Y1316" s="86">
        <f t="shared" si="92"/>
        <v>17</v>
      </c>
      <c r="Z1316" s="85"/>
      <c r="AA1316" s="267" t="s">
        <v>1381</v>
      </c>
      <c r="AB1316" s="175"/>
      <c r="AC1316" s="176"/>
      <c r="AD1316" s="176"/>
      <c r="AT1316" s="102"/>
      <c r="AU1316" s="101"/>
    </row>
    <row r="1317" spans="1:47" ht="329">
      <c r="A1317" s="446"/>
      <c r="B1317" s="445"/>
      <c r="C1317" s="489"/>
      <c r="D1317" s="262" t="s">
        <v>1388</v>
      </c>
      <c r="E1317" s="352" t="s">
        <v>363</v>
      </c>
      <c r="F1317" s="263" t="s">
        <v>624</v>
      </c>
      <c r="G1317" s="290" t="s">
        <v>732</v>
      </c>
      <c r="H1317" s="341" t="s">
        <v>729</v>
      </c>
      <c r="I1317" s="335" t="str">
        <f>IF(OR(E1317="SE",E1317="SA"),VLOOKUP(H1317,'Tabla de Peligros y Riesgo'!$C$2:$E$226,2,FALSE),VLOOKUP(H1317,'LISTA DE ASPECTOS - IMPACTOS'!$D$3:$F$72,2,FALSE))</f>
        <v>Alteración de la calidad de suelo/agua</v>
      </c>
      <c r="J1317" s="336" t="str">
        <f>IF(OR(E1317="SE",E1317="SA"),VLOOKUP(H1317,'Tabla de Peligros y Riesgo'!$C$2:$E$226,3,FALSE),VLOOKUP(H1317,'LISTA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17" s="342" t="s">
        <v>690</v>
      </c>
      <c r="L1317" s="177">
        <v>4</v>
      </c>
      <c r="M1317" s="268">
        <f t="shared" si="90"/>
        <v>10</v>
      </c>
      <c r="N1317" s="85"/>
      <c r="O1317" s="85"/>
      <c r="P1317" s="84"/>
      <c r="Q1317" s="177"/>
      <c r="R1317" s="177"/>
      <c r="S1317" s="177" t="s">
        <v>733</v>
      </c>
      <c r="T1317" s="178"/>
      <c r="U1317" s="178"/>
      <c r="V1317" s="87"/>
      <c r="W1317" s="86">
        <f t="shared" si="93"/>
        <v>10</v>
      </c>
      <c r="X1317" s="88"/>
      <c r="Y1317" s="86">
        <f t="shared" si="92"/>
        <v>18</v>
      </c>
      <c r="Z1317" s="85"/>
      <c r="AA1317" s="267" t="s">
        <v>1381</v>
      </c>
      <c r="AB1317" s="175"/>
      <c r="AC1317" s="176"/>
      <c r="AD1317" s="176"/>
      <c r="AE1317" s="272"/>
      <c r="AF1317" s="272"/>
      <c r="AG1317" s="272"/>
      <c r="AH1317" s="272"/>
      <c r="AI1317" s="272"/>
      <c r="AJ1317" s="272"/>
      <c r="AK1317" s="272"/>
      <c r="AL1317" s="273"/>
      <c r="AM1317" s="272"/>
      <c r="AN1317" s="273"/>
      <c r="AO1317" s="272"/>
      <c r="AP1317" s="273"/>
      <c r="AQ1317" s="272"/>
      <c r="AR1317" s="273"/>
      <c r="AS1317" s="272"/>
      <c r="AT1317" s="102"/>
      <c r="AU1317" s="101"/>
    </row>
    <row r="1318" spans="1:47" ht="329">
      <c r="A1318" s="446"/>
      <c r="B1318" s="445"/>
      <c r="C1318" s="489"/>
      <c r="D1318" s="262" t="s">
        <v>1388</v>
      </c>
      <c r="E1318" s="352" t="s">
        <v>363</v>
      </c>
      <c r="F1318" s="263" t="s">
        <v>624</v>
      </c>
      <c r="G1318" s="290" t="s">
        <v>728</v>
      </c>
      <c r="H1318" s="341" t="s">
        <v>729</v>
      </c>
      <c r="I1318" s="335" t="str">
        <f>IF(OR(E1318="SE",E1318="SA"),VLOOKUP(H1318,'Tabla de Peligros y Riesgo'!$C$2:$E$226,2,FALSE),VLOOKUP(H1318,'LISTA DE ASPECTOS - IMPACTOS'!$D$3:$F$72,2,FALSE))</f>
        <v>Alteración de la calidad de suelo/agua</v>
      </c>
      <c r="J1318" s="336" t="str">
        <f>IF(OR(E1318="SE",E1318="SA"),VLOOKUP(H1318,'Tabla de Peligros y Riesgo'!$C$2:$E$226,3,FALSE),VLOOKUP(H1318,'LISTA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18" s="342" t="s">
        <v>680</v>
      </c>
      <c r="L1318" s="177">
        <v>3</v>
      </c>
      <c r="M1318" s="268">
        <f t="shared" si="90"/>
        <v>13</v>
      </c>
      <c r="N1318" s="177"/>
      <c r="O1318" s="177"/>
      <c r="P1318" s="84"/>
      <c r="Q1318" s="177" t="s">
        <v>730</v>
      </c>
      <c r="R1318" s="177" t="s">
        <v>685</v>
      </c>
      <c r="S1318" s="177" t="s">
        <v>731</v>
      </c>
      <c r="T1318" s="178"/>
      <c r="U1318" s="178"/>
      <c r="V1318" s="87">
        <v>0.15</v>
      </c>
      <c r="W1318" s="86">
        <f t="shared" si="93"/>
        <v>13</v>
      </c>
      <c r="X1318" s="88">
        <f>IF(M1318&gt;=16,MAX(N1318:R1318),IF(M1318&lt;16,MAX(N1318:V1318)))</f>
        <v>0.15</v>
      </c>
      <c r="Y1318" s="86">
        <f t="shared" si="92"/>
        <v>17</v>
      </c>
      <c r="Z1318" s="85"/>
      <c r="AA1318" s="267" t="s">
        <v>1381</v>
      </c>
      <c r="AB1318" s="175"/>
      <c r="AC1318" s="176"/>
      <c r="AD1318" s="176"/>
      <c r="AE1318" s="101"/>
      <c r="AF1318" s="101"/>
      <c r="AG1318" s="101"/>
      <c r="AH1318" s="101"/>
      <c r="AI1318" s="101"/>
      <c r="AJ1318" s="101"/>
      <c r="AK1318" s="101"/>
      <c r="AL1318" s="102"/>
      <c r="AM1318" s="101"/>
      <c r="AN1318" s="102"/>
      <c r="AO1318" s="101"/>
      <c r="AP1318" s="102"/>
      <c r="AQ1318" s="101"/>
      <c r="AR1318" s="102"/>
      <c r="AS1318" s="101"/>
      <c r="AT1318" s="102"/>
      <c r="AU1318" s="101"/>
    </row>
    <row r="1319" spans="1:47" ht="188">
      <c r="A1319" s="446"/>
      <c r="B1319" s="445"/>
      <c r="C1319" s="493"/>
      <c r="D1319" s="262" t="s">
        <v>1388</v>
      </c>
      <c r="E1319" s="352" t="s">
        <v>363</v>
      </c>
      <c r="F1319" s="263" t="s">
        <v>624</v>
      </c>
      <c r="G1319" s="290" t="s">
        <v>739</v>
      </c>
      <c r="H1319" s="341" t="s">
        <v>740</v>
      </c>
      <c r="I1319" s="335" t="str">
        <f>IF(OR(E1319="SE",E1319="SA"),VLOOKUP(H1319,'Tabla de Peligros y Riesgo'!$C$2:$E$226,2,FALSE),VLOOKUP(H1319,'LISTA DE ASPECTOS - IMPACTOS'!$D$3:$F$72,2,FALSE))</f>
        <v>Alteración de la calidad de suelo/agua</v>
      </c>
      <c r="J1319" s="336" t="str">
        <f>IF(OR(E1319="SE",E1319="SA"),VLOOKUP(H1319,'Tabla de Peligros y Riesgo'!$C$2:$E$226,3,FALSE),VLOOKUP(H1319,'LISTA DE ASPECTOS - IMPACTOS'!$D$3:$F$72,3,FALSE))</f>
        <v>Potencial incumplimiento de Estándares de Calidad Ambiental (ECA) para aire.
Potencial afectación a la vida y salud humana.</v>
      </c>
      <c r="K1319" s="342" t="s">
        <v>715</v>
      </c>
      <c r="L1319" s="177">
        <v>4</v>
      </c>
      <c r="M1319" s="268">
        <f t="shared" si="90"/>
        <v>14</v>
      </c>
      <c r="N1319" s="85"/>
      <c r="O1319" s="85"/>
      <c r="P1319" s="291"/>
      <c r="Q1319" s="287"/>
      <c r="R1319" s="177"/>
      <c r="S1319" s="177" t="s">
        <v>741</v>
      </c>
      <c r="T1319" s="178">
        <v>0.35</v>
      </c>
      <c r="U1319" s="178"/>
      <c r="V1319" s="87"/>
      <c r="W1319" s="86">
        <f t="shared" si="93"/>
        <v>14</v>
      </c>
      <c r="X1319" s="88"/>
      <c r="Y1319" s="86">
        <f t="shared" si="92"/>
        <v>18</v>
      </c>
      <c r="Z1319" s="85"/>
      <c r="AA1319" s="267" t="s">
        <v>1381</v>
      </c>
      <c r="AB1319" s="536"/>
      <c r="AC1319" s="537"/>
      <c r="AD1319" s="537"/>
      <c r="AE1319" s="272"/>
      <c r="AF1319" s="272"/>
      <c r="AG1319" s="272"/>
      <c r="AH1319" s="272"/>
      <c r="AI1319" s="272"/>
      <c r="AJ1319" s="272"/>
      <c r="AK1319" s="272"/>
      <c r="AL1319" s="273"/>
      <c r="AM1319" s="272"/>
      <c r="AN1319" s="273"/>
      <c r="AO1319" s="272"/>
      <c r="AP1319" s="273"/>
      <c r="AQ1319" s="272"/>
      <c r="AR1319" s="273"/>
      <c r="AS1319" s="272"/>
      <c r="AT1319" s="102"/>
      <c r="AU1319" s="101"/>
    </row>
    <row r="1320" spans="1:47" ht="117.5">
      <c r="A1320" s="446"/>
      <c r="B1320" s="445"/>
      <c r="C1320" s="277" t="s">
        <v>25</v>
      </c>
      <c r="D1320" s="262" t="s">
        <v>1388</v>
      </c>
      <c r="E1320" s="352" t="s">
        <v>362</v>
      </c>
      <c r="F1320" s="263" t="s">
        <v>624</v>
      </c>
      <c r="G1320" s="290" t="s">
        <v>704</v>
      </c>
      <c r="H1320" s="341" t="s">
        <v>707</v>
      </c>
      <c r="I1320" s="335" t="str">
        <f>IF(OR(E1320="SE",E1320="SA"),VLOOKUP(H1320,'Tabla de Peligros y Riesgo'!$C$2:$E$226,2,FALSE),VLOOKUP(H1320,'LISTA DE ASPECTOS - IMPACTOS'!$D$3:$F$72,2,FALSE))</f>
        <v>Atrapamiento</v>
      </c>
      <c r="J1320" s="336" t="s">
        <v>705</v>
      </c>
      <c r="K1320" s="342" t="s">
        <v>680</v>
      </c>
      <c r="L1320" s="177">
        <v>3</v>
      </c>
      <c r="M1320" s="268">
        <f t="shared" si="90"/>
        <v>13</v>
      </c>
      <c r="N1320" s="85"/>
      <c r="O1320" s="85"/>
      <c r="P1320" s="84"/>
      <c r="Q1320" s="287"/>
      <c r="R1320" s="177"/>
      <c r="S1320" s="177" t="s">
        <v>864</v>
      </c>
      <c r="T1320" s="178"/>
      <c r="U1320" s="178" t="s">
        <v>748</v>
      </c>
      <c r="V1320" s="87"/>
      <c r="W1320" s="86">
        <f t="shared" si="93"/>
        <v>13</v>
      </c>
      <c r="X1320" s="88">
        <f>IF(M1320&gt;=16,MAX(N1320:R1320),IF(M1320&lt;16,MAX(N1320:V1320)))</f>
        <v>0</v>
      </c>
      <c r="Y1320" s="86">
        <f t="shared" si="92"/>
        <v>17</v>
      </c>
      <c r="Z1320" s="85"/>
      <c r="AA1320" s="267" t="s">
        <v>1381</v>
      </c>
      <c r="AB1320" s="175"/>
      <c r="AC1320" s="176"/>
      <c r="AD1320" s="176"/>
      <c r="AT1320" s="102"/>
      <c r="AU1320" s="101"/>
    </row>
    <row r="1321" spans="1:47" ht="141">
      <c r="A1321" s="446"/>
      <c r="B1321" s="445"/>
      <c r="C1321" s="488" t="s">
        <v>113</v>
      </c>
      <c r="D1321" s="262" t="s">
        <v>1388</v>
      </c>
      <c r="E1321" s="352" t="s">
        <v>361</v>
      </c>
      <c r="F1321" s="263" t="s">
        <v>624</v>
      </c>
      <c r="G1321" s="290" t="s">
        <v>711</v>
      </c>
      <c r="H1321" s="341" t="s">
        <v>513</v>
      </c>
      <c r="I1321" s="335" t="str">
        <f>IF(OR(E1321="SE",E1321="SA"),VLOOKUP(H1321,'Tabla de Peligros y Riesgo'!$C$2:$E$226,2,FALSE),VLOOKUP(H1321,'LISTA DE ASPECTOS - IMPACTOS'!$D$3:$F$72,2,FALSE))</f>
        <v xml:space="preserve">Exposición a vibraciones </v>
      </c>
      <c r="J1321" s="336" t="str">
        <f>IF(OR(E1321="SE",E1321="SA"),VLOOKUP(H1321,'Tabla de Peligros y Riesgo'!$C$2:$E$226,3,FALSE),VLOOKUP(H1321,'LISTA DE ASPECTOS - IMPACTOS'!$D$3:$F$72,3,FALSE))</f>
        <v>Trastornos (vasculares, hueso, articulaciones y neurológicos)</v>
      </c>
      <c r="K1321" s="342" t="s">
        <v>680</v>
      </c>
      <c r="L1321" s="177">
        <v>3</v>
      </c>
      <c r="M1321" s="268">
        <f t="shared" si="90"/>
        <v>13</v>
      </c>
      <c r="N1321" s="85"/>
      <c r="O1321" s="85"/>
      <c r="P1321" s="84"/>
      <c r="Q1321" s="287"/>
      <c r="R1321" s="177"/>
      <c r="S1321" s="177" t="s">
        <v>712</v>
      </c>
      <c r="T1321" s="178"/>
      <c r="U1321" s="178" t="s">
        <v>748</v>
      </c>
      <c r="V1321" s="87"/>
      <c r="W1321" s="86">
        <f t="shared" si="93"/>
        <v>13</v>
      </c>
      <c r="X1321" s="88"/>
      <c r="Y1321" s="86">
        <f t="shared" si="92"/>
        <v>17</v>
      </c>
      <c r="Z1321" s="85"/>
      <c r="AA1321" s="267" t="s">
        <v>1381</v>
      </c>
      <c r="AB1321" s="175"/>
      <c r="AC1321" s="176"/>
      <c r="AD1321" s="176"/>
      <c r="AT1321" s="102"/>
      <c r="AU1321" s="101"/>
    </row>
    <row r="1322" spans="1:47" ht="141">
      <c r="A1322" s="446"/>
      <c r="B1322" s="445"/>
      <c r="C1322" s="489"/>
      <c r="D1322" s="262" t="s">
        <v>1388</v>
      </c>
      <c r="E1322" s="352" t="s">
        <v>361</v>
      </c>
      <c r="F1322" s="263" t="s">
        <v>624</v>
      </c>
      <c r="G1322" s="290" t="s">
        <v>717</v>
      </c>
      <c r="H1322" s="341" t="s">
        <v>718</v>
      </c>
      <c r="I1322" s="335" t="str">
        <f>IF(OR(E1322="SE",E1322="SA"),VLOOKUP(H1322,'Tabla de Peligros y Riesgo'!$C$2:$E$226,2,FALSE),VLOOKUP(H1322,'LISTA DE ASPECTOS - IMPACTOS'!$D$3:$F$72,2,FALSE))</f>
        <v>Perdida de la audición</v>
      </c>
      <c r="J1322" s="336" t="str">
        <f>IF(OR(E1322="SE",E1322="SA"),VLOOKUP(H1322,'Tabla de Peligros y Riesgo'!$C$2:$E$226,3,FALSE),VLOOKUP(H1322,'LISTA DE ASPECTOS - IMPACTOS'!$D$3:$F$72,3,FALSE))</f>
        <v>Hipoacusia</v>
      </c>
      <c r="K1322" s="342" t="s">
        <v>680</v>
      </c>
      <c r="L1322" s="177">
        <v>3</v>
      </c>
      <c r="M1322" s="268">
        <f t="shared" si="90"/>
        <v>13</v>
      </c>
      <c r="N1322" s="85"/>
      <c r="O1322" s="85"/>
      <c r="P1322" s="84"/>
      <c r="Q1322" s="287" t="s">
        <v>719</v>
      </c>
      <c r="R1322" s="177" t="s">
        <v>678</v>
      </c>
      <c r="S1322" s="177" t="s">
        <v>720</v>
      </c>
      <c r="T1322" s="178"/>
      <c r="U1322" s="178" t="s">
        <v>822</v>
      </c>
      <c r="V1322" s="87"/>
      <c r="W1322" s="86">
        <f t="shared" si="93"/>
        <v>13</v>
      </c>
      <c r="X1322" s="88"/>
      <c r="Y1322" s="86">
        <f t="shared" si="92"/>
        <v>20</v>
      </c>
      <c r="Z1322" s="85"/>
      <c r="AA1322" s="267" t="s">
        <v>1381</v>
      </c>
      <c r="AB1322" s="175"/>
      <c r="AC1322" s="176"/>
      <c r="AD1322" s="176"/>
      <c r="AT1322" s="102"/>
      <c r="AU1322" s="101"/>
    </row>
    <row r="1323" spans="1:47" ht="117.5">
      <c r="A1323" s="446"/>
      <c r="B1323" s="445"/>
      <c r="C1323" s="489"/>
      <c r="D1323" s="262" t="s">
        <v>1388</v>
      </c>
      <c r="E1323" s="352" t="s">
        <v>362</v>
      </c>
      <c r="F1323" s="263" t="s">
        <v>624</v>
      </c>
      <c r="G1323" s="290" t="s">
        <v>704</v>
      </c>
      <c r="H1323" s="341" t="s">
        <v>707</v>
      </c>
      <c r="I1323" s="335" t="str">
        <f>IF(OR(E1323="SE",E1323="SA"),VLOOKUP(H1323,'Tabla de Peligros y Riesgo'!$C$2:$E$226,2,FALSE),VLOOKUP(H1323,'LISTA DE ASPECTOS - IMPACTOS'!$D$3:$F$72,2,FALSE))</f>
        <v>Atrapamiento</v>
      </c>
      <c r="J1323" s="336" t="s">
        <v>705</v>
      </c>
      <c r="K1323" s="342" t="s">
        <v>680</v>
      </c>
      <c r="L1323" s="177">
        <v>3</v>
      </c>
      <c r="M1323" s="268">
        <f t="shared" si="90"/>
        <v>13</v>
      </c>
      <c r="N1323" s="85"/>
      <c r="O1323" s="85"/>
      <c r="P1323" s="84"/>
      <c r="Q1323" s="287"/>
      <c r="R1323" s="177"/>
      <c r="S1323" s="177" t="s">
        <v>864</v>
      </c>
      <c r="T1323" s="178"/>
      <c r="U1323" s="178" t="s">
        <v>748</v>
      </c>
      <c r="V1323" s="87">
        <v>0.15</v>
      </c>
      <c r="W1323" s="86">
        <f t="shared" si="93"/>
        <v>13</v>
      </c>
      <c r="X1323" s="88">
        <f>IF(M1323&gt;=16,MAX(N1323:R1323),IF(M1323&lt;16,MAX(N1323:V1323)))</f>
        <v>0.15</v>
      </c>
      <c r="Y1323" s="86">
        <f t="shared" si="92"/>
        <v>17</v>
      </c>
      <c r="Z1323" s="85"/>
      <c r="AA1323" s="267" t="s">
        <v>1381</v>
      </c>
      <c r="AB1323" s="175"/>
      <c r="AC1323" s="176"/>
      <c r="AD1323" s="176"/>
      <c r="AT1323" s="102"/>
      <c r="AU1323" s="101"/>
    </row>
    <row r="1324" spans="1:47" ht="329">
      <c r="A1324" s="446"/>
      <c r="B1324" s="445"/>
      <c r="C1324" s="489"/>
      <c r="D1324" s="262" t="s">
        <v>1388</v>
      </c>
      <c r="E1324" s="352" t="s">
        <v>363</v>
      </c>
      <c r="F1324" s="263" t="s">
        <v>624</v>
      </c>
      <c r="G1324" s="290" t="s">
        <v>732</v>
      </c>
      <c r="H1324" s="341" t="s">
        <v>729</v>
      </c>
      <c r="I1324" s="335" t="str">
        <f>IF(OR(E1324="SE",E1324="SA"),VLOOKUP(H1324,'Tabla de Peligros y Riesgo'!$C$2:$E$226,2,FALSE),VLOOKUP(H1324,'LISTA DE ASPECTOS - IMPACTOS'!$D$3:$F$72,2,FALSE))</f>
        <v>Alteración de la calidad de suelo/agua</v>
      </c>
      <c r="J1324" s="336" t="str">
        <f>IF(OR(E1324="SE",E1324="SA"),VLOOKUP(H1324,'Tabla de Peligros y Riesgo'!$C$2:$E$226,3,FALSE),VLOOKUP(H1324,'LISTA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24" s="342" t="s">
        <v>690</v>
      </c>
      <c r="L1324" s="177">
        <v>4</v>
      </c>
      <c r="M1324" s="268">
        <f t="shared" si="90"/>
        <v>10</v>
      </c>
      <c r="N1324" s="85"/>
      <c r="O1324" s="85"/>
      <c r="P1324" s="84"/>
      <c r="Q1324" s="177"/>
      <c r="R1324" s="177"/>
      <c r="S1324" s="177" t="s">
        <v>733</v>
      </c>
      <c r="T1324" s="178"/>
      <c r="U1324" s="178"/>
      <c r="V1324" s="87"/>
      <c r="W1324" s="86">
        <f t="shared" si="93"/>
        <v>10</v>
      </c>
      <c r="X1324" s="88"/>
      <c r="Y1324" s="86">
        <f t="shared" si="92"/>
        <v>18</v>
      </c>
      <c r="Z1324" s="85"/>
      <c r="AA1324" s="267" t="s">
        <v>1381</v>
      </c>
      <c r="AB1324" s="175"/>
      <c r="AC1324" s="176"/>
      <c r="AD1324" s="176"/>
      <c r="AE1324" s="272"/>
      <c r="AF1324" s="272"/>
      <c r="AG1324" s="272"/>
      <c r="AH1324" s="272"/>
      <c r="AI1324" s="272"/>
      <c r="AJ1324" s="272"/>
      <c r="AK1324" s="272"/>
      <c r="AL1324" s="273"/>
      <c r="AM1324" s="272"/>
      <c r="AN1324" s="273"/>
      <c r="AO1324" s="272"/>
      <c r="AP1324" s="273"/>
      <c r="AQ1324" s="272"/>
      <c r="AR1324" s="273"/>
      <c r="AS1324" s="272"/>
      <c r="AT1324" s="102"/>
      <c r="AU1324" s="101"/>
    </row>
    <row r="1325" spans="1:47" ht="141">
      <c r="A1325" s="446"/>
      <c r="B1325" s="445"/>
      <c r="C1325" s="489"/>
      <c r="D1325" s="262" t="s">
        <v>1388</v>
      </c>
      <c r="E1325" s="352" t="s">
        <v>363</v>
      </c>
      <c r="F1325" s="263" t="s">
        <v>624</v>
      </c>
      <c r="G1325" s="290" t="s">
        <v>809</v>
      </c>
      <c r="H1325" s="341" t="s">
        <v>417</v>
      </c>
      <c r="I1325" s="335" t="str">
        <f>IF(OR(E1325="SE",E1325="SA"),VLOOKUP(H1325,'Tabla de Peligros y Riesgo'!$C$2:$E$226,2,FALSE),VLOOKUP(H1325,'LISTA DE ASPECTOS - IMPACTOS'!$D$3:$F$72,2,FALSE))</f>
        <v>Contaminación sonora</v>
      </c>
      <c r="J1325" s="336" t="str">
        <f>IF(OR(E1325="SE",E1325="SA"),VLOOKUP(H1325,'Tabla de Peligros y Riesgo'!$C$2:$E$226,3,FALSE),VLOOKUP(H1325,'LISTA DE ASPECTOS - IMPACTOS'!$D$3:$F$72,3,FALSE))</f>
        <v>Afectación a la fauna terrestre.
Potencial afectación a la calidad ambiental del recurso agua.</v>
      </c>
      <c r="K1325" s="342" t="s">
        <v>715</v>
      </c>
      <c r="L1325" s="177">
        <v>5</v>
      </c>
      <c r="M1325" s="268">
        <f t="shared" ref="M1325:M1388" si="94">IF(CONCATENATE(L1325,K1325)="1A",1,IF(CONCATENATE(L1325,K1325)="1B",2,IF(CONCATENATE(L1325,K1325)="2A",3,IF(CONCATENATE(L1325,K1325)="1C",4,IF(CONCATENATE(L1325,K1325)="2B",5,IF(CONCATENATE(L1325,K1325)="3A",6,IF(CONCATENATE(L1325,K1325)="1D",7,IF(CONCATENATE(L1325,K1325)="2C",8,IF(CONCATENATE(L1325,K1325)="3B",9,IF(CONCATENATE(L1325,K1325)="4A",10,IF(CONCATENATE(L1325,K1325)="1E",11,IF(CONCATENATE(L1325,K1325)="2D",12,IF(CONCATENATE(L1325,K1325)="3C",13,IF(CONCATENATE(L1325,K1325)="4B",14,IF(CONCATENATE(L1325,K1325)="5A",15,IF(CONCATENATE(L1325,K1325)="2E",16,IF(CONCATENATE(L1325,K1325)="3D",17,IF(CONCATENATE(L1325,K1325)="4C",18,IF(CONCATENATE(L1325,K1325)="5B",19,IF(CONCATENATE(L1325,K1325)="3E",20,IF(CONCATENATE(L1325,K1325)="4D",21,IF(CONCATENATE(L1325,K1325)="5C",22,IF(CONCATENATE(L1325,K1325)="4E",23,IF(CONCATENATE(L1325,K1325)="5D",24,IF(CONCATENATE(L1325,K1325)="5E",25,"")))))))))))))))))))))))))</f>
        <v>19</v>
      </c>
      <c r="N1325" s="85"/>
      <c r="O1325" s="85"/>
      <c r="P1325" s="84"/>
      <c r="Q1325" s="177"/>
      <c r="R1325" s="177"/>
      <c r="S1325" s="177" t="s">
        <v>810</v>
      </c>
      <c r="T1325" s="178"/>
      <c r="U1325" s="178"/>
      <c r="V1325" s="87"/>
      <c r="W1325" s="86">
        <f t="shared" si="93"/>
        <v>19</v>
      </c>
      <c r="X1325" s="88"/>
      <c r="Y1325" s="86">
        <f t="shared" ref="Y1325:Y1388" si="95">_xlfn.IFS(AND(W1325=1,N1325&lt;&gt;0),25,AND(W1325=1,O1325&lt;&gt;0),21,AND(W1325=1,R1325="ALTO"),16,AND(W1325=1,R1325="BAJO"),11,AND(W1325=1,S1325&lt;&gt;0),2,AND(W1325=2,N1325&lt;&gt;0),25,AND(W1325=2,O1325&lt;&gt;0),21,AND(W1325=2,R1325="ALTO"),16,AND(W1325=2,R1325="BAJO"),11,AND(W1325=2,S1325&lt;&gt;0),4,AND(W1325=3,N1325&lt;&gt;0),25,AND(W1325=3,O1325&lt;&gt;0),21,AND(W1325=3,R1325="ALTO"),16,AND(W1325=3,R1325="BAJO"),12,AND(W1325=3,S1325&lt;&gt;0),5,AND(W1325=4,N1325&lt;&gt;0),25,AND(W1325=4,O1325&lt;&gt;0),13,AND(W1325=4,R1325="ALTO"),16,AND(W1325=4,R1325="BAJO"),14,AND(W1325=4,S1325&lt;&gt;0),7,AND(W1325=5,N1325&lt;&gt;0),25,AND(W1325=5,O1325&lt;&gt;0),21,AND(W1325=5,R1325="ALTO"),16,AND(W1325=5,R1325="BAJO"),12,AND(W1325=5,S1325&lt;&gt;0),8,AND(W1325=6,N1325&lt;&gt;0),25,AND(W1325=6,O1325&lt;&gt;0),21,AND(W1325=6,R1325="ALTO"),20,AND(W1325=6,R1325="BAJO"),17,AND(W1325=6,S1325&lt;&gt;0),6,AND(W1325=7,N1325&lt;&gt;0),25,AND(W1325=7,O1325&lt;&gt;0),23,AND(W1325=7,R1325="ALTO"),16,AND(W1325=7,R1325="BAJO"),11,AND(W1325=7,S1325&lt;&gt;0),7,AND(W1325=8,N1325&lt;&gt;0),25,AND(W1325=8,O1325&lt;&gt;0),21,AND(W1325=8,R1325="ALTO"),16,AND(W1325=8,R1325="BAJO"),12,AND(W1325=8,S1325&lt;&gt;0),8,AND(W1325=9,N1325&lt;&gt;0),25,AND(W1325=9,O1325&lt;&gt;0),21,AND(W1325=9,R1325="ALTO"),20,AND(W1325=9,R1325="BAJO"),17,AND(W1325=9,S1325&lt;&gt;0),13,AND(W1325=10,N1325&lt;&gt;0),25,AND(W1325=10,O1325&lt;&gt;0),22,AND(W1325=10,R1325="ALTO"),21,AND(W1325=10,R1325="BAJO"),18,AND(W1325=10,S1325&lt;&gt;0),18,AND(W1325=11,N1325&lt;&gt;0),25,AND(W1325=11,O1325&lt;&gt;0),23,AND(W1325=11,R1325="ALTO"),20,AND(W1325=11,R1325="BAJO"),16,AND(W1325=11,S1325&lt;&gt;0),11,AND(W1325=12,N1325&lt;&gt;0),25,AND(W1325=12,O1325&lt;&gt;0),23,AND(W1325=12,R1325="ALTO"),20,AND(W1325=12,R1325="BAJO"),16,AND(W1325=12,S1325&lt;&gt;0),12,AND(W1325=13,N1325&lt;&gt;0),25,AND(W1325=13,O1325&lt;&gt;0),21,AND(W1325=13,R1325="ALTO"),20,AND(W1325=13,R1325="BAJO"),17,AND(W1325=13,S1325&lt;&gt;0),17,AND(W1325=14,N1325&lt;&gt;0),25,AND(W1325=14,O1325&lt;&gt;0),24,AND(W1325=14,R1325="ALTO"),23,AND(W1325=14,R1325="BAJO"),21,AND(W1325=14,S1325&lt;&gt;0),18,AND(W1325=15,N1325&lt;&gt;0),25,AND(W1325=15,O1325&lt;&gt;0),24,AND(W1325=15,R1325="ALTO"),22,AND(W1325=15,R1325="BAJO"),19,AND(W1325=15,S1325&lt;&gt;0),19,AND(W1325=16,N1325&lt;&gt;0),25,AND(W1325=16,O1325&lt;&gt;0),23,AND(W1325=16,R1325="ALTO"),23,AND(W1325=16,R1325="BAJO"),23,AND(W1325=16,S1325&lt;&gt;0),20,AND(W1325=17,N1325&lt;&gt;0),25,AND(W1325=17,O1325&lt;&gt;0),24,AND(W1325=17,R1325="ALTO"),23,AND(W1325=17,R1325="BAJO"),21,AND(W1325=17,S1325&lt;&gt;0),20,AND(W1325=18,N1325&lt;&gt;0),25,AND(W1325=18,O1325&lt;&gt;0),24,AND(W1325=18,R1325="ALTO"),23,AND(W1325=18,R1325="BAJO"),22,AND(W1325=18,S1325&lt;&gt;0),21,AND(W1325=19,N1325&lt;&gt;0),25,AND(W1325=19,O1325&lt;&gt;0),25,AND(W1325=19,R1325="ALTO"),24,AND(W1325=19,R1325="BAJO"),22,AND(W1325=19,S1325&lt;&gt;0),22,AND(W1325&lt;&gt;0,U1325&lt;&gt;0),W1325,TRUE,"FALSO")</f>
        <v>22</v>
      </c>
      <c r="Z1325" s="85"/>
      <c r="AA1325" s="267" t="s">
        <v>1381</v>
      </c>
      <c r="AB1325" s="175"/>
      <c r="AC1325" s="176"/>
      <c r="AD1325" s="176"/>
      <c r="AE1325" s="272"/>
      <c r="AF1325" s="272"/>
      <c r="AG1325" s="272"/>
      <c r="AH1325" s="272"/>
      <c r="AI1325" s="272"/>
      <c r="AJ1325" s="272"/>
      <c r="AK1325" s="272"/>
      <c r="AL1325" s="273"/>
      <c r="AM1325" s="272"/>
      <c r="AN1325" s="273"/>
      <c r="AO1325" s="272"/>
      <c r="AP1325" s="273"/>
      <c r="AQ1325" s="272"/>
      <c r="AR1325" s="273"/>
      <c r="AS1325" s="272"/>
      <c r="AT1325" s="102"/>
      <c r="AU1325" s="101"/>
    </row>
    <row r="1326" spans="1:47" ht="329">
      <c r="A1326" s="446"/>
      <c r="B1326" s="445"/>
      <c r="C1326" s="489"/>
      <c r="D1326" s="262" t="s">
        <v>1388</v>
      </c>
      <c r="E1326" s="352" t="s">
        <v>363</v>
      </c>
      <c r="F1326" s="263" t="s">
        <v>624</v>
      </c>
      <c r="G1326" s="290" t="s">
        <v>728</v>
      </c>
      <c r="H1326" s="341" t="s">
        <v>729</v>
      </c>
      <c r="I1326" s="335" t="str">
        <f>IF(OR(E1326="SE",E1326="SA"),VLOOKUP(H1326,'Tabla de Peligros y Riesgo'!$C$2:$E$226,2,FALSE),VLOOKUP(H1326,'LISTA DE ASPECTOS - IMPACTOS'!$D$3:$F$72,2,FALSE))</f>
        <v>Alteración de la calidad de suelo/agua</v>
      </c>
      <c r="J1326" s="336" t="str">
        <f>IF(OR(E1326="SE",E1326="SA"),VLOOKUP(H1326,'Tabla de Peligros y Riesgo'!$C$2:$E$226,3,FALSE),VLOOKUP(H1326,'LISTA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26" s="342" t="s">
        <v>680</v>
      </c>
      <c r="L1326" s="177">
        <v>3</v>
      </c>
      <c r="M1326" s="268">
        <f t="shared" si="94"/>
        <v>13</v>
      </c>
      <c r="N1326" s="177"/>
      <c r="O1326" s="177"/>
      <c r="P1326" s="84"/>
      <c r="Q1326" s="177" t="s">
        <v>730</v>
      </c>
      <c r="R1326" s="177" t="s">
        <v>685</v>
      </c>
      <c r="S1326" s="177" t="s">
        <v>731</v>
      </c>
      <c r="T1326" s="178"/>
      <c r="U1326" s="178"/>
      <c r="V1326" s="87"/>
      <c r="W1326" s="86">
        <f t="shared" si="93"/>
        <v>13</v>
      </c>
      <c r="X1326" s="88"/>
      <c r="Y1326" s="86">
        <f t="shared" si="95"/>
        <v>17</v>
      </c>
      <c r="Z1326" s="85"/>
      <c r="AA1326" s="267" t="s">
        <v>1381</v>
      </c>
      <c r="AB1326" s="175"/>
      <c r="AC1326" s="176"/>
      <c r="AD1326" s="176"/>
      <c r="AE1326" s="272"/>
      <c r="AF1326" s="272"/>
      <c r="AG1326" s="272"/>
      <c r="AH1326" s="272"/>
      <c r="AI1326" s="272"/>
      <c r="AJ1326" s="272"/>
      <c r="AK1326" s="272"/>
      <c r="AL1326" s="273"/>
      <c r="AM1326" s="272"/>
      <c r="AN1326" s="273"/>
      <c r="AO1326" s="272"/>
      <c r="AP1326" s="273"/>
      <c r="AQ1326" s="272"/>
      <c r="AR1326" s="273"/>
      <c r="AS1326" s="272"/>
      <c r="AT1326" s="102"/>
      <c r="AU1326" s="101"/>
    </row>
    <row r="1327" spans="1:47" ht="117.5">
      <c r="A1327" s="446"/>
      <c r="B1327" s="445"/>
      <c r="C1327" s="493"/>
      <c r="D1327" s="262" t="s">
        <v>1388</v>
      </c>
      <c r="E1327" s="352" t="s">
        <v>363</v>
      </c>
      <c r="F1327" s="263" t="s">
        <v>624</v>
      </c>
      <c r="G1327" s="290" t="s">
        <v>725</v>
      </c>
      <c r="H1327" s="341" t="s">
        <v>726</v>
      </c>
      <c r="I1327" s="335" t="str">
        <f>IF(OR(E1327="SE",E1327="SA"),VLOOKUP(H1327,'Tabla de Peligros y Riesgo'!$C$2:$E$226,2,FALSE),VLOOKUP(H1327,'LISTA DE ASPECTOS - IMPACTOS'!$D$3:$F$72,2,FALSE))</f>
        <v>Alteración de la calidad de aire</v>
      </c>
      <c r="J1327" s="336" t="str">
        <f>IF(OR(E1327="SE",E1327="SA"),VLOOKUP(H1327,'Tabla de Peligros y Riesgo'!$C$2:$E$226,3,FALSE),VLOOKUP(H1327,'LISTA DE ASPECTOS - IMPACTOS'!$D$3:$F$72,3,FALSE))</f>
        <v>Potencial afectación a la calidad ambiental del aire</v>
      </c>
      <c r="K1327" s="342" t="s">
        <v>715</v>
      </c>
      <c r="L1327" s="177">
        <v>4</v>
      </c>
      <c r="M1327" s="268">
        <f t="shared" si="94"/>
        <v>14</v>
      </c>
      <c r="N1327" s="85"/>
      <c r="O1327" s="85"/>
      <c r="P1327" s="84"/>
      <c r="Q1327" s="287"/>
      <c r="R1327" s="177"/>
      <c r="S1327" s="177" t="s">
        <v>727</v>
      </c>
      <c r="T1327" s="178"/>
      <c r="U1327" s="178"/>
      <c r="V1327" s="87"/>
      <c r="W1327" s="86">
        <f t="shared" si="93"/>
        <v>14</v>
      </c>
      <c r="X1327" s="88"/>
      <c r="Y1327" s="86">
        <f t="shared" si="95"/>
        <v>18</v>
      </c>
      <c r="Z1327" s="85"/>
      <c r="AA1327" s="267" t="s">
        <v>1381</v>
      </c>
      <c r="AB1327" s="175"/>
      <c r="AC1327" s="176"/>
      <c r="AD1327" s="176"/>
      <c r="AE1327" s="272"/>
      <c r="AF1327" s="272"/>
      <c r="AG1327" s="272"/>
      <c r="AH1327" s="272"/>
      <c r="AI1327" s="272"/>
      <c r="AJ1327" s="272"/>
      <c r="AK1327" s="272"/>
      <c r="AL1327" s="273"/>
      <c r="AM1327" s="272"/>
      <c r="AN1327" s="273"/>
      <c r="AO1327" s="272"/>
      <c r="AP1327" s="273"/>
      <c r="AQ1327" s="272"/>
      <c r="AR1327" s="273"/>
      <c r="AS1327" s="272"/>
      <c r="AT1327" s="102"/>
      <c r="AU1327" s="101"/>
    </row>
    <row r="1328" spans="1:47" ht="87">
      <c r="A1328" s="446"/>
      <c r="B1328" s="445"/>
      <c r="C1328" s="488" t="s">
        <v>28</v>
      </c>
      <c r="D1328" s="262" t="s">
        <v>1388</v>
      </c>
      <c r="E1328" s="352" t="s">
        <v>362</v>
      </c>
      <c r="F1328" s="263" t="s">
        <v>624</v>
      </c>
      <c r="G1328" s="290" t="s">
        <v>701</v>
      </c>
      <c r="H1328" s="341" t="s">
        <v>476</v>
      </c>
      <c r="I1328" s="335" t="str">
        <f>IF(OR(E1328="SE",E1328="SA"),VLOOKUP(H1328,'Tabla de Peligros y Riesgo'!$C$2:$E$226,2,FALSE),VLOOKUP(H1328,'LISTA DE ASPECTOS - IMPACTOS'!$D$3:$F$72,2,FALSE))</f>
        <v>Caída al mismo nivel</v>
      </c>
      <c r="J1328" s="336" t="s">
        <v>702</v>
      </c>
      <c r="K1328" s="342" t="s">
        <v>680</v>
      </c>
      <c r="L1328" s="177">
        <v>4</v>
      </c>
      <c r="M1328" s="268">
        <f t="shared" si="94"/>
        <v>18</v>
      </c>
      <c r="N1328" s="85"/>
      <c r="O1328" s="85"/>
      <c r="P1328" s="84"/>
      <c r="Q1328" s="287"/>
      <c r="R1328" s="177"/>
      <c r="S1328" s="177" t="s">
        <v>811</v>
      </c>
      <c r="T1328" s="178"/>
      <c r="U1328" s="178" t="s">
        <v>748</v>
      </c>
      <c r="V1328" s="289"/>
      <c r="W1328" s="86">
        <f t="shared" si="93"/>
        <v>18</v>
      </c>
      <c r="X1328" s="88"/>
      <c r="Y1328" s="86">
        <f t="shared" si="95"/>
        <v>21</v>
      </c>
      <c r="Z1328" s="85"/>
      <c r="AA1328" s="267" t="s">
        <v>1381</v>
      </c>
      <c r="AB1328" s="175"/>
      <c r="AC1328" s="176"/>
      <c r="AD1328" s="176"/>
      <c r="AT1328" s="102"/>
      <c r="AU1328" s="101"/>
    </row>
    <row r="1329" spans="1:52" ht="101.5">
      <c r="A1329" s="446"/>
      <c r="B1329" s="445"/>
      <c r="C1329" s="489"/>
      <c r="D1329" s="262" t="s">
        <v>1388</v>
      </c>
      <c r="E1329" s="352" t="s">
        <v>362</v>
      </c>
      <c r="F1329" s="263" t="s">
        <v>624</v>
      </c>
      <c r="G1329" s="290" t="s">
        <v>704</v>
      </c>
      <c r="H1329" s="341" t="s">
        <v>507</v>
      </c>
      <c r="I1329" s="335" t="str">
        <f>IF(OR(E1329="SE",E1329="SA"),VLOOKUP(H1329,'Tabla de Peligros y Riesgo'!$C$2:$E$226,2,FALSE),VLOOKUP(H1329,'LISTA DE ASPECTOS - IMPACTOS'!$D$3:$F$72,2,FALSE))</f>
        <v xml:space="preserve">Golpes </v>
      </c>
      <c r="J1329" s="336" t="s">
        <v>705</v>
      </c>
      <c r="K1329" s="342" t="s">
        <v>680</v>
      </c>
      <c r="L1329" s="177">
        <v>3</v>
      </c>
      <c r="M1329" s="268">
        <f t="shared" si="94"/>
        <v>13</v>
      </c>
      <c r="N1329" s="177"/>
      <c r="O1329" s="177"/>
      <c r="P1329" s="84"/>
      <c r="Q1329" s="287"/>
      <c r="R1329" s="177"/>
      <c r="S1329" s="177" t="s">
        <v>714</v>
      </c>
      <c r="T1329" s="178"/>
      <c r="U1329" s="178" t="s">
        <v>748</v>
      </c>
      <c r="V1329" s="87">
        <v>0.15</v>
      </c>
      <c r="W1329" s="86">
        <f t="shared" si="93"/>
        <v>13</v>
      </c>
      <c r="X1329" s="88">
        <f>IF(M1329&gt;=16,MAX(N1329:R1329),IF(M1329&lt;16,MAX(N1329:V1329)))</f>
        <v>0.15</v>
      </c>
      <c r="Y1329" s="86">
        <f t="shared" si="95"/>
        <v>17</v>
      </c>
      <c r="Z1329" s="85"/>
      <c r="AA1329" s="267" t="s">
        <v>1381</v>
      </c>
      <c r="AB1329" s="175"/>
      <c r="AC1329" s="176"/>
      <c r="AD1329" s="176"/>
      <c r="AT1329" s="102"/>
      <c r="AU1329" s="101"/>
    </row>
    <row r="1330" spans="1:52" ht="329">
      <c r="A1330" s="446"/>
      <c r="B1330" s="445"/>
      <c r="C1330" s="489"/>
      <c r="D1330" s="262" t="s">
        <v>1388</v>
      </c>
      <c r="E1330" s="352" t="s">
        <v>363</v>
      </c>
      <c r="F1330" s="263" t="s">
        <v>624</v>
      </c>
      <c r="G1330" s="290" t="s">
        <v>728</v>
      </c>
      <c r="H1330" s="341" t="s">
        <v>729</v>
      </c>
      <c r="I1330" s="335" t="str">
        <f>IF(OR(E1330="SE",E1330="SA"),VLOOKUP(H1330,'[2]Tabla de Peligros y Riesgo'!$C$2:$E$226,2,FALSE),VLOOKUP(H1330,'[2]LISTA DE ASPECTOS - IMPACTOS'!$D$3:$F$72,2,FALSE))</f>
        <v>Alteración de la calidad de suelo/agua</v>
      </c>
      <c r="J1330" s="336" t="str">
        <f>IF(OR(E1330="SE",E1330="SA"),VLOOKUP(H1330,'[2]Tabla de Peligros y Riesgo'!$C$2:$E$226,3,FALSE),VLOOKUP(H1330,'[2]LISTA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30" s="342" t="s">
        <v>680</v>
      </c>
      <c r="L1330" s="177">
        <v>3</v>
      </c>
      <c r="M1330" s="268">
        <f t="shared" si="94"/>
        <v>13</v>
      </c>
      <c r="N1330" s="177"/>
      <c r="O1330" s="177"/>
      <c r="P1330" s="295"/>
      <c r="Q1330" s="177" t="s">
        <v>730</v>
      </c>
      <c r="R1330" s="177" t="s">
        <v>685</v>
      </c>
      <c r="S1330" s="177" t="s">
        <v>731</v>
      </c>
      <c r="T1330" s="178"/>
      <c r="U1330" s="178"/>
      <c r="V1330" s="296">
        <v>0.15</v>
      </c>
      <c r="W1330" s="86">
        <f t="shared" si="93"/>
        <v>13</v>
      </c>
      <c r="X1330" s="305">
        <f>IF(M1330&gt;=16,MAX(N1330:R1330),IF(M1330&lt;16,MAX(N1330:V1330)))</f>
        <v>0.15</v>
      </c>
      <c r="Y1330" s="86">
        <f t="shared" si="95"/>
        <v>17</v>
      </c>
      <c r="Z1330" s="194"/>
      <c r="AA1330" s="267" t="s">
        <v>1381</v>
      </c>
      <c r="AB1330" s="175"/>
      <c r="AC1330" s="176"/>
      <c r="AD1330" s="176"/>
      <c r="AT1330" s="102"/>
      <c r="AU1330" s="101"/>
    </row>
    <row r="1331" spans="1:52" ht="188">
      <c r="A1331" s="446"/>
      <c r="B1331" s="447"/>
      <c r="C1331" s="493"/>
      <c r="D1331" s="262" t="s">
        <v>1388</v>
      </c>
      <c r="E1331" s="352" t="s">
        <v>363</v>
      </c>
      <c r="F1331" s="263" t="s">
        <v>624</v>
      </c>
      <c r="G1331" s="290" t="s">
        <v>739</v>
      </c>
      <c r="H1331" s="341" t="s">
        <v>740</v>
      </c>
      <c r="I1331" s="335" t="str">
        <f>IF(OR(E1331="SE",E1331="SA"),VLOOKUP(H1331,'Tabla de Peligros y Riesgo'!$C$2:$E$226,2,FALSE),VLOOKUP(H1331,'LISTA DE ASPECTOS - IMPACTOS'!$D$3:$F$72,2,FALSE))</f>
        <v>Alteración de la calidad de suelo/agua</v>
      </c>
      <c r="J1331" s="336" t="str">
        <f>IF(OR(E1331="SE",E1331="SA"),VLOOKUP(H1331,'Tabla de Peligros y Riesgo'!$C$2:$E$226,3,FALSE),VLOOKUP(H1331,'LISTA DE ASPECTOS - IMPACTOS'!$D$3:$F$72,3,FALSE))</f>
        <v>Potencial incumplimiento de Estándares de Calidad Ambiental (ECA) para aire.
Potencial afectación a la vida y salud humana.</v>
      </c>
      <c r="K1331" s="342" t="s">
        <v>715</v>
      </c>
      <c r="L1331" s="177">
        <v>4</v>
      </c>
      <c r="M1331" s="268">
        <f t="shared" si="94"/>
        <v>14</v>
      </c>
      <c r="N1331" s="85"/>
      <c r="O1331" s="85"/>
      <c r="P1331" s="291"/>
      <c r="Q1331" s="287"/>
      <c r="R1331" s="177"/>
      <c r="S1331" s="177" t="s">
        <v>741</v>
      </c>
      <c r="T1331" s="178">
        <v>0.35</v>
      </c>
      <c r="U1331" s="178"/>
      <c r="V1331" s="87"/>
      <c r="W1331" s="86">
        <f t="shared" si="93"/>
        <v>14</v>
      </c>
      <c r="X1331" s="88"/>
      <c r="Y1331" s="86">
        <f t="shared" si="95"/>
        <v>18</v>
      </c>
      <c r="Z1331" s="85"/>
      <c r="AA1331" s="267" t="s">
        <v>1381</v>
      </c>
      <c r="AB1331" s="536"/>
      <c r="AC1331" s="537"/>
      <c r="AD1331" s="537"/>
      <c r="AE1331" s="272"/>
      <c r="AF1331" s="272"/>
      <c r="AG1331" s="272"/>
      <c r="AH1331" s="272"/>
      <c r="AI1331" s="272"/>
      <c r="AJ1331" s="272"/>
      <c r="AK1331" s="272"/>
      <c r="AL1331" s="273"/>
      <c r="AM1331" s="272"/>
      <c r="AN1331" s="273"/>
      <c r="AO1331" s="272"/>
      <c r="AP1331" s="273"/>
      <c r="AQ1331" s="272"/>
      <c r="AR1331" s="273"/>
      <c r="AS1331" s="272"/>
      <c r="AT1331" s="102"/>
      <c r="AU1331" s="101"/>
    </row>
    <row r="1332" spans="1:52" ht="101.5">
      <c r="A1332" s="446"/>
      <c r="B1332" s="444" t="s">
        <v>258</v>
      </c>
      <c r="C1332" s="488" t="s">
        <v>18</v>
      </c>
      <c r="D1332" s="262" t="s">
        <v>1388</v>
      </c>
      <c r="E1332" s="352" t="s">
        <v>362</v>
      </c>
      <c r="F1332" s="263" t="s">
        <v>624</v>
      </c>
      <c r="G1332" s="290" t="s">
        <v>679</v>
      </c>
      <c r="H1332" s="335" t="s">
        <v>470</v>
      </c>
      <c r="I1332" s="335" t="str">
        <f>IF(OR(E1332="SE",E1332="SA"),VLOOKUP(H1332,'Tabla de Peligros y Riesgo'!$C$2:$E$226,2,FALSE),VLOOKUP(H1332,'LISTA DE ASPECTOS - IMPACTOS'!$D$3:$F$72,2,FALSE))</f>
        <v>Riesgo Psicosocial</v>
      </c>
      <c r="J1332" s="336" t="str">
        <f>IF(OR(E1332="SE",E1332="SA"),VLOOKUP(H1332,'Tabla de Peligros y Riesgo'!$C$2:$E$226,3,FALSE),VLOOKUP(H1332,'LISTA DE ASPECTOS - IMPACTOS'!$D$3:$F$72,3,FALSE))</f>
        <v>Estrés / Depresión</v>
      </c>
      <c r="K1332" s="342" t="s">
        <v>680</v>
      </c>
      <c r="L1332" s="277">
        <v>4</v>
      </c>
      <c r="M1332" s="268">
        <f t="shared" si="94"/>
        <v>18</v>
      </c>
      <c r="N1332" s="85"/>
      <c r="O1332" s="85"/>
      <c r="P1332" s="292"/>
      <c r="Q1332" s="359"/>
      <c r="R1332" s="177"/>
      <c r="S1332" s="177" t="s">
        <v>820</v>
      </c>
      <c r="T1332" s="293"/>
      <c r="U1332" s="178" t="s">
        <v>748</v>
      </c>
      <c r="V1332" s="278">
        <v>0.15</v>
      </c>
      <c r="W1332" s="86">
        <f t="shared" si="93"/>
        <v>18</v>
      </c>
      <c r="X1332" s="88">
        <f>IF(M1332&gt;=16,MAX(N1332:R1332),IF(M1332&lt;16,MAX(N1332:V1332)))</f>
        <v>0</v>
      </c>
      <c r="Y1332" s="86">
        <f t="shared" si="95"/>
        <v>21</v>
      </c>
      <c r="Z1332" s="85"/>
      <c r="AA1332" s="267" t="s">
        <v>1381</v>
      </c>
      <c r="AB1332" s="176"/>
      <c r="AC1332" s="176"/>
      <c r="AD1332" s="176"/>
      <c r="AT1332" s="102"/>
      <c r="AU1332" s="101"/>
    </row>
    <row r="1333" spans="1:52" ht="101.5">
      <c r="A1333" s="446"/>
      <c r="B1333" s="445"/>
      <c r="C1333" s="489"/>
      <c r="D1333" s="262" t="s">
        <v>1388</v>
      </c>
      <c r="E1333" s="352" t="s">
        <v>362</v>
      </c>
      <c r="F1333" s="263" t="s">
        <v>624</v>
      </c>
      <c r="G1333" s="290" t="s">
        <v>679</v>
      </c>
      <c r="H1333" s="335" t="s">
        <v>496</v>
      </c>
      <c r="I1333" s="335" t="str">
        <f>IF(OR(E1333="SE",E1333="SA"),VLOOKUP(H1333,'Tabla de Peligros y Riesgo'!$C$2:$E$226,2,FALSE),VLOOKUP(H1333,'LISTA DE ASPECTOS - IMPACTOS'!$D$3:$F$72,2,FALSE))</f>
        <v>Riesgo Psicosocial</v>
      </c>
      <c r="J1333" s="336" t="str">
        <f>IF(OR(E1333="SE",E1333="SA"),VLOOKUP(H1333,'Tabla de Peligros y Riesgo'!$C$2:$E$226,3,FALSE),VLOOKUP(H1333,'LISTA DE ASPECTOS - IMPACTOS'!$D$3:$F$72,3,FALSE))</f>
        <v>Estrés / Depresión</v>
      </c>
      <c r="K1333" s="342" t="s">
        <v>680</v>
      </c>
      <c r="L1333" s="277">
        <v>4</v>
      </c>
      <c r="M1333" s="268">
        <f t="shared" si="94"/>
        <v>18</v>
      </c>
      <c r="N1333" s="85"/>
      <c r="O1333" s="85"/>
      <c r="P1333" s="292"/>
      <c r="Q1333" s="359"/>
      <c r="R1333" s="177"/>
      <c r="S1333" s="177" t="s">
        <v>820</v>
      </c>
      <c r="T1333" s="293"/>
      <c r="U1333" s="178" t="s">
        <v>748</v>
      </c>
      <c r="V1333" s="278"/>
      <c r="W1333" s="86">
        <f t="shared" si="93"/>
        <v>18</v>
      </c>
      <c r="X1333" s="195"/>
      <c r="Y1333" s="86">
        <f t="shared" si="95"/>
        <v>21</v>
      </c>
      <c r="Z1333" s="85"/>
      <c r="AA1333" s="267" t="s">
        <v>1381</v>
      </c>
      <c r="AB1333" s="176"/>
      <c r="AC1333" s="176"/>
      <c r="AD1333" s="176"/>
      <c r="AT1333" s="102"/>
      <c r="AU1333" s="101"/>
    </row>
    <row r="1334" spans="1:52" ht="72.5">
      <c r="A1334" s="446"/>
      <c r="B1334" s="445"/>
      <c r="C1334" s="489"/>
      <c r="D1334" s="262" t="s">
        <v>1388</v>
      </c>
      <c r="E1334" s="352" t="s">
        <v>363</v>
      </c>
      <c r="F1334" s="263" t="s">
        <v>624</v>
      </c>
      <c r="G1334" s="290" t="s">
        <v>686</v>
      </c>
      <c r="H1334" s="335" t="s">
        <v>687</v>
      </c>
      <c r="I1334" s="350" t="s">
        <v>688</v>
      </c>
      <c r="J1334" s="351" t="s">
        <v>689</v>
      </c>
      <c r="K1334" s="342" t="s">
        <v>690</v>
      </c>
      <c r="L1334" s="277">
        <v>5</v>
      </c>
      <c r="M1334" s="268">
        <f t="shared" si="94"/>
        <v>15</v>
      </c>
      <c r="N1334" s="269"/>
      <c r="O1334" s="274"/>
      <c r="P1334" s="334"/>
      <c r="Q1334" s="359"/>
      <c r="R1334" s="177"/>
      <c r="S1334" s="177" t="s">
        <v>691</v>
      </c>
      <c r="T1334" s="275"/>
      <c r="U1334" s="178"/>
      <c r="V1334" s="278"/>
      <c r="W1334" s="86">
        <f t="shared" si="93"/>
        <v>15</v>
      </c>
      <c r="X1334" s="195"/>
      <c r="Y1334" s="86">
        <f t="shared" si="95"/>
        <v>19</v>
      </c>
      <c r="Z1334" s="85"/>
      <c r="AA1334" s="267" t="s">
        <v>1381</v>
      </c>
      <c r="AB1334" s="176"/>
      <c r="AC1334" s="176"/>
      <c r="AD1334" s="176"/>
      <c r="AT1334" s="102"/>
      <c r="AU1334" s="101"/>
    </row>
    <row r="1335" spans="1:52" ht="70.5">
      <c r="A1335" s="446"/>
      <c r="B1335" s="445"/>
      <c r="C1335" s="489"/>
      <c r="D1335" s="262" t="s">
        <v>1388</v>
      </c>
      <c r="E1335" s="352" t="s">
        <v>363</v>
      </c>
      <c r="F1335" s="263" t="s">
        <v>624</v>
      </c>
      <c r="G1335" s="290" t="s">
        <v>789</v>
      </c>
      <c r="H1335" s="341" t="s">
        <v>577</v>
      </c>
      <c r="I1335" s="190" t="s">
        <v>688</v>
      </c>
      <c r="J1335" s="190" t="s">
        <v>689</v>
      </c>
      <c r="K1335" s="342" t="s">
        <v>680</v>
      </c>
      <c r="L1335" s="277">
        <v>4</v>
      </c>
      <c r="M1335" s="268">
        <f t="shared" si="94"/>
        <v>18</v>
      </c>
      <c r="N1335" s="269"/>
      <c r="O1335" s="274"/>
      <c r="P1335" s="334"/>
      <c r="Q1335" s="287"/>
      <c r="R1335" s="177"/>
      <c r="S1335" s="177" t="s">
        <v>795</v>
      </c>
      <c r="T1335" s="275"/>
      <c r="U1335" s="178" t="s">
        <v>791</v>
      </c>
      <c r="V1335" s="278"/>
      <c r="W1335" s="86">
        <f t="shared" si="93"/>
        <v>18</v>
      </c>
      <c r="X1335" s="195"/>
      <c r="Y1335" s="86">
        <f t="shared" si="95"/>
        <v>21</v>
      </c>
      <c r="Z1335" s="85"/>
      <c r="AA1335" s="267" t="s">
        <v>1381</v>
      </c>
      <c r="AB1335" s="176"/>
      <c r="AC1335" s="176"/>
      <c r="AD1335" s="176"/>
      <c r="AT1335" s="102"/>
      <c r="AU1335" s="101"/>
    </row>
    <row r="1336" spans="1:52" ht="105" customHeight="1">
      <c r="A1336" s="446"/>
      <c r="B1336" s="445"/>
      <c r="C1336" s="489"/>
      <c r="D1336" s="262" t="s">
        <v>1388</v>
      </c>
      <c r="E1336" s="352" t="s">
        <v>361</v>
      </c>
      <c r="F1336" s="263" t="s">
        <v>624</v>
      </c>
      <c r="G1336" s="290" t="s">
        <v>441</v>
      </c>
      <c r="H1336" s="341" t="s">
        <v>565</v>
      </c>
      <c r="I1336" s="335" t="s">
        <v>792</v>
      </c>
      <c r="J1336" s="336" t="s">
        <v>802</v>
      </c>
      <c r="K1336" s="342" t="s">
        <v>715</v>
      </c>
      <c r="L1336" s="277">
        <v>4</v>
      </c>
      <c r="M1336" s="268">
        <f t="shared" si="94"/>
        <v>14</v>
      </c>
      <c r="N1336" s="269"/>
      <c r="O1336" s="274"/>
      <c r="P1336" s="334"/>
      <c r="Q1336" s="287"/>
      <c r="R1336" s="177"/>
      <c r="S1336" s="177" t="s">
        <v>716</v>
      </c>
      <c r="T1336" s="275"/>
      <c r="U1336" s="178" t="s">
        <v>748</v>
      </c>
      <c r="V1336" s="278"/>
      <c r="W1336" s="86">
        <f t="shared" si="93"/>
        <v>14</v>
      </c>
      <c r="X1336" s="195"/>
      <c r="Y1336" s="86">
        <f t="shared" si="95"/>
        <v>18</v>
      </c>
      <c r="Z1336" s="85"/>
      <c r="AA1336" s="267" t="s">
        <v>1381</v>
      </c>
      <c r="AB1336" s="176"/>
      <c r="AC1336" s="176"/>
      <c r="AD1336" s="176"/>
      <c r="AT1336" s="102"/>
      <c r="AU1336" s="101"/>
    </row>
    <row r="1337" spans="1:52" ht="105" customHeight="1">
      <c r="A1337" s="446"/>
      <c r="B1337" s="445"/>
      <c r="C1337" s="493"/>
      <c r="D1337" s="262" t="s">
        <v>1388</v>
      </c>
      <c r="E1337" s="352" t="s">
        <v>362</v>
      </c>
      <c r="F1337" s="263" t="s">
        <v>624</v>
      </c>
      <c r="G1337" s="290" t="s">
        <v>692</v>
      </c>
      <c r="H1337" s="335" t="s">
        <v>521</v>
      </c>
      <c r="I1337" s="335" t="str">
        <f>IF(OR(E1337="SE",E1337="SA"),VLOOKUP(H1337,'Tabla de Peligros y Riesgo'!$C$2:$E$226,2,FALSE),VLOOKUP(H1337,'LISTA DE ASPECTOS - IMPACTOS'!$D$3:$F$72,2,FALSE))</f>
        <v>Riesgo Psicosocial</v>
      </c>
      <c r="J1337" s="336" t="str">
        <f>IF(OR(E1337="SE",E1337="SA"),VLOOKUP(H1337,'Tabla de Peligros y Riesgo'!$C$2:$E$226,3,FALSE),VLOOKUP(H1337,'LISTA DE ASPECTOS - IMPACTOS'!$D$3:$F$72,3,FALSE))</f>
        <v>Estrés / Depresión</v>
      </c>
      <c r="K1337" s="342" t="s">
        <v>680</v>
      </c>
      <c r="L1337" s="277">
        <v>4</v>
      </c>
      <c r="M1337" s="268">
        <f t="shared" si="94"/>
        <v>18</v>
      </c>
      <c r="N1337" s="269"/>
      <c r="O1337" s="274"/>
      <c r="P1337" s="275"/>
      <c r="Q1337" s="276"/>
      <c r="R1337" s="177"/>
      <c r="S1337" s="177" t="s">
        <v>742</v>
      </c>
      <c r="T1337" s="269"/>
      <c r="U1337" s="178" t="s">
        <v>748</v>
      </c>
      <c r="V1337" s="278"/>
      <c r="W1337" s="86">
        <f t="shared" si="93"/>
        <v>18</v>
      </c>
      <c r="X1337" s="195"/>
      <c r="Y1337" s="86">
        <f t="shared" si="95"/>
        <v>21</v>
      </c>
      <c r="Z1337" s="279"/>
      <c r="AA1337" s="267" t="s">
        <v>1381</v>
      </c>
      <c r="AB1337" s="176"/>
      <c r="AC1337" s="176"/>
      <c r="AD1337" s="176"/>
      <c r="AT1337" s="102"/>
      <c r="AU1337" s="101"/>
    </row>
    <row r="1338" spans="1:52" s="100" customFormat="1" ht="211.5">
      <c r="A1338" s="446"/>
      <c r="B1338" s="445"/>
      <c r="C1338" s="339" t="s">
        <v>142</v>
      </c>
      <c r="D1338" s="262" t="s">
        <v>1388</v>
      </c>
      <c r="E1338" s="352" t="s">
        <v>361</v>
      </c>
      <c r="F1338" s="263" t="s">
        <v>624</v>
      </c>
      <c r="G1338" s="290" t="s">
        <v>694</v>
      </c>
      <c r="H1338" s="335" t="s">
        <v>695</v>
      </c>
      <c r="I1338" s="335" t="str">
        <f>IF(OR(E1338="SE",E1338="SA"),VLOOKUP(H1338,'Tabla de Peligros y Riesgo'!$C$2:$E$226,2,FALSE),VLOOKUP(H1338,'LISTA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338" s="336" t="s">
        <v>696</v>
      </c>
      <c r="K1338" s="342" t="s">
        <v>680</v>
      </c>
      <c r="L1338" s="177">
        <v>4</v>
      </c>
      <c r="M1338" s="268">
        <f t="shared" si="94"/>
        <v>18</v>
      </c>
      <c r="N1338" s="280"/>
      <c r="O1338" s="280"/>
      <c r="P1338" s="282"/>
      <c r="Q1338" s="283" t="s">
        <v>697</v>
      </c>
      <c r="R1338" s="177" t="s">
        <v>678</v>
      </c>
      <c r="S1338" s="177" t="s">
        <v>698</v>
      </c>
      <c r="T1338" s="284"/>
      <c r="U1338" s="353" t="s">
        <v>699</v>
      </c>
      <c r="V1338" s="304"/>
      <c r="W1338" s="86">
        <f t="shared" si="93"/>
        <v>18</v>
      </c>
      <c r="X1338" s="88">
        <f>IF(M1338&gt;=16,MAX(N1338:R1338),IF(M1338&lt;16,MAX(N1338:T1338)))</f>
        <v>0</v>
      </c>
      <c r="Y1338" s="86">
        <f t="shared" si="95"/>
        <v>23</v>
      </c>
      <c r="Z1338" s="85"/>
      <c r="AA1338" s="267" t="s">
        <v>1381</v>
      </c>
      <c r="AD1338" s="99"/>
      <c r="AE1338" s="90"/>
      <c r="AF1338" s="90"/>
      <c r="AG1338" s="90"/>
      <c r="AH1338" s="90"/>
      <c r="AI1338" s="90"/>
      <c r="AJ1338" s="90"/>
      <c r="AK1338" s="90"/>
      <c r="AL1338" s="90"/>
      <c r="AM1338" s="90"/>
      <c r="AN1338" s="90"/>
      <c r="AO1338" s="90"/>
      <c r="AP1338" s="90"/>
      <c r="AQ1338" s="90"/>
      <c r="AR1338" s="90"/>
      <c r="AS1338" s="90"/>
      <c r="AT1338" s="102"/>
      <c r="AU1338" s="101"/>
      <c r="AV1338" s="90"/>
      <c r="AW1338" s="90"/>
      <c r="AX1338" s="90"/>
      <c r="AY1338" s="90"/>
      <c r="AZ1338" s="90"/>
    </row>
    <row r="1339" spans="1:52" ht="87">
      <c r="A1339" s="446"/>
      <c r="B1339" s="445"/>
      <c r="C1339" s="488" t="s">
        <v>22</v>
      </c>
      <c r="D1339" s="262" t="s">
        <v>1388</v>
      </c>
      <c r="E1339" s="352" t="s">
        <v>361</v>
      </c>
      <c r="F1339" s="263" t="s">
        <v>624</v>
      </c>
      <c r="G1339" s="290" t="s">
        <v>721</v>
      </c>
      <c r="H1339" s="341" t="s">
        <v>749</v>
      </c>
      <c r="I1339" s="335" t="str">
        <f>IF(OR(E1339="SE",E1339="SA"),VLOOKUP(H1339,'Tabla de Peligros y Riesgo'!$C$2:$E$226,2,FALSE),VLOOKUP(H1339,'LISTA DE ASPECTOS - IMPACTOS'!$D$3:$F$72,2,FALSE))</f>
        <v>Inhalación de gases Toxicos</v>
      </c>
      <c r="J1339" s="336" t="str">
        <f>IF(OR(E1339="SE",E1339="SA"),VLOOKUP(H1339,'Tabla de Peligros y Riesgo'!$C$2:$E$226,3,FALSE),VLOOKUP(H1339,'LISTA DE ASPECTOS - IMPACTOS'!$D$3:$F$72,3,FALSE))</f>
        <v>Intoxicación</v>
      </c>
      <c r="K1339" s="342" t="s">
        <v>715</v>
      </c>
      <c r="L1339" s="177">
        <v>3</v>
      </c>
      <c r="M1339" s="268">
        <f t="shared" si="94"/>
        <v>9</v>
      </c>
      <c r="N1339" s="85"/>
      <c r="O1339" s="85"/>
      <c r="P1339" s="84"/>
      <c r="Q1339" s="287" t="s">
        <v>750</v>
      </c>
      <c r="R1339" s="177" t="s">
        <v>685</v>
      </c>
      <c r="S1339" s="177" t="s">
        <v>751</v>
      </c>
      <c r="T1339" s="178"/>
      <c r="U1339" s="178" t="s">
        <v>748</v>
      </c>
      <c r="V1339" s="87"/>
      <c r="W1339" s="86">
        <f t="shared" si="93"/>
        <v>9</v>
      </c>
      <c r="X1339" s="88"/>
      <c r="Y1339" s="86">
        <f t="shared" si="95"/>
        <v>17</v>
      </c>
      <c r="Z1339" s="85"/>
      <c r="AA1339" s="267" t="s">
        <v>1381</v>
      </c>
      <c r="AB1339" s="175"/>
      <c r="AC1339" s="176"/>
      <c r="AD1339" s="176"/>
      <c r="AT1339" s="102"/>
      <c r="AU1339" s="101"/>
    </row>
    <row r="1340" spans="1:52" ht="87">
      <c r="A1340" s="446"/>
      <c r="B1340" s="445"/>
      <c r="C1340" s="489"/>
      <c r="D1340" s="262" t="s">
        <v>1388</v>
      </c>
      <c r="E1340" s="352" t="s">
        <v>362</v>
      </c>
      <c r="F1340" s="263" t="s">
        <v>624</v>
      </c>
      <c r="G1340" s="290" t="s">
        <v>752</v>
      </c>
      <c r="H1340" s="341" t="s">
        <v>452</v>
      </c>
      <c r="I1340" s="335" t="str">
        <f>IF(OR(E1340="SE",E1340="SA"),VLOOKUP(H1340,'Tabla de Peligros y Riesgo'!$C$2:$E$226,2,FALSE),VLOOKUP(H1340,'LISTA DE ASPECTOS - IMPACTOS'!$D$3:$F$72,2,FALSE))</f>
        <v>Caída de roca</v>
      </c>
      <c r="J1340" s="336" t="str">
        <f>IF(OR(E1340="SE",E1340="SA"),VLOOKUP(H1340,'Tabla de Peligros y Riesgo'!$C$2:$E$226,3,FALSE),VLOOKUP(H1340,'LISTA DE ASPECTOS - IMPACTOS'!$D$3:$F$72,3,FALSE))</f>
        <v>Contusión/Fractura/Muerte</v>
      </c>
      <c r="K1340" s="342" t="s">
        <v>715</v>
      </c>
      <c r="L1340" s="177">
        <v>2</v>
      </c>
      <c r="M1340" s="268">
        <f t="shared" si="94"/>
        <v>5</v>
      </c>
      <c r="N1340" s="85"/>
      <c r="O1340" s="85"/>
      <c r="P1340" s="292"/>
      <c r="Q1340" s="287" t="s">
        <v>753</v>
      </c>
      <c r="R1340" s="177" t="s">
        <v>685</v>
      </c>
      <c r="S1340" s="177" t="s">
        <v>754</v>
      </c>
      <c r="T1340" s="293"/>
      <c r="U1340" s="178" t="s">
        <v>748</v>
      </c>
      <c r="V1340" s="278"/>
      <c r="W1340" s="86">
        <f t="shared" si="93"/>
        <v>5</v>
      </c>
      <c r="X1340" s="88"/>
      <c r="Y1340" s="86">
        <f t="shared" si="95"/>
        <v>12</v>
      </c>
      <c r="Z1340" s="85"/>
      <c r="AA1340" s="267" t="s">
        <v>1381</v>
      </c>
      <c r="AB1340" s="176"/>
      <c r="AC1340" s="176"/>
      <c r="AD1340" s="176"/>
      <c r="AT1340" s="102"/>
      <c r="AU1340" s="101"/>
    </row>
    <row r="1341" spans="1:52" s="100" customFormat="1" ht="87">
      <c r="A1341" s="446"/>
      <c r="B1341" s="445"/>
      <c r="C1341" s="489"/>
      <c r="D1341" s="262" t="s">
        <v>1388</v>
      </c>
      <c r="E1341" s="352" t="s">
        <v>362</v>
      </c>
      <c r="F1341" s="263" t="s">
        <v>624</v>
      </c>
      <c r="G1341" s="290" t="s">
        <v>701</v>
      </c>
      <c r="H1341" s="341" t="s">
        <v>524</v>
      </c>
      <c r="I1341" s="335" t="str">
        <f>IF(OR(E1341="SE",E1341="SA"),VLOOKUP(H1341,'Tabla de Peligros y Riesgo'!$C$2:$E$226,2,FALSE),VLOOKUP(H1341,'LISTA DE ASPECTOS - IMPACTOS'!$D$3:$F$72,2,FALSE))</f>
        <v>Caída al mismo nivel</v>
      </c>
      <c r="J1341" s="336" t="s">
        <v>702</v>
      </c>
      <c r="K1341" s="342" t="s">
        <v>680</v>
      </c>
      <c r="L1341" s="177">
        <v>4</v>
      </c>
      <c r="M1341" s="268">
        <f t="shared" si="94"/>
        <v>18</v>
      </c>
      <c r="N1341" s="280"/>
      <c r="O1341" s="280"/>
      <c r="P1341" s="282"/>
      <c r="Q1341" s="287"/>
      <c r="R1341" s="177"/>
      <c r="S1341" s="177" t="s">
        <v>865</v>
      </c>
      <c r="T1341" s="284"/>
      <c r="U1341" s="178" t="s">
        <v>748</v>
      </c>
      <c r="V1341" s="304"/>
      <c r="W1341" s="86">
        <f t="shared" si="93"/>
        <v>18</v>
      </c>
      <c r="X1341" s="88"/>
      <c r="Y1341" s="86">
        <f t="shared" si="95"/>
        <v>21</v>
      </c>
      <c r="Z1341" s="85"/>
      <c r="AA1341" s="267" t="s">
        <v>1381</v>
      </c>
      <c r="AD1341" s="99"/>
      <c r="AE1341" s="90"/>
      <c r="AF1341" s="90"/>
      <c r="AG1341" s="90"/>
      <c r="AH1341" s="90"/>
      <c r="AI1341" s="90"/>
      <c r="AJ1341" s="90"/>
      <c r="AK1341" s="90"/>
      <c r="AL1341" s="90"/>
      <c r="AM1341" s="90"/>
      <c r="AN1341" s="90"/>
      <c r="AO1341" s="90"/>
      <c r="AP1341" s="90"/>
      <c r="AQ1341" s="90"/>
      <c r="AR1341" s="90"/>
      <c r="AS1341" s="90"/>
      <c r="AT1341" s="102"/>
      <c r="AU1341" s="101"/>
      <c r="AV1341" s="90"/>
      <c r="AW1341" s="90"/>
      <c r="AX1341" s="90"/>
      <c r="AY1341" s="90"/>
      <c r="AZ1341" s="90"/>
    </row>
    <row r="1342" spans="1:52" ht="87">
      <c r="A1342" s="446"/>
      <c r="B1342" s="445"/>
      <c r="C1342" s="488" t="s">
        <v>37</v>
      </c>
      <c r="D1342" s="262" t="s">
        <v>1388</v>
      </c>
      <c r="E1342" s="352" t="s">
        <v>362</v>
      </c>
      <c r="F1342" s="263" t="s">
        <v>624</v>
      </c>
      <c r="G1342" s="290" t="s">
        <v>701</v>
      </c>
      <c r="H1342" s="341" t="s">
        <v>542</v>
      </c>
      <c r="I1342" s="335" t="str">
        <f>IF(OR(E1342="SE",E1342="SA"),VLOOKUP(H1342,'Tabla de Peligros y Riesgo'!$C$2:$E$226,2,FALSE),VLOOKUP(H1342,'LISTA DE ASPECTOS - IMPACTOS'!$D$3:$F$72,2,FALSE))</f>
        <v>Caída al mismo nivel</v>
      </c>
      <c r="J1342" s="336" t="s">
        <v>702</v>
      </c>
      <c r="K1342" s="342" t="s">
        <v>680</v>
      </c>
      <c r="L1342" s="177">
        <v>4</v>
      </c>
      <c r="M1342" s="268">
        <f t="shared" si="94"/>
        <v>18</v>
      </c>
      <c r="N1342" s="85"/>
      <c r="O1342" s="85"/>
      <c r="P1342" s="84"/>
      <c r="Q1342" s="287"/>
      <c r="R1342" s="177"/>
      <c r="S1342" s="177" t="s">
        <v>811</v>
      </c>
      <c r="T1342" s="178"/>
      <c r="U1342" s="178" t="s">
        <v>748</v>
      </c>
      <c r="V1342" s="87"/>
      <c r="W1342" s="86">
        <f t="shared" si="93"/>
        <v>18</v>
      </c>
      <c r="X1342" s="88"/>
      <c r="Y1342" s="86">
        <f t="shared" si="95"/>
        <v>21</v>
      </c>
      <c r="Z1342" s="85"/>
      <c r="AA1342" s="267" t="s">
        <v>1381</v>
      </c>
      <c r="AB1342" s="175"/>
      <c r="AC1342" s="176"/>
      <c r="AD1342" s="176"/>
      <c r="AT1342" s="102"/>
      <c r="AU1342" s="101"/>
    </row>
    <row r="1343" spans="1:52" ht="87">
      <c r="A1343" s="446"/>
      <c r="B1343" s="445"/>
      <c r="C1343" s="489"/>
      <c r="D1343" s="262" t="s">
        <v>1388</v>
      </c>
      <c r="E1343" s="352" t="s">
        <v>361</v>
      </c>
      <c r="F1343" s="263" t="s">
        <v>624</v>
      </c>
      <c r="G1343" s="290" t="s">
        <v>812</v>
      </c>
      <c r="H1343" s="341" t="s">
        <v>813</v>
      </c>
      <c r="I1343" s="335" t="s">
        <v>814</v>
      </c>
      <c r="J1343" s="336" t="s">
        <v>815</v>
      </c>
      <c r="K1343" s="342" t="s">
        <v>680</v>
      </c>
      <c r="L1343" s="177">
        <v>4</v>
      </c>
      <c r="M1343" s="268">
        <f t="shared" si="94"/>
        <v>18</v>
      </c>
      <c r="N1343" s="85"/>
      <c r="O1343" s="85"/>
      <c r="P1343" s="84"/>
      <c r="Q1343" s="287" t="s">
        <v>816</v>
      </c>
      <c r="R1343" s="177" t="s">
        <v>685</v>
      </c>
      <c r="S1343" s="177" t="s">
        <v>819</v>
      </c>
      <c r="T1343" s="178"/>
      <c r="U1343" s="178" t="s">
        <v>748</v>
      </c>
      <c r="V1343" s="87"/>
      <c r="W1343" s="86">
        <f t="shared" si="93"/>
        <v>18</v>
      </c>
      <c r="X1343" s="88"/>
      <c r="Y1343" s="86">
        <f t="shared" si="95"/>
        <v>22</v>
      </c>
      <c r="Z1343" s="85"/>
      <c r="AA1343" s="267" t="s">
        <v>1381</v>
      </c>
      <c r="AB1343" s="175"/>
      <c r="AC1343" s="176"/>
      <c r="AD1343" s="176"/>
      <c r="AT1343" s="102"/>
      <c r="AU1343" s="101"/>
    </row>
    <row r="1344" spans="1:52" ht="101.5">
      <c r="A1344" s="446"/>
      <c r="B1344" s="445"/>
      <c r="C1344" s="493"/>
      <c r="D1344" s="262" t="s">
        <v>1388</v>
      </c>
      <c r="E1344" s="352" t="s">
        <v>362</v>
      </c>
      <c r="F1344" s="263" t="s">
        <v>624</v>
      </c>
      <c r="G1344" s="290" t="s">
        <v>704</v>
      </c>
      <c r="H1344" s="341" t="s">
        <v>507</v>
      </c>
      <c r="I1344" s="335" t="str">
        <f>IF(OR(E1344="SE",E1344="SA"),VLOOKUP(H1344,'Tabla de Peligros y Riesgo'!$C$2:$E$226,2,FALSE),VLOOKUP(H1344,'LISTA DE ASPECTOS - IMPACTOS'!$D$3:$F$72,2,FALSE))</f>
        <v xml:space="preserve">Golpes </v>
      </c>
      <c r="J1344" s="336" t="s">
        <v>705</v>
      </c>
      <c r="K1344" s="342" t="s">
        <v>680</v>
      </c>
      <c r="L1344" s="177">
        <v>3</v>
      </c>
      <c r="M1344" s="268">
        <f t="shared" si="94"/>
        <v>13</v>
      </c>
      <c r="N1344" s="177"/>
      <c r="O1344" s="177"/>
      <c r="P1344" s="84"/>
      <c r="Q1344" s="287"/>
      <c r="R1344" s="177"/>
      <c r="S1344" s="177" t="s">
        <v>714</v>
      </c>
      <c r="T1344" s="178"/>
      <c r="U1344" s="178" t="s">
        <v>748</v>
      </c>
      <c r="V1344" s="87"/>
      <c r="W1344" s="86">
        <f t="shared" si="93"/>
        <v>13</v>
      </c>
      <c r="X1344" s="88"/>
      <c r="Y1344" s="86">
        <f t="shared" si="95"/>
        <v>17</v>
      </c>
      <c r="Z1344" s="85"/>
      <c r="AA1344" s="267" t="s">
        <v>1381</v>
      </c>
      <c r="AB1344" s="175"/>
      <c r="AC1344" s="176"/>
      <c r="AD1344" s="176"/>
      <c r="AT1344" s="102"/>
      <c r="AU1344" s="101"/>
    </row>
    <row r="1345" spans="1:47" ht="101.5">
      <c r="A1345" s="446"/>
      <c r="B1345" s="445"/>
      <c r="C1345" s="339" t="s">
        <v>144</v>
      </c>
      <c r="D1345" s="262" t="s">
        <v>1388</v>
      </c>
      <c r="E1345" s="352" t="s">
        <v>362</v>
      </c>
      <c r="F1345" s="263" t="s">
        <v>624</v>
      </c>
      <c r="G1345" s="290" t="s">
        <v>704</v>
      </c>
      <c r="H1345" s="341" t="s">
        <v>507</v>
      </c>
      <c r="I1345" s="335" t="str">
        <f>IF(OR(E1345="SE",E1345="SA"),VLOOKUP(H1345,'Tabla de Peligros y Riesgo'!$C$2:$E$226,2,FALSE),VLOOKUP(H1345,'LISTA DE ASPECTOS - IMPACTOS'!$D$3:$F$72,2,FALSE))</f>
        <v xml:space="preserve">Golpes </v>
      </c>
      <c r="J1345" s="336" t="s">
        <v>705</v>
      </c>
      <c r="K1345" s="342" t="s">
        <v>680</v>
      </c>
      <c r="L1345" s="177">
        <v>3</v>
      </c>
      <c r="M1345" s="268">
        <f t="shared" si="94"/>
        <v>13</v>
      </c>
      <c r="N1345" s="177"/>
      <c r="O1345" s="177"/>
      <c r="P1345" s="84"/>
      <c r="Q1345" s="287"/>
      <c r="R1345" s="177"/>
      <c r="S1345" s="177" t="s">
        <v>714</v>
      </c>
      <c r="T1345" s="178"/>
      <c r="U1345" s="178" t="s">
        <v>748</v>
      </c>
      <c r="V1345" s="87"/>
      <c r="W1345" s="86">
        <f t="shared" si="93"/>
        <v>13</v>
      </c>
      <c r="X1345" s="88"/>
      <c r="Y1345" s="86">
        <f t="shared" si="95"/>
        <v>17</v>
      </c>
      <c r="Z1345" s="85"/>
      <c r="AA1345" s="267" t="s">
        <v>1381</v>
      </c>
      <c r="AB1345" s="175"/>
      <c r="AC1345" s="176"/>
      <c r="AD1345" s="176"/>
      <c r="AT1345" s="102"/>
      <c r="AU1345" s="101"/>
    </row>
    <row r="1346" spans="1:47" ht="87">
      <c r="A1346" s="446"/>
      <c r="B1346" s="445"/>
      <c r="C1346" s="488" t="s">
        <v>256</v>
      </c>
      <c r="D1346" s="262" t="s">
        <v>1388</v>
      </c>
      <c r="E1346" s="352" t="s">
        <v>361</v>
      </c>
      <c r="F1346" s="263" t="s">
        <v>624</v>
      </c>
      <c r="G1346" s="290" t="s">
        <v>441</v>
      </c>
      <c r="H1346" s="341" t="s">
        <v>519</v>
      </c>
      <c r="I1346" s="335" t="str">
        <f>IF(OR(E1346="SE",E1346="SA"),VLOOKUP(H1346,'Tabla de Peligros y Riesgo'!$C$2:$E$226,2,FALSE),VLOOKUP(H1346,'LISTA DE ASPECTOS - IMPACTOS'!$D$3:$F$72,2,FALSE))</f>
        <v>Riesgos Disergonómico</v>
      </c>
      <c r="J1346" s="336" t="str">
        <f>IF(OR(E1346="SE",E1346="SA"),VLOOKUP(H1346,'Tabla de Peligros y Riesgo'!$C$2:$E$226,3,FALSE),VLOOKUP(H1346,'LISTA DE ASPECTOS - IMPACTOS'!$D$3:$F$72,3,FALSE))</f>
        <v>Lumbalgia/Dorsalgia/ Hiperlordosis/ Tendinitis de Hombro</v>
      </c>
      <c r="K1346" s="342" t="s">
        <v>715</v>
      </c>
      <c r="L1346" s="177">
        <v>4</v>
      </c>
      <c r="M1346" s="268">
        <f t="shared" si="94"/>
        <v>14</v>
      </c>
      <c r="N1346" s="177"/>
      <c r="O1346" s="177"/>
      <c r="P1346" s="84"/>
      <c r="Q1346" s="287"/>
      <c r="R1346" s="177"/>
      <c r="S1346" s="177" t="s">
        <v>716</v>
      </c>
      <c r="T1346" s="178"/>
      <c r="U1346" s="178" t="s">
        <v>748</v>
      </c>
      <c r="V1346" s="87"/>
      <c r="W1346" s="86">
        <f t="shared" si="93"/>
        <v>14</v>
      </c>
      <c r="X1346" s="88"/>
      <c r="Y1346" s="86">
        <f t="shared" si="95"/>
        <v>18</v>
      </c>
      <c r="Z1346" s="85"/>
      <c r="AA1346" s="267" t="s">
        <v>1381</v>
      </c>
      <c r="AB1346" s="175"/>
      <c r="AC1346" s="176"/>
      <c r="AD1346" s="176"/>
      <c r="AT1346" s="102"/>
      <c r="AU1346" s="101"/>
    </row>
    <row r="1347" spans="1:47" ht="87">
      <c r="A1347" s="446"/>
      <c r="B1347" s="445"/>
      <c r="C1347" s="489"/>
      <c r="D1347" s="262" t="s">
        <v>1388</v>
      </c>
      <c r="E1347" s="352" t="s">
        <v>362</v>
      </c>
      <c r="F1347" s="263" t="s">
        <v>624</v>
      </c>
      <c r="G1347" s="290" t="s">
        <v>701</v>
      </c>
      <c r="H1347" s="341" t="s">
        <v>542</v>
      </c>
      <c r="I1347" s="335" t="str">
        <f>IF(OR(E1347="SE",E1347="SA"),VLOOKUP(H1347,'Tabla de Peligros y Riesgo'!$C$2:$E$226,2,FALSE),VLOOKUP(H1347,'LISTA DE ASPECTOS - IMPACTOS'!$D$3:$F$72,2,FALSE))</f>
        <v>Caída al mismo nivel</v>
      </c>
      <c r="J1347" s="336" t="s">
        <v>702</v>
      </c>
      <c r="K1347" s="342" t="s">
        <v>680</v>
      </c>
      <c r="L1347" s="177">
        <v>4</v>
      </c>
      <c r="M1347" s="268">
        <f t="shared" si="94"/>
        <v>18</v>
      </c>
      <c r="N1347" s="85"/>
      <c r="O1347" s="85"/>
      <c r="P1347" s="84"/>
      <c r="Q1347" s="287"/>
      <c r="R1347" s="177"/>
      <c r="S1347" s="177" t="s">
        <v>865</v>
      </c>
      <c r="T1347" s="178"/>
      <c r="U1347" s="178" t="s">
        <v>748</v>
      </c>
      <c r="V1347" s="87">
        <v>0.15</v>
      </c>
      <c r="W1347" s="86">
        <f t="shared" si="93"/>
        <v>18</v>
      </c>
      <c r="X1347" s="88">
        <f>IF(M1347&gt;=16,MAX(N1347:R1347),IF(M1347&lt;16,MAX(N1347:V1347)))</f>
        <v>0</v>
      </c>
      <c r="Y1347" s="86">
        <f t="shared" si="95"/>
        <v>21</v>
      </c>
      <c r="Z1347" s="85"/>
      <c r="AA1347" s="267" t="s">
        <v>1381</v>
      </c>
      <c r="AB1347" s="175"/>
      <c r="AC1347" s="176"/>
      <c r="AD1347" s="176"/>
      <c r="AT1347" s="102"/>
      <c r="AU1347" s="101"/>
    </row>
    <row r="1348" spans="1:47" ht="116">
      <c r="A1348" s="446"/>
      <c r="B1348" s="445"/>
      <c r="C1348" s="489"/>
      <c r="D1348" s="262" t="s">
        <v>1388</v>
      </c>
      <c r="E1348" s="352" t="s">
        <v>362</v>
      </c>
      <c r="F1348" s="263" t="s">
        <v>624</v>
      </c>
      <c r="G1348" s="290" t="s">
        <v>735</v>
      </c>
      <c r="H1348" s="341" t="s">
        <v>736</v>
      </c>
      <c r="I1348" s="335" t="str">
        <f>IF(OR(E1348="SE",E1348="SA"),VLOOKUP(H1348,'Tabla de Peligros y Riesgo'!$C$2:$E$226,2,FALSE),VLOOKUP(H1348,'LISTA DE ASPECTOS - IMPACTOS'!$D$3:$F$72,2,FALSE))</f>
        <v>Cortes</v>
      </c>
      <c r="J1348" s="336" t="str">
        <f>IF(OR(E1348="SE",E1348="SA"),VLOOKUP(H1348,'Tabla de Peligros y Riesgo'!$C$2:$E$226,3,FALSE),VLOOKUP(H1348,'LISTA DE ASPECTOS - IMPACTOS'!$D$3:$F$72,3,FALSE))</f>
        <v>Herida punzocortante</v>
      </c>
      <c r="K1348" s="342" t="s">
        <v>715</v>
      </c>
      <c r="L1348" s="177">
        <v>3</v>
      </c>
      <c r="M1348" s="268">
        <f t="shared" si="94"/>
        <v>9</v>
      </c>
      <c r="N1348" s="85"/>
      <c r="O1348" s="85"/>
      <c r="P1348" s="84"/>
      <c r="Q1348" s="287" t="s">
        <v>737</v>
      </c>
      <c r="R1348" s="177" t="s">
        <v>678</v>
      </c>
      <c r="S1348" s="177" t="s">
        <v>738</v>
      </c>
      <c r="T1348" s="178"/>
      <c r="U1348" s="178" t="s">
        <v>748</v>
      </c>
      <c r="V1348" s="87"/>
      <c r="W1348" s="86">
        <f t="shared" si="93"/>
        <v>9</v>
      </c>
      <c r="X1348" s="88"/>
      <c r="Y1348" s="86">
        <f t="shared" si="95"/>
        <v>20</v>
      </c>
      <c r="Z1348" s="85"/>
      <c r="AA1348" s="267" t="s">
        <v>1381</v>
      </c>
      <c r="AB1348" s="175"/>
      <c r="AC1348" s="176"/>
      <c r="AD1348" s="176"/>
      <c r="AT1348" s="102"/>
      <c r="AU1348" s="101"/>
    </row>
    <row r="1349" spans="1:47" ht="117.5">
      <c r="A1349" s="446"/>
      <c r="B1349" s="445"/>
      <c r="C1349" s="489"/>
      <c r="D1349" s="262" t="s">
        <v>1388</v>
      </c>
      <c r="E1349" s="352" t="s">
        <v>362</v>
      </c>
      <c r="F1349" s="263" t="s">
        <v>624</v>
      </c>
      <c r="G1349" s="290" t="s">
        <v>704</v>
      </c>
      <c r="H1349" s="341" t="s">
        <v>707</v>
      </c>
      <c r="I1349" s="335" t="str">
        <f>IF(OR(E1349="SE",E1349="SA"),VLOOKUP(H1349,'Tabla de Peligros y Riesgo'!$C$2:$E$226,2,FALSE),VLOOKUP(H1349,'LISTA DE ASPECTOS - IMPACTOS'!$D$3:$F$72,2,FALSE))</f>
        <v>Atrapamiento</v>
      </c>
      <c r="J1349" s="336" t="s">
        <v>705</v>
      </c>
      <c r="K1349" s="342" t="s">
        <v>680</v>
      </c>
      <c r="L1349" s="177">
        <v>3</v>
      </c>
      <c r="M1349" s="268">
        <f t="shared" si="94"/>
        <v>13</v>
      </c>
      <c r="N1349" s="177"/>
      <c r="O1349" s="177"/>
      <c r="P1349" s="84"/>
      <c r="Q1349" s="287"/>
      <c r="R1349" s="177"/>
      <c r="S1349" s="177" t="s">
        <v>714</v>
      </c>
      <c r="T1349" s="178"/>
      <c r="U1349" s="178" t="s">
        <v>748</v>
      </c>
      <c r="V1349" s="87"/>
      <c r="W1349" s="86">
        <f t="shared" si="93"/>
        <v>13</v>
      </c>
      <c r="X1349" s="88"/>
      <c r="Y1349" s="86">
        <f t="shared" si="95"/>
        <v>17</v>
      </c>
      <c r="Z1349" s="85"/>
      <c r="AA1349" s="267" t="s">
        <v>1381</v>
      </c>
      <c r="AB1349" s="175"/>
      <c r="AC1349" s="176"/>
      <c r="AD1349" s="176"/>
      <c r="AT1349" s="102"/>
      <c r="AU1349" s="101"/>
    </row>
    <row r="1350" spans="1:47" ht="329">
      <c r="A1350" s="446"/>
      <c r="B1350" s="445"/>
      <c r="C1350" s="489"/>
      <c r="D1350" s="262" t="s">
        <v>1388</v>
      </c>
      <c r="E1350" s="352" t="s">
        <v>363</v>
      </c>
      <c r="F1350" s="263" t="s">
        <v>624</v>
      </c>
      <c r="G1350" s="290" t="s">
        <v>732</v>
      </c>
      <c r="H1350" s="341" t="s">
        <v>729</v>
      </c>
      <c r="I1350" s="335" t="str">
        <f>IF(OR(E1350="SE",E1350="SA"),VLOOKUP(H1350,'Tabla de Peligros y Riesgo'!$C$2:$E$226,2,FALSE),VLOOKUP(H1350,'LISTA DE ASPECTOS - IMPACTOS'!$D$3:$F$72,2,FALSE))</f>
        <v>Alteración de la calidad de suelo/agua</v>
      </c>
      <c r="J1350" s="336" t="str">
        <f>IF(OR(E1350="SE",E1350="SA"),VLOOKUP(H1350,'Tabla de Peligros y Riesgo'!$C$2:$E$226,3,FALSE),VLOOKUP(H1350,'LISTA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50" s="342" t="s">
        <v>690</v>
      </c>
      <c r="L1350" s="177">
        <v>4</v>
      </c>
      <c r="M1350" s="268">
        <f t="shared" si="94"/>
        <v>10</v>
      </c>
      <c r="N1350" s="85"/>
      <c r="O1350" s="85"/>
      <c r="P1350" s="84"/>
      <c r="Q1350" s="177"/>
      <c r="R1350" s="177"/>
      <c r="S1350" s="177" t="s">
        <v>733</v>
      </c>
      <c r="T1350" s="178"/>
      <c r="U1350" s="178"/>
      <c r="V1350" s="87"/>
      <c r="W1350" s="86">
        <f t="shared" si="93"/>
        <v>10</v>
      </c>
      <c r="X1350" s="88"/>
      <c r="Y1350" s="86">
        <f t="shared" si="95"/>
        <v>18</v>
      </c>
      <c r="Z1350" s="85"/>
      <c r="AA1350" s="267" t="s">
        <v>1381</v>
      </c>
      <c r="AB1350" s="175"/>
      <c r="AC1350" s="176"/>
      <c r="AD1350" s="176"/>
      <c r="AE1350" s="272"/>
      <c r="AF1350" s="272"/>
      <c r="AG1350" s="272"/>
      <c r="AH1350" s="272"/>
      <c r="AI1350" s="272"/>
      <c r="AJ1350" s="272"/>
      <c r="AK1350" s="272"/>
      <c r="AL1350" s="273"/>
      <c r="AM1350" s="272"/>
      <c r="AN1350" s="273"/>
      <c r="AO1350" s="272"/>
      <c r="AP1350" s="273"/>
      <c r="AQ1350" s="272"/>
      <c r="AR1350" s="273"/>
      <c r="AS1350" s="272"/>
      <c r="AT1350" s="102"/>
      <c r="AU1350" s="101"/>
    </row>
    <row r="1351" spans="1:47" ht="329">
      <c r="A1351" s="446"/>
      <c r="B1351" s="445"/>
      <c r="C1351" s="489"/>
      <c r="D1351" s="262" t="s">
        <v>1388</v>
      </c>
      <c r="E1351" s="352" t="s">
        <v>363</v>
      </c>
      <c r="F1351" s="263" t="s">
        <v>624</v>
      </c>
      <c r="G1351" s="290" t="s">
        <v>728</v>
      </c>
      <c r="H1351" s="341" t="s">
        <v>729</v>
      </c>
      <c r="I1351" s="335" t="str">
        <f>IF(OR(E1351="SE",E1351="SA"),VLOOKUP(H1351,'Tabla de Peligros y Riesgo'!$C$2:$E$226,2,FALSE),VLOOKUP(H1351,'LISTA DE ASPECTOS - IMPACTOS'!$D$3:$F$72,2,FALSE))</f>
        <v>Alteración de la calidad de suelo/agua</v>
      </c>
      <c r="J1351" s="336" t="str">
        <f>IF(OR(E1351="SE",E1351="SA"),VLOOKUP(H1351,'Tabla de Peligros y Riesgo'!$C$2:$E$226,3,FALSE),VLOOKUP(H1351,'LISTA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51" s="342" t="s">
        <v>680</v>
      </c>
      <c r="L1351" s="177">
        <v>3</v>
      </c>
      <c r="M1351" s="268">
        <f t="shared" si="94"/>
        <v>13</v>
      </c>
      <c r="N1351" s="177"/>
      <c r="O1351" s="177"/>
      <c r="P1351" s="84"/>
      <c r="Q1351" s="177" t="s">
        <v>730</v>
      </c>
      <c r="R1351" s="177" t="s">
        <v>685</v>
      </c>
      <c r="S1351" s="177" t="s">
        <v>731</v>
      </c>
      <c r="T1351" s="178"/>
      <c r="U1351" s="178"/>
      <c r="V1351" s="87">
        <v>0.15</v>
      </c>
      <c r="W1351" s="86">
        <f t="shared" si="93"/>
        <v>13</v>
      </c>
      <c r="X1351" s="88">
        <f>IF(M1351&gt;=16,MAX(N1351:R1351),IF(M1351&lt;16,MAX(N1351:V1351)))</f>
        <v>0.15</v>
      </c>
      <c r="Y1351" s="86">
        <f t="shared" si="95"/>
        <v>17</v>
      </c>
      <c r="Z1351" s="85"/>
      <c r="AA1351" s="267" t="s">
        <v>1381</v>
      </c>
      <c r="AB1351" s="175"/>
      <c r="AC1351" s="176"/>
      <c r="AD1351" s="176"/>
      <c r="AE1351" s="101"/>
      <c r="AF1351" s="101"/>
      <c r="AG1351" s="101"/>
      <c r="AH1351" s="101"/>
      <c r="AI1351" s="101"/>
      <c r="AJ1351" s="101"/>
      <c r="AK1351" s="101"/>
      <c r="AL1351" s="102"/>
      <c r="AM1351" s="101"/>
      <c r="AN1351" s="102"/>
      <c r="AO1351" s="101"/>
      <c r="AP1351" s="102"/>
      <c r="AQ1351" s="101"/>
      <c r="AR1351" s="102"/>
      <c r="AS1351" s="101"/>
      <c r="AT1351" s="102"/>
      <c r="AU1351" s="101"/>
    </row>
    <row r="1352" spans="1:47" ht="188">
      <c r="A1352" s="446"/>
      <c r="B1352" s="445"/>
      <c r="C1352" s="493"/>
      <c r="D1352" s="262" t="s">
        <v>1388</v>
      </c>
      <c r="E1352" s="352" t="s">
        <v>363</v>
      </c>
      <c r="F1352" s="263" t="s">
        <v>624</v>
      </c>
      <c r="G1352" s="290" t="s">
        <v>739</v>
      </c>
      <c r="H1352" s="341" t="s">
        <v>740</v>
      </c>
      <c r="I1352" s="335" t="str">
        <f>IF(OR(E1352="SE",E1352="SA"),VLOOKUP(H1352,'Tabla de Peligros y Riesgo'!$C$2:$E$226,2,FALSE),VLOOKUP(H1352,'LISTA DE ASPECTOS - IMPACTOS'!$D$3:$F$72,2,FALSE))</f>
        <v>Alteración de la calidad de suelo/agua</v>
      </c>
      <c r="J1352" s="336" t="str">
        <f>IF(OR(E1352="SE",E1352="SA"),VLOOKUP(H1352,'Tabla de Peligros y Riesgo'!$C$2:$E$226,3,FALSE),VLOOKUP(H1352,'LISTA DE ASPECTOS - IMPACTOS'!$D$3:$F$72,3,FALSE))</f>
        <v>Potencial incumplimiento de Estándares de Calidad Ambiental (ECA) para aire.
Potencial afectación a la vida y salud humana.</v>
      </c>
      <c r="K1352" s="342" t="s">
        <v>715</v>
      </c>
      <c r="L1352" s="177">
        <v>4</v>
      </c>
      <c r="M1352" s="268">
        <f t="shared" si="94"/>
        <v>14</v>
      </c>
      <c r="N1352" s="85"/>
      <c r="O1352" s="85"/>
      <c r="P1352" s="291"/>
      <c r="Q1352" s="287"/>
      <c r="R1352" s="177"/>
      <c r="S1352" s="177" t="s">
        <v>741</v>
      </c>
      <c r="T1352" s="178">
        <v>0.35</v>
      </c>
      <c r="U1352" s="178"/>
      <c r="V1352" s="87"/>
      <c r="W1352" s="86">
        <f t="shared" si="93"/>
        <v>14</v>
      </c>
      <c r="X1352" s="88"/>
      <c r="Y1352" s="86">
        <f t="shared" si="95"/>
        <v>18</v>
      </c>
      <c r="Z1352" s="85"/>
      <c r="AA1352" s="267" t="s">
        <v>1381</v>
      </c>
      <c r="AB1352" s="536"/>
      <c r="AC1352" s="537"/>
      <c r="AD1352" s="537"/>
      <c r="AE1352" s="272"/>
      <c r="AF1352" s="272"/>
      <c r="AG1352" s="272"/>
      <c r="AH1352" s="272"/>
      <c r="AI1352" s="272"/>
      <c r="AJ1352" s="272"/>
      <c r="AK1352" s="272"/>
      <c r="AL1352" s="273"/>
      <c r="AM1352" s="272"/>
      <c r="AN1352" s="273"/>
      <c r="AO1352" s="272"/>
      <c r="AP1352" s="273"/>
      <c r="AQ1352" s="272"/>
      <c r="AR1352" s="273"/>
      <c r="AS1352" s="272"/>
      <c r="AT1352" s="102"/>
      <c r="AU1352" s="101"/>
    </row>
    <row r="1353" spans="1:47" ht="87">
      <c r="A1353" s="446"/>
      <c r="B1353" s="445"/>
      <c r="C1353" s="488" t="s">
        <v>259</v>
      </c>
      <c r="D1353" s="262" t="s">
        <v>1388</v>
      </c>
      <c r="E1353" s="352" t="s">
        <v>361</v>
      </c>
      <c r="F1353" s="263" t="s">
        <v>624</v>
      </c>
      <c r="G1353" s="290" t="s">
        <v>441</v>
      </c>
      <c r="H1353" s="341" t="s">
        <v>519</v>
      </c>
      <c r="I1353" s="335" t="str">
        <f>IF(OR(E1353="SE",E1353="SA"),VLOOKUP(H1353,'Tabla de Peligros y Riesgo'!$C$2:$E$226,2,FALSE),VLOOKUP(H1353,'LISTA DE ASPECTOS - IMPACTOS'!$D$3:$F$72,2,FALSE))</f>
        <v>Riesgos Disergonómico</v>
      </c>
      <c r="J1353" s="336" t="str">
        <f>IF(OR(E1353="SE",E1353="SA"),VLOOKUP(H1353,'Tabla de Peligros y Riesgo'!$C$2:$E$226,3,FALSE),VLOOKUP(H1353,'LISTA DE ASPECTOS - IMPACTOS'!$D$3:$F$72,3,FALSE))</f>
        <v>Lumbalgia/Dorsalgia/ Hiperlordosis/ Tendinitis de Hombro</v>
      </c>
      <c r="K1353" s="342" t="s">
        <v>715</v>
      </c>
      <c r="L1353" s="177">
        <v>4</v>
      </c>
      <c r="M1353" s="268">
        <f t="shared" si="94"/>
        <v>14</v>
      </c>
      <c r="N1353" s="177"/>
      <c r="O1353" s="177"/>
      <c r="P1353" s="84"/>
      <c r="Q1353" s="287"/>
      <c r="R1353" s="177"/>
      <c r="S1353" s="177" t="s">
        <v>716</v>
      </c>
      <c r="T1353" s="178"/>
      <c r="U1353" s="178" t="s">
        <v>748</v>
      </c>
      <c r="V1353" s="87"/>
      <c r="W1353" s="86">
        <f t="shared" si="93"/>
        <v>14</v>
      </c>
      <c r="X1353" s="88"/>
      <c r="Y1353" s="86">
        <f t="shared" si="95"/>
        <v>18</v>
      </c>
      <c r="Z1353" s="85"/>
      <c r="AA1353" s="267" t="s">
        <v>1381</v>
      </c>
      <c r="AB1353" s="175"/>
      <c r="AC1353" s="176"/>
      <c r="AD1353" s="176"/>
      <c r="AT1353" s="102"/>
      <c r="AU1353" s="101"/>
    </row>
    <row r="1354" spans="1:47" ht="87">
      <c r="A1354" s="446"/>
      <c r="B1354" s="445"/>
      <c r="C1354" s="489"/>
      <c r="D1354" s="262" t="s">
        <v>1388</v>
      </c>
      <c r="E1354" s="352" t="s">
        <v>362</v>
      </c>
      <c r="F1354" s="263" t="s">
        <v>624</v>
      </c>
      <c r="G1354" s="290" t="s">
        <v>701</v>
      </c>
      <c r="H1354" s="341" t="s">
        <v>542</v>
      </c>
      <c r="I1354" s="335" t="str">
        <f>IF(OR(E1354="SE",E1354="SA"),VLOOKUP(H1354,'Tabla de Peligros y Riesgo'!$C$2:$E$226,2,FALSE),VLOOKUP(H1354,'LISTA DE ASPECTOS - IMPACTOS'!$D$3:$F$72,2,FALSE))</f>
        <v>Caída al mismo nivel</v>
      </c>
      <c r="J1354" s="336" t="s">
        <v>702</v>
      </c>
      <c r="K1354" s="342" t="s">
        <v>680</v>
      </c>
      <c r="L1354" s="177">
        <v>4</v>
      </c>
      <c r="M1354" s="268">
        <f t="shared" si="94"/>
        <v>18</v>
      </c>
      <c r="N1354" s="85"/>
      <c r="O1354" s="85"/>
      <c r="P1354" s="84"/>
      <c r="Q1354" s="287"/>
      <c r="R1354" s="177"/>
      <c r="S1354" s="177" t="s">
        <v>865</v>
      </c>
      <c r="T1354" s="178"/>
      <c r="U1354" s="178" t="s">
        <v>748</v>
      </c>
      <c r="V1354" s="87"/>
      <c r="W1354" s="86">
        <f t="shared" si="93"/>
        <v>18</v>
      </c>
      <c r="X1354" s="88"/>
      <c r="Y1354" s="86">
        <f t="shared" si="95"/>
        <v>21</v>
      </c>
      <c r="Z1354" s="85"/>
      <c r="AA1354" s="267" t="s">
        <v>1381</v>
      </c>
      <c r="AB1354" s="175"/>
      <c r="AC1354" s="176"/>
      <c r="AD1354" s="176"/>
      <c r="AT1354" s="102"/>
      <c r="AU1354" s="101"/>
    </row>
    <row r="1355" spans="1:47" ht="329">
      <c r="A1355" s="446"/>
      <c r="B1355" s="445"/>
      <c r="C1355" s="489"/>
      <c r="D1355" s="262" t="s">
        <v>1388</v>
      </c>
      <c r="E1355" s="352" t="s">
        <v>363</v>
      </c>
      <c r="F1355" s="263" t="s">
        <v>624</v>
      </c>
      <c r="G1355" s="290" t="s">
        <v>732</v>
      </c>
      <c r="H1355" s="341" t="s">
        <v>729</v>
      </c>
      <c r="I1355" s="335" t="str">
        <f>IF(OR(E1355="SE",E1355="SA"),VLOOKUP(H1355,'Tabla de Peligros y Riesgo'!$C$2:$E$226,2,FALSE),VLOOKUP(H1355,'LISTA DE ASPECTOS - IMPACTOS'!$D$3:$F$72,2,FALSE))</f>
        <v>Alteración de la calidad de suelo/agua</v>
      </c>
      <c r="J1355" s="336" t="str">
        <f>IF(OR(E1355="SE",E1355="SA"),VLOOKUP(H1355,'Tabla de Peligros y Riesgo'!$C$2:$E$226,3,FALSE),VLOOKUP(H1355,'LISTA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55" s="342" t="s">
        <v>690</v>
      </c>
      <c r="L1355" s="177">
        <v>4</v>
      </c>
      <c r="M1355" s="268">
        <f t="shared" si="94"/>
        <v>10</v>
      </c>
      <c r="N1355" s="85"/>
      <c r="O1355" s="85"/>
      <c r="P1355" s="84"/>
      <c r="Q1355" s="177"/>
      <c r="R1355" s="177"/>
      <c r="S1355" s="177" t="s">
        <v>733</v>
      </c>
      <c r="T1355" s="178"/>
      <c r="U1355" s="178"/>
      <c r="V1355" s="87"/>
      <c r="W1355" s="86">
        <f t="shared" si="93"/>
        <v>10</v>
      </c>
      <c r="X1355" s="88"/>
      <c r="Y1355" s="86">
        <f t="shared" si="95"/>
        <v>18</v>
      </c>
      <c r="Z1355" s="85"/>
      <c r="AA1355" s="267" t="s">
        <v>1381</v>
      </c>
      <c r="AB1355" s="175"/>
      <c r="AC1355" s="176"/>
      <c r="AD1355" s="176"/>
      <c r="AE1355" s="272"/>
      <c r="AF1355" s="272"/>
      <c r="AG1355" s="272"/>
      <c r="AH1355" s="272"/>
      <c r="AI1355" s="272"/>
      <c r="AJ1355" s="272"/>
      <c r="AK1355" s="272"/>
      <c r="AL1355" s="273"/>
      <c r="AM1355" s="272"/>
      <c r="AN1355" s="273"/>
      <c r="AO1355" s="272"/>
      <c r="AP1355" s="273"/>
      <c r="AQ1355" s="272"/>
      <c r="AR1355" s="273"/>
      <c r="AS1355" s="272"/>
      <c r="AT1355" s="102"/>
      <c r="AU1355" s="101"/>
    </row>
    <row r="1356" spans="1:47" ht="329">
      <c r="A1356" s="446"/>
      <c r="B1356" s="445"/>
      <c r="C1356" s="489"/>
      <c r="D1356" s="262" t="s">
        <v>1388</v>
      </c>
      <c r="E1356" s="352" t="s">
        <v>363</v>
      </c>
      <c r="F1356" s="263" t="s">
        <v>624</v>
      </c>
      <c r="G1356" s="290" t="s">
        <v>728</v>
      </c>
      <c r="H1356" s="341" t="s">
        <v>729</v>
      </c>
      <c r="I1356" s="335" t="str">
        <f>IF(OR(E1356="SE",E1356="SA"),VLOOKUP(H1356,'Tabla de Peligros y Riesgo'!$C$2:$E$226,2,FALSE),VLOOKUP(H1356,'LISTA DE ASPECTOS - IMPACTOS'!$D$3:$F$72,2,FALSE))</f>
        <v>Alteración de la calidad de suelo/agua</v>
      </c>
      <c r="J1356" s="336" t="str">
        <f>IF(OR(E1356="SE",E1356="SA"),VLOOKUP(H1356,'Tabla de Peligros y Riesgo'!$C$2:$E$226,3,FALSE),VLOOKUP(H1356,'LISTA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56" s="342" t="s">
        <v>680</v>
      </c>
      <c r="L1356" s="177">
        <v>3</v>
      </c>
      <c r="M1356" s="268">
        <f t="shared" si="94"/>
        <v>13</v>
      </c>
      <c r="N1356" s="177"/>
      <c r="O1356" s="177"/>
      <c r="P1356" s="84"/>
      <c r="Q1356" s="177" t="s">
        <v>730</v>
      </c>
      <c r="R1356" s="177" t="s">
        <v>685</v>
      </c>
      <c r="S1356" s="177" t="s">
        <v>731</v>
      </c>
      <c r="T1356" s="178"/>
      <c r="U1356" s="178"/>
      <c r="V1356" s="87">
        <v>0.15</v>
      </c>
      <c r="W1356" s="86">
        <f t="shared" si="93"/>
        <v>13</v>
      </c>
      <c r="X1356" s="88">
        <f>IF(M1356&gt;=16,MAX(N1356:R1356),IF(M1356&lt;16,MAX(N1356:V1356)))</f>
        <v>0.15</v>
      </c>
      <c r="Y1356" s="86">
        <f t="shared" si="95"/>
        <v>17</v>
      </c>
      <c r="Z1356" s="85"/>
      <c r="AA1356" s="267" t="s">
        <v>1381</v>
      </c>
      <c r="AB1356" s="175"/>
      <c r="AC1356" s="176"/>
      <c r="AD1356" s="176"/>
      <c r="AE1356" s="101"/>
      <c r="AF1356" s="101"/>
      <c r="AG1356" s="101"/>
      <c r="AH1356" s="101"/>
      <c r="AI1356" s="101"/>
      <c r="AJ1356" s="101"/>
      <c r="AK1356" s="101"/>
      <c r="AL1356" s="102"/>
      <c r="AM1356" s="101"/>
      <c r="AN1356" s="102"/>
      <c r="AO1356" s="101"/>
      <c r="AP1356" s="102"/>
      <c r="AQ1356" s="101"/>
      <c r="AR1356" s="102"/>
      <c r="AS1356" s="101"/>
      <c r="AT1356" s="102"/>
      <c r="AU1356" s="101"/>
    </row>
    <row r="1357" spans="1:47" ht="188">
      <c r="A1357" s="446"/>
      <c r="B1357" s="445"/>
      <c r="C1357" s="489"/>
      <c r="D1357" s="262" t="s">
        <v>1388</v>
      </c>
      <c r="E1357" s="352" t="s">
        <v>363</v>
      </c>
      <c r="F1357" s="263" t="s">
        <v>624</v>
      </c>
      <c r="G1357" s="290" t="s">
        <v>739</v>
      </c>
      <c r="H1357" s="341" t="s">
        <v>740</v>
      </c>
      <c r="I1357" s="335" t="str">
        <f>IF(OR(E1357="SE",E1357="SA"),VLOOKUP(H1357,'Tabla de Peligros y Riesgo'!$C$2:$E$226,2,FALSE),VLOOKUP(H1357,'LISTA DE ASPECTOS - IMPACTOS'!$D$3:$F$72,2,FALSE))</f>
        <v>Alteración de la calidad de suelo/agua</v>
      </c>
      <c r="J1357" s="336" t="str">
        <f>IF(OR(E1357="SE",E1357="SA"),VLOOKUP(H1357,'Tabla de Peligros y Riesgo'!$C$2:$E$226,3,FALSE),VLOOKUP(H1357,'LISTA DE ASPECTOS - IMPACTOS'!$D$3:$F$72,3,FALSE))</f>
        <v>Potencial incumplimiento de Estándares de Calidad Ambiental (ECA) para aire.
Potencial afectación a la vida y salud humana.</v>
      </c>
      <c r="K1357" s="342" t="s">
        <v>715</v>
      </c>
      <c r="L1357" s="177">
        <v>4</v>
      </c>
      <c r="M1357" s="268">
        <f t="shared" si="94"/>
        <v>14</v>
      </c>
      <c r="N1357" s="85"/>
      <c r="O1357" s="85"/>
      <c r="P1357" s="291"/>
      <c r="Q1357" s="287"/>
      <c r="R1357" s="177"/>
      <c r="S1357" s="177" t="s">
        <v>741</v>
      </c>
      <c r="T1357" s="178">
        <v>0.35</v>
      </c>
      <c r="U1357" s="178"/>
      <c r="V1357" s="87"/>
      <c r="W1357" s="86">
        <f t="shared" si="93"/>
        <v>14</v>
      </c>
      <c r="X1357" s="88"/>
      <c r="Y1357" s="86">
        <f t="shared" si="95"/>
        <v>18</v>
      </c>
      <c r="Z1357" s="85"/>
      <c r="AA1357" s="267" t="s">
        <v>1381</v>
      </c>
      <c r="AB1357" s="536"/>
      <c r="AC1357" s="537"/>
      <c r="AD1357" s="537"/>
      <c r="AE1357" s="272"/>
      <c r="AF1357" s="272"/>
      <c r="AG1357" s="272"/>
      <c r="AH1357" s="272"/>
      <c r="AI1357" s="272"/>
      <c r="AJ1357" s="272"/>
      <c r="AK1357" s="272"/>
      <c r="AL1357" s="273"/>
      <c r="AM1357" s="272"/>
      <c r="AN1357" s="273"/>
      <c r="AO1357" s="272"/>
      <c r="AP1357" s="273"/>
      <c r="AQ1357" s="272"/>
      <c r="AR1357" s="273"/>
      <c r="AS1357" s="272"/>
      <c r="AT1357" s="102"/>
      <c r="AU1357" s="101"/>
    </row>
    <row r="1358" spans="1:47" ht="116">
      <c r="A1358" s="446"/>
      <c r="B1358" s="445"/>
      <c r="C1358" s="489"/>
      <c r="D1358" s="262" t="s">
        <v>1388</v>
      </c>
      <c r="E1358" s="352" t="s">
        <v>362</v>
      </c>
      <c r="F1358" s="263" t="s">
        <v>624</v>
      </c>
      <c r="G1358" s="290" t="s">
        <v>735</v>
      </c>
      <c r="H1358" s="341" t="s">
        <v>736</v>
      </c>
      <c r="I1358" s="335" t="str">
        <f>IF(OR(E1358="SE",E1358="SA"),VLOOKUP(H1358,'Tabla de Peligros y Riesgo'!$C$2:$E$226,2,FALSE),VLOOKUP(H1358,'LISTA DE ASPECTOS - IMPACTOS'!$D$3:$F$72,2,FALSE))</f>
        <v>Cortes</v>
      </c>
      <c r="J1358" s="336" t="str">
        <f>IF(OR(E1358="SE",E1358="SA"),VLOOKUP(H1358,'Tabla de Peligros y Riesgo'!$C$2:$E$226,3,FALSE),VLOOKUP(H1358,'LISTA DE ASPECTOS - IMPACTOS'!$D$3:$F$72,3,FALSE))</f>
        <v>Herida punzocortante</v>
      </c>
      <c r="K1358" s="342" t="s">
        <v>715</v>
      </c>
      <c r="L1358" s="177">
        <v>3</v>
      </c>
      <c r="M1358" s="268">
        <f t="shared" si="94"/>
        <v>9</v>
      </c>
      <c r="N1358" s="85"/>
      <c r="O1358" s="85"/>
      <c r="P1358" s="84"/>
      <c r="Q1358" s="287" t="s">
        <v>737</v>
      </c>
      <c r="R1358" s="177" t="s">
        <v>678</v>
      </c>
      <c r="S1358" s="177" t="s">
        <v>738</v>
      </c>
      <c r="T1358" s="178"/>
      <c r="U1358" s="178" t="s">
        <v>748</v>
      </c>
      <c r="V1358" s="87"/>
      <c r="W1358" s="86">
        <f t="shared" si="93"/>
        <v>9</v>
      </c>
      <c r="X1358" s="88"/>
      <c r="Y1358" s="86">
        <f t="shared" si="95"/>
        <v>20</v>
      </c>
      <c r="Z1358" s="85"/>
      <c r="AA1358" s="267" t="s">
        <v>1381</v>
      </c>
      <c r="AB1358" s="175"/>
      <c r="AC1358" s="176"/>
      <c r="AD1358" s="176"/>
      <c r="AT1358" s="102"/>
      <c r="AU1358" s="101"/>
    </row>
    <row r="1359" spans="1:47" ht="117.5">
      <c r="A1359" s="446"/>
      <c r="B1359" s="445"/>
      <c r="C1359" s="493"/>
      <c r="D1359" s="262" t="s">
        <v>1388</v>
      </c>
      <c r="E1359" s="352" t="s">
        <v>362</v>
      </c>
      <c r="F1359" s="263" t="s">
        <v>624</v>
      </c>
      <c r="G1359" s="290" t="s">
        <v>704</v>
      </c>
      <c r="H1359" s="341" t="s">
        <v>707</v>
      </c>
      <c r="I1359" s="335" t="str">
        <f>IF(OR(E1359="SE",E1359="SA"),VLOOKUP(H1359,'Tabla de Peligros y Riesgo'!$C$2:$E$226,2,FALSE),VLOOKUP(H1359,'LISTA DE ASPECTOS - IMPACTOS'!$D$3:$F$72,2,FALSE))</f>
        <v>Atrapamiento</v>
      </c>
      <c r="J1359" s="336" t="s">
        <v>705</v>
      </c>
      <c r="K1359" s="342" t="s">
        <v>680</v>
      </c>
      <c r="L1359" s="177">
        <v>3</v>
      </c>
      <c r="M1359" s="268">
        <f t="shared" si="94"/>
        <v>13</v>
      </c>
      <c r="N1359" s="177"/>
      <c r="O1359" s="177"/>
      <c r="P1359" s="84"/>
      <c r="Q1359" s="287"/>
      <c r="R1359" s="177"/>
      <c r="S1359" s="177" t="s">
        <v>714</v>
      </c>
      <c r="T1359" s="178"/>
      <c r="U1359" s="178" t="s">
        <v>748</v>
      </c>
      <c r="V1359" s="87"/>
      <c r="W1359" s="86">
        <f t="shared" ref="W1359:W1401" si="96">M1359</f>
        <v>13</v>
      </c>
      <c r="X1359" s="88"/>
      <c r="Y1359" s="86">
        <f t="shared" si="95"/>
        <v>17</v>
      </c>
      <c r="Z1359" s="85"/>
      <c r="AA1359" s="267" t="s">
        <v>1381</v>
      </c>
      <c r="AB1359" s="175"/>
      <c r="AC1359" s="176"/>
      <c r="AD1359" s="176"/>
      <c r="AT1359" s="102"/>
      <c r="AU1359" s="101"/>
    </row>
    <row r="1360" spans="1:47" ht="117.5">
      <c r="A1360" s="446"/>
      <c r="B1360" s="445"/>
      <c r="C1360" s="277" t="s">
        <v>25</v>
      </c>
      <c r="D1360" s="262" t="s">
        <v>1388</v>
      </c>
      <c r="E1360" s="352" t="s">
        <v>362</v>
      </c>
      <c r="F1360" s="263" t="s">
        <v>624</v>
      </c>
      <c r="G1360" s="290" t="s">
        <v>704</v>
      </c>
      <c r="H1360" s="341" t="s">
        <v>707</v>
      </c>
      <c r="I1360" s="335" t="str">
        <f>IF(OR(E1360="SE",E1360="SA"),VLOOKUP(H1360,'Tabla de Peligros y Riesgo'!$C$2:$E$226,2,FALSE),VLOOKUP(H1360,'LISTA DE ASPECTOS - IMPACTOS'!$D$3:$F$72,2,FALSE))</f>
        <v>Atrapamiento</v>
      </c>
      <c r="J1360" s="336" t="s">
        <v>705</v>
      </c>
      <c r="K1360" s="342" t="s">
        <v>680</v>
      </c>
      <c r="L1360" s="177">
        <v>3</v>
      </c>
      <c r="M1360" s="268">
        <f t="shared" si="94"/>
        <v>13</v>
      </c>
      <c r="N1360" s="85"/>
      <c r="O1360" s="85"/>
      <c r="P1360" s="84"/>
      <c r="Q1360" s="287"/>
      <c r="R1360" s="177"/>
      <c r="S1360" s="177" t="s">
        <v>866</v>
      </c>
      <c r="T1360" s="178"/>
      <c r="U1360" s="178" t="s">
        <v>748</v>
      </c>
      <c r="V1360" s="87"/>
      <c r="W1360" s="86">
        <f t="shared" si="96"/>
        <v>13</v>
      </c>
      <c r="X1360" s="88">
        <f>IF(M1360&gt;=16,MAX(N1360:R1360),IF(M1360&lt;16,MAX(N1360:V1360)))</f>
        <v>0</v>
      </c>
      <c r="Y1360" s="86">
        <f t="shared" si="95"/>
        <v>17</v>
      </c>
      <c r="Z1360" s="85"/>
      <c r="AA1360" s="267" t="s">
        <v>1381</v>
      </c>
      <c r="AB1360" s="175"/>
      <c r="AC1360" s="176"/>
      <c r="AD1360" s="176"/>
      <c r="AT1360" s="102"/>
      <c r="AU1360" s="101"/>
    </row>
    <row r="1361" spans="1:47" ht="141">
      <c r="A1361" s="446"/>
      <c r="B1361" s="445"/>
      <c r="C1361" s="488" t="s">
        <v>113</v>
      </c>
      <c r="D1361" s="262" t="s">
        <v>1388</v>
      </c>
      <c r="E1361" s="352" t="s">
        <v>361</v>
      </c>
      <c r="F1361" s="263" t="s">
        <v>624</v>
      </c>
      <c r="G1361" s="290" t="s">
        <v>711</v>
      </c>
      <c r="H1361" s="341" t="s">
        <v>513</v>
      </c>
      <c r="I1361" s="335" t="str">
        <f>IF(OR(E1361="SE",E1361="SA"),VLOOKUP(H1361,'Tabla de Peligros y Riesgo'!$C$2:$E$226,2,FALSE),VLOOKUP(H1361,'LISTA DE ASPECTOS - IMPACTOS'!$D$3:$F$72,2,FALSE))</f>
        <v xml:space="preserve">Exposición a vibraciones </v>
      </c>
      <c r="J1361" s="336" t="str">
        <f>IF(OR(E1361="SE",E1361="SA"),VLOOKUP(H1361,'Tabla de Peligros y Riesgo'!$C$2:$E$226,3,FALSE),VLOOKUP(H1361,'LISTA DE ASPECTOS - IMPACTOS'!$D$3:$F$72,3,FALSE))</f>
        <v>Trastornos (vasculares, hueso, articulaciones y neurológicos)</v>
      </c>
      <c r="K1361" s="342" t="s">
        <v>680</v>
      </c>
      <c r="L1361" s="177">
        <v>3</v>
      </c>
      <c r="M1361" s="268">
        <f t="shared" si="94"/>
        <v>13</v>
      </c>
      <c r="N1361" s="85"/>
      <c r="O1361" s="85"/>
      <c r="P1361" s="84"/>
      <c r="Q1361" s="287"/>
      <c r="R1361" s="177"/>
      <c r="S1361" s="177" t="s">
        <v>712</v>
      </c>
      <c r="T1361" s="178"/>
      <c r="U1361" s="178" t="s">
        <v>748</v>
      </c>
      <c r="V1361" s="87"/>
      <c r="W1361" s="86">
        <f t="shared" si="96"/>
        <v>13</v>
      </c>
      <c r="X1361" s="88"/>
      <c r="Y1361" s="86">
        <f t="shared" si="95"/>
        <v>17</v>
      </c>
      <c r="Z1361" s="85"/>
      <c r="AA1361" s="267" t="s">
        <v>1381</v>
      </c>
      <c r="AB1361" s="175"/>
      <c r="AC1361" s="176"/>
      <c r="AD1361" s="176"/>
      <c r="AT1361" s="102"/>
      <c r="AU1361" s="101"/>
    </row>
    <row r="1362" spans="1:47" ht="141">
      <c r="A1362" s="446"/>
      <c r="B1362" s="445"/>
      <c r="C1362" s="489"/>
      <c r="D1362" s="262" t="s">
        <v>1388</v>
      </c>
      <c r="E1362" s="352" t="s">
        <v>361</v>
      </c>
      <c r="F1362" s="263" t="s">
        <v>624</v>
      </c>
      <c r="G1362" s="290" t="s">
        <v>717</v>
      </c>
      <c r="H1362" s="341" t="s">
        <v>718</v>
      </c>
      <c r="I1362" s="335" t="str">
        <f>IF(OR(E1362="SE",E1362="SA"),VLOOKUP(H1362,'Tabla de Peligros y Riesgo'!$C$2:$E$226,2,FALSE),VLOOKUP(H1362,'LISTA DE ASPECTOS - IMPACTOS'!$D$3:$F$72,2,FALSE))</f>
        <v>Perdida de la audición</v>
      </c>
      <c r="J1362" s="336" t="str">
        <f>IF(OR(E1362="SE",E1362="SA"),VLOOKUP(H1362,'Tabla de Peligros y Riesgo'!$C$2:$E$226,3,FALSE),VLOOKUP(H1362,'LISTA DE ASPECTOS - IMPACTOS'!$D$3:$F$72,3,FALSE))</f>
        <v>Hipoacusia</v>
      </c>
      <c r="K1362" s="342" t="s">
        <v>680</v>
      </c>
      <c r="L1362" s="177">
        <v>3</v>
      </c>
      <c r="M1362" s="268">
        <f t="shared" si="94"/>
        <v>13</v>
      </c>
      <c r="N1362" s="85"/>
      <c r="O1362" s="85"/>
      <c r="P1362" s="84"/>
      <c r="Q1362" s="287" t="s">
        <v>719</v>
      </c>
      <c r="R1362" s="177" t="s">
        <v>678</v>
      </c>
      <c r="S1362" s="177" t="s">
        <v>720</v>
      </c>
      <c r="T1362" s="178"/>
      <c r="U1362" s="178" t="s">
        <v>822</v>
      </c>
      <c r="V1362" s="87"/>
      <c r="W1362" s="86">
        <f t="shared" si="96"/>
        <v>13</v>
      </c>
      <c r="X1362" s="88"/>
      <c r="Y1362" s="86">
        <f t="shared" si="95"/>
        <v>20</v>
      </c>
      <c r="Z1362" s="85"/>
      <c r="AA1362" s="267" t="s">
        <v>1381</v>
      </c>
      <c r="AB1362" s="175"/>
      <c r="AC1362" s="176"/>
      <c r="AD1362" s="176"/>
      <c r="AT1362" s="102"/>
      <c r="AU1362" s="101"/>
    </row>
    <row r="1363" spans="1:47" ht="117.5">
      <c r="A1363" s="446"/>
      <c r="B1363" s="445"/>
      <c r="C1363" s="489"/>
      <c r="D1363" s="262" t="s">
        <v>1388</v>
      </c>
      <c r="E1363" s="352" t="s">
        <v>362</v>
      </c>
      <c r="F1363" s="263" t="s">
        <v>624</v>
      </c>
      <c r="G1363" s="290" t="s">
        <v>704</v>
      </c>
      <c r="H1363" s="341" t="s">
        <v>707</v>
      </c>
      <c r="I1363" s="335" t="str">
        <f>IF(OR(E1363="SE",E1363="SA"),VLOOKUP(H1363,'Tabla de Peligros y Riesgo'!$C$2:$E$226,2,FALSE),VLOOKUP(H1363,'LISTA DE ASPECTOS - IMPACTOS'!$D$3:$F$72,2,FALSE))</f>
        <v>Atrapamiento</v>
      </c>
      <c r="J1363" s="336" t="s">
        <v>705</v>
      </c>
      <c r="K1363" s="342" t="s">
        <v>680</v>
      </c>
      <c r="L1363" s="177">
        <v>3</v>
      </c>
      <c r="M1363" s="268">
        <f t="shared" si="94"/>
        <v>13</v>
      </c>
      <c r="N1363" s="85"/>
      <c r="O1363" s="85"/>
      <c r="P1363" s="84"/>
      <c r="Q1363" s="287"/>
      <c r="R1363" s="177"/>
      <c r="S1363" s="177" t="s">
        <v>866</v>
      </c>
      <c r="T1363" s="178"/>
      <c r="U1363" s="178" t="s">
        <v>748</v>
      </c>
      <c r="V1363" s="87">
        <v>0.15</v>
      </c>
      <c r="W1363" s="86">
        <f t="shared" si="96"/>
        <v>13</v>
      </c>
      <c r="X1363" s="88">
        <f>IF(M1363&gt;=16,MAX(N1363:R1363),IF(M1363&lt;16,MAX(N1363:V1363)))</f>
        <v>0.15</v>
      </c>
      <c r="Y1363" s="86">
        <f t="shared" si="95"/>
        <v>17</v>
      </c>
      <c r="Z1363" s="85"/>
      <c r="AA1363" s="267" t="s">
        <v>1381</v>
      </c>
      <c r="AB1363" s="175"/>
      <c r="AC1363" s="176"/>
      <c r="AD1363" s="176"/>
      <c r="AT1363" s="102"/>
      <c r="AU1363" s="101"/>
    </row>
    <row r="1364" spans="1:47" ht="329">
      <c r="A1364" s="446"/>
      <c r="B1364" s="445"/>
      <c r="C1364" s="489"/>
      <c r="D1364" s="262" t="s">
        <v>1388</v>
      </c>
      <c r="E1364" s="352" t="s">
        <v>363</v>
      </c>
      <c r="F1364" s="263" t="s">
        <v>624</v>
      </c>
      <c r="G1364" s="290" t="s">
        <v>732</v>
      </c>
      <c r="H1364" s="341" t="s">
        <v>729</v>
      </c>
      <c r="I1364" s="335" t="str">
        <f>IF(OR(E1364="SE",E1364="SA"),VLOOKUP(H1364,'Tabla de Peligros y Riesgo'!$C$2:$E$226,2,FALSE),VLOOKUP(H1364,'LISTA DE ASPECTOS - IMPACTOS'!$D$3:$F$72,2,FALSE))</f>
        <v>Alteración de la calidad de suelo/agua</v>
      </c>
      <c r="J1364" s="336" t="str">
        <f>IF(OR(E1364="SE",E1364="SA"),VLOOKUP(H1364,'Tabla de Peligros y Riesgo'!$C$2:$E$226,3,FALSE),VLOOKUP(H1364,'LISTA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64" s="342" t="s">
        <v>690</v>
      </c>
      <c r="L1364" s="177">
        <v>4</v>
      </c>
      <c r="M1364" s="268">
        <f t="shared" si="94"/>
        <v>10</v>
      </c>
      <c r="N1364" s="85"/>
      <c r="O1364" s="85"/>
      <c r="P1364" s="84"/>
      <c r="Q1364" s="177"/>
      <c r="R1364" s="177"/>
      <c r="S1364" s="177" t="s">
        <v>733</v>
      </c>
      <c r="T1364" s="178"/>
      <c r="U1364" s="178"/>
      <c r="V1364" s="87"/>
      <c r="W1364" s="86">
        <f t="shared" si="96"/>
        <v>10</v>
      </c>
      <c r="X1364" s="88"/>
      <c r="Y1364" s="86">
        <f t="shared" si="95"/>
        <v>18</v>
      </c>
      <c r="Z1364" s="85"/>
      <c r="AA1364" s="267" t="s">
        <v>1381</v>
      </c>
      <c r="AB1364" s="175"/>
      <c r="AC1364" s="176"/>
      <c r="AD1364" s="176"/>
      <c r="AE1364" s="272"/>
      <c r="AF1364" s="272"/>
      <c r="AG1364" s="272"/>
      <c r="AH1364" s="272"/>
      <c r="AI1364" s="272"/>
      <c r="AJ1364" s="272"/>
      <c r="AK1364" s="272"/>
      <c r="AL1364" s="273"/>
      <c r="AM1364" s="272"/>
      <c r="AN1364" s="273"/>
      <c r="AO1364" s="272"/>
      <c r="AP1364" s="273"/>
      <c r="AQ1364" s="272"/>
      <c r="AR1364" s="273"/>
      <c r="AS1364" s="272"/>
      <c r="AT1364" s="102"/>
      <c r="AU1364" s="101"/>
    </row>
    <row r="1365" spans="1:47" ht="141">
      <c r="A1365" s="446"/>
      <c r="B1365" s="445"/>
      <c r="C1365" s="489"/>
      <c r="D1365" s="262" t="s">
        <v>1388</v>
      </c>
      <c r="E1365" s="352" t="s">
        <v>363</v>
      </c>
      <c r="F1365" s="263" t="s">
        <v>624</v>
      </c>
      <c r="G1365" s="290" t="s">
        <v>809</v>
      </c>
      <c r="H1365" s="341" t="s">
        <v>417</v>
      </c>
      <c r="I1365" s="335" t="str">
        <f>IF(OR(E1365="SE",E1365="SA"),VLOOKUP(H1365,'Tabla de Peligros y Riesgo'!$C$2:$E$226,2,FALSE),VLOOKUP(H1365,'LISTA DE ASPECTOS - IMPACTOS'!$D$3:$F$72,2,FALSE))</f>
        <v>Contaminación sonora</v>
      </c>
      <c r="J1365" s="336" t="str">
        <f>IF(OR(E1365="SE",E1365="SA"),VLOOKUP(H1365,'Tabla de Peligros y Riesgo'!$C$2:$E$226,3,FALSE),VLOOKUP(H1365,'LISTA DE ASPECTOS - IMPACTOS'!$D$3:$F$72,3,FALSE))</f>
        <v>Afectación a la fauna terrestre.
Potencial afectación a la calidad ambiental del recurso agua.</v>
      </c>
      <c r="K1365" s="342" t="s">
        <v>715</v>
      </c>
      <c r="L1365" s="177">
        <v>5</v>
      </c>
      <c r="M1365" s="268">
        <f t="shared" si="94"/>
        <v>19</v>
      </c>
      <c r="N1365" s="85"/>
      <c r="O1365" s="85"/>
      <c r="P1365" s="84"/>
      <c r="Q1365" s="177"/>
      <c r="R1365" s="177"/>
      <c r="S1365" s="177" t="s">
        <v>810</v>
      </c>
      <c r="T1365" s="178"/>
      <c r="U1365" s="178"/>
      <c r="V1365" s="87"/>
      <c r="W1365" s="86">
        <f t="shared" si="96"/>
        <v>19</v>
      </c>
      <c r="X1365" s="88"/>
      <c r="Y1365" s="86">
        <f t="shared" si="95"/>
        <v>22</v>
      </c>
      <c r="Z1365" s="85"/>
      <c r="AA1365" s="267" t="s">
        <v>1381</v>
      </c>
      <c r="AB1365" s="175"/>
      <c r="AC1365" s="176"/>
      <c r="AD1365" s="176"/>
      <c r="AE1365" s="272"/>
      <c r="AF1365" s="272"/>
      <c r="AG1365" s="272"/>
      <c r="AH1365" s="272"/>
      <c r="AI1365" s="272"/>
      <c r="AJ1365" s="272"/>
      <c r="AK1365" s="272"/>
      <c r="AL1365" s="273"/>
      <c r="AM1365" s="272"/>
      <c r="AN1365" s="273"/>
      <c r="AO1365" s="272"/>
      <c r="AP1365" s="273"/>
      <c r="AQ1365" s="272"/>
      <c r="AR1365" s="273"/>
      <c r="AS1365" s="272"/>
      <c r="AT1365" s="102"/>
      <c r="AU1365" s="101"/>
    </row>
    <row r="1366" spans="1:47" ht="329">
      <c r="A1366" s="446"/>
      <c r="B1366" s="445"/>
      <c r="C1366" s="489"/>
      <c r="D1366" s="262" t="s">
        <v>1388</v>
      </c>
      <c r="E1366" s="352" t="s">
        <v>363</v>
      </c>
      <c r="F1366" s="263" t="s">
        <v>624</v>
      </c>
      <c r="G1366" s="290" t="s">
        <v>728</v>
      </c>
      <c r="H1366" s="341" t="s">
        <v>729</v>
      </c>
      <c r="I1366" s="335" t="str">
        <f>IF(OR(E1366="SE",E1366="SA"),VLOOKUP(H1366,'Tabla de Peligros y Riesgo'!$C$2:$E$226,2,FALSE),VLOOKUP(H1366,'LISTA DE ASPECTOS - IMPACTOS'!$D$3:$F$72,2,FALSE))</f>
        <v>Alteración de la calidad de suelo/agua</v>
      </c>
      <c r="J1366" s="336" t="str">
        <f>IF(OR(E1366="SE",E1366="SA"),VLOOKUP(H1366,'Tabla de Peligros y Riesgo'!$C$2:$E$226,3,FALSE),VLOOKUP(H1366,'LISTA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66" s="342" t="s">
        <v>680</v>
      </c>
      <c r="L1366" s="177">
        <v>3</v>
      </c>
      <c r="M1366" s="268">
        <f t="shared" si="94"/>
        <v>13</v>
      </c>
      <c r="N1366" s="177"/>
      <c r="O1366" s="177"/>
      <c r="P1366" s="84"/>
      <c r="Q1366" s="177" t="s">
        <v>730</v>
      </c>
      <c r="R1366" s="177" t="s">
        <v>685</v>
      </c>
      <c r="S1366" s="177" t="s">
        <v>731</v>
      </c>
      <c r="T1366" s="178"/>
      <c r="U1366" s="178"/>
      <c r="V1366" s="87"/>
      <c r="W1366" s="86">
        <f t="shared" si="96"/>
        <v>13</v>
      </c>
      <c r="X1366" s="88"/>
      <c r="Y1366" s="86">
        <f t="shared" si="95"/>
        <v>17</v>
      </c>
      <c r="Z1366" s="85"/>
      <c r="AA1366" s="267" t="s">
        <v>1381</v>
      </c>
      <c r="AB1366" s="175"/>
      <c r="AC1366" s="176"/>
      <c r="AD1366" s="176"/>
      <c r="AE1366" s="272"/>
      <c r="AF1366" s="272"/>
      <c r="AG1366" s="272"/>
      <c r="AH1366" s="272"/>
      <c r="AI1366" s="272"/>
      <c r="AJ1366" s="272"/>
      <c r="AK1366" s="272"/>
      <c r="AL1366" s="273"/>
      <c r="AM1366" s="272"/>
      <c r="AN1366" s="273"/>
      <c r="AO1366" s="272"/>
      <c r="AP1366" s="273"/>
      <c r="AQ1366" s="272"/>
      <c r="AR1366" s="273"/>
      <c r="AS1366" s="272"/>
      <c r="AT1366" s="102"/>
      <c r="AU1366" s="101"/>
    </row>
    <row r="1367" spans="1:47" ht="117.5">
      <c r="A1367" s="446"/>
      <c r="B1367" s="445"/>
      <c r="C1367" s="493"/>
      <c r="D1367" s="262" t="s">
        <v>1388</v>
      </c>
      <c r="E1367" s="352" t="s">
        <v>363</v>
      </c>
      <c r="F1367" s="263" t="s">
        <v>624</v>
      </c>
      <c r="G1367" s="290" t="s">
        <v>725</v>
      </c>
      <c r="H1367" s="341" t="s">
        <v>726</v>
      </c>
      <c r="I1367" s="335" t="str">
        <f>IF(OR(E1367="SE",E1367="SA"),VLOOKUP(H1367,'Tabla de Peligros y Riesgo'!$C$2:$E$226,2,FALSE),VLOOKUP(H1367,'LISTA DE ASPECTOS - IMPACTOS'!$D$3:$F$72,2,FALSE))</f>
        <v>Alteración de la calidad de aire</v>
      </c>
      <c r="J1367" s="336" t="str">
        <f>IF(OR(E1367="SE",E1367="SA"),VLOOKUP(H1367,'Tabla de Peligros y Riesgo'!$C$2:$E$226,3,FALSE),VLOOKUP(H1367,'LISTA DE ASPECTOS - IMPACTOS'!$D$3:$F$72,3,FALSE))</f>
        <v>Potencial afectación a la calidad ambiental del aire</v>
      </c>
      <c r="K1367" s="342" t="s">
        <v>715</v>
      </c>
      <c r="L1367" s="177">
        <v>4</v>
      </c>
      <c r="M1367" s="268">
        <f t="shared" si="94"/>
        <v>14</v>
      </c>
      <c r="N1367" s="85"/>
      <c r="O1367" s="85"/>
      <c r="P1367" s="84"/>
      <c r="Q1367" s="287"/>
      <c r="R1367" s="177"/>
      <c r="S1367" s="177" t="s">
        <v>727</v>
      </c>
      <c r="T1367" s="178"/>
      <c r="U1367" s="178"/>
      <c r="V1367" s="87"/>
      <c r="W1367" s="86">
        <f t="shared" si="96"/>
        <v>14</v>
      </c>
      <c r="X1367" s="88"/>
      <c r="Y1367" s="86">
        <f t="shared" si="95"/>
        <v>18</v>
      </c>
      <c r="Z1367" s="85"/>
      <c r="AA1367" s="267" t="s">
        <v>1381</v>
      </c>
      <c r="AB1367" s="175"/>
      <c r="AC1367" s="176"/>
      <c r="AD1367" s="176"/>
      <c r="AE1367" s="272"/>
      <c r="AF1367" s="272"/>
      <c r="AG1367" s="272"/>
      <c r="AH1367" s="272"/>
      <c r="AI1367" s="272"/>
      <c r="AJ1367" s="272"/>
      <c r="AK1367" s="272"/>
      <c r="AL1367" s="273"/>
      <c r="AM1367" s="272"/>
      <c r="AN1367" s="273"/>
      <c r="AO1367" s="272"/>
      <c r="AP1367" s="273"/>
      <c r="AQ1367" s="272"/>
      <c r="AR1367" s="273"/>
      <c r="AS1367" s="272"/>
      <c r="AT1367" s="102"/>
      <c r="AU1367" s="101"/>
    </row>
    <row r="1368" spans="1:47" ht="87">
      <c r="A1368" s="446"/>
      <c r="B1368" s="445"/>
      <c r="C1368" s="488" t="s">
        <v>28</v>
      </c>
      <c r="D1368" s="262" t="s">
        <v>1388</v>
      </c>
      <c r="E1368" s="352" t="s">
        <v>362</v>
      </c>
      <c r="F1368" s="263" t="s">
        <v>624</v>
      </c>
      <c r="G1368" s="290" t="s">
        <v>701</v>
      </c>
      <c r="H1368" s="341" t="s">
        <v>476</v>
      </c>
      <c r="I1368" s="335" t="str">
        <f>IF(OR(E1368="SE",E1368="SA"),VLOOKUP(H1368,'Tabla de Peligros y Riesgo'!$C$2:$E$226,2,FALSE),VLOOKUP(H1368,'LISTA DE ASPECTOS - IMPACTOS'!$D$3:$F$72,2,FALSE))</f>
        <v>Caída al mismo nivel</v>
      </c>
      <c r="J1368" s="336" t="s">
        <v>702</v>
      </c>
      <c r="K1368" s="342" t="s">
        <v>680</v>
      </c>
      <c r="L1368" s="177">
        <v>4</v>
      </c>
      <c r="M1368" s="268">
        <f t="shared" si="94"/>
        <v>18</v>
      </c>
      <c r="N1368" s="85"/>
      <c r="O1368" s="85"/>
      <c r="P1368" s="84"/>
      <c r="Q1368" s="287"/>
      <c r="R1368" s="177"/>
      <c r="S1368" s="177" t="s">
        <v>811</v>
      </c>
      <c r="T1368" s="178"/>
      <c r="U1368" s="178" t="s">
        <v>748</v>
      </c>
      <c r="V1368" s="289"/>
      <c r="W1368" s="86">
        <f t="shared" si="96"/>
        <v>18</v>
      </c>
      <c r="X1368" s="88"/>
      <c r="Y1368" s="86">
        <f t="shared" si="95"/>
        <v>21</v>
      </c>
      <c r="Z1368" s="85"/>
      <c r="AA1368" s="267" t="s">
        <v>1381</v>
      </c>
      <c r="AB1368" s="175"/>
      <c r="AC1368" s="176"/>
      <c r="AD1368" s="176"/>
      <c r="AT1368" s="102"/>
      <c r="AU1368" s="101"/>
    </row>
    <row r="1369" spans="1:47" ht="101.5">
      <c r="A1369" s="446"/>
      <c r="B1369" s="445"/>
      <c r="C1369" s="489"/>
      <c r="D1369" s="262" t="s">
        <v>1388</v>
      </c>
      <c r="E1369" s="352" t="s">
        <v>362</v>
      </c>
      <c r="F1369" s="263" t="s">
        <v>624</v>
      </c>
      <c r="G1369" s="290" t="s">
        <v>704</v>
      </c>
      <c r="H1369" s="341" t="s">
        <v>507</v>
      </c>
      <c r="I1369" s="335" t="str">
        <f>IF(OR(E1369="SE",E1369="SA"),VLOOKUP(H1369,'Tabla de Peligros y Riesgo'!$C$2:$E$226,2,FALSE),VLOOKUP(H1369,'LISTA DE ASPECTOS - IMPACTOS'!$D$3:$F$72,2,FALSE))</f>
        <v xml:space="preserve">Golpes </v>
      </c>
      <c r="J1369" s="336" t="s">
        <v>705</v>
      </c>
      <c r="K1369" s="342" t="s">
        <v>680</v>
      </c>
      <c r="L1369" s="177">
        <v>3</v>
      </c>
      <c r="M1369" s="268">
        <f t="shared" si="94"/>
        <v>13</v>
      </c>
      <c r="N1369" s="177"/>
      <c r="O1369" s="177"/>
      <c r="P1369" s="84"/>
      <c r="Q1369" s="287"/>
      <c r="R1369" s="177"/>
      <c r="S1369" s="177" t="s">
        <v>714</v>
      </c>
      <c r="T1369" s="178"/>
      <c r="U1369" s="178" t="s">
        <v>748</v>
      </c>
      <c r="V1369" s="87">
        <v>0.15</v>
      </c>
      <c r="W1369" s="86">
        <f t="shared" si="96"/>
        <v>13</v>
      </c>
      <c r="X1369" s="88">
        <f>IF(M1369&gt;=16,MAX(N1369:R1369),IF(M1369&lt;16,MAX(N1369:V1369)))</f>
        <v>0.15</v>
      </c>
      <c r="Y1369" s="86">
        <f t="shared" si="95"/>
        <v>17</v>
      </c>
      <c r="Z1369" s="85"/>
      <c r="AA1369" s="267" t="s">
        <v>1381</v>
      </c>
      <c r="AB1369" s="175"/>
      <c r="AC1369" s="176"/>
      <c r="AD1369" s="176"/>
      <c r="AT1369" s="102"/>
      <c r="AU1369" s="101"/>
    </row>
    <row r="1370" spans="1:47" ht="329">
      <c r="A1370" s="446"/>
      <c r="B1370" s="445"/>
      <c r="C1370" s="489"/>
      <c r="D1370" s="262" t="s">
        <v>1388</v>
      </c>
      <c r="E1370" s="352" t="s">
        <v>363</v>
      </c>
      <c r="F1370" s="263" t="s">
        <v>624</v>
      </c>
      <c r="G1370" s="290" t="s">
        <v>728</v>
      </c>
      <c r="H1370" s="341" t="s">
        <v>729</v>
      </c>
      <c r="I1370" s="335" t="str">
        <f>IF(OR(E1370="SE",E1370="SA"),VLOOKUP(H1370,'[2]Tabla de Peligros y Riesgo'!$C$2:$E$226,2,FALSE),VLOOKUP(H1370,'[2]LISTA DE ASPECTOS - IMPACTOS'!$D$3:$F$72,2,FALSE))</f>
        <v>Alteración de la calidad de suelo/agua</v>
      </c>
      <c r="J1370" s="336" t="str">
        <f>IF(OR(E1370="SE",E1370="SA"),VLOOKUP(H1370,'[2]Tabla de Peligros y Riesgo'!$C$2:$E$226,3,FALSE),VLOOKUP(H1370,'[2]LISTA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70" s="342" t="s">
        <v>680</v>
      </c>
      <c r="L1370" s="177">
        <v>3</v>
      </c>
      <c r="M1370" s="268">
        <f t="shared" si="94"/>
        <v>13</v>
      </c>
      <c r="N1370" s="177"/>
      <c r="O1370" s="177"/>
      <c r="P1370" s="295"/>
      <c r="Q1370" s="177" t="s">
        <v>730</v>
      </c>
      <c r="R1370" s="177" t="s">
        <v>685</v>
      </c>
      <c r="S1370" s="177" t="s">
        <v>731</v>
      </c>
      <c r="T1370" s="178"/>
      <c r="U1370" s="178"/>
      <c r="V1370" s="296">
        <v>0.15</v>
      </c>
      <c r="W1370" s="86">
        <f t="shared" si="96"/>
        <v>13</v>
      </c>
      <c r="X1370" s="305">
        <f>IF(M1370&gt;=16,MAX(N1370:R1370),IF(M1370&lt;16,MAX(N1370:V1370)))</f>
        <v>0.15</v>
      </c>
      <c r="Y1370" s="86">
        <f t="shared" si="95"/>
        <v>17</v>
      </c>
      <c r="Z1370" s="194"/>
      <c r="AA1370" s="267" t="s">
        <v>1381</v>
      </c>
      <c r="AB1370" s="175"/>
      <c r="AC1370" s="176"/>
      <c r="AD1370" s="176"/>
      <c r="AT1370" s="102"/>
      <c r="AU1370" s="101"/>
    </row>
    <row r="1371" spans="1:47" ht="188">
      <c r="A1371" s="446"/>
      <c r="B1371" s="447"/>
      <c r="C1371" s="493"/>
      <c r="D1371" s="262" t="s">
        <v>1388</v>
      </c>
      <c r="E1371" s="352" t="s">
        <v>363</v>
      </c>
      <c r="F1371" s="263" t="s">
        <v>624</v>
      </c>
      <c r="G1371" s="290" t="s">
        <v>739</v>
      </c>
      <c r="H1371" s="341" t="s">
        <v>740</v>
      </c>
      <c r="I1371" s="335" t="str">
        <f>IF(OR(E1371="SE",E1371="SA"),VLOOKUP(H1371,'Tabla de Peligros y Riesgo'!$C$2:$E$226,2,FALSE),VLOOKUP(H1371,'LISTA DE ASPECTOS - IMPACTOS'!$D$3:$F$72,2,FALSE))</f>
        <v>Alteración de la calidad de suelo/agua</v>
      </c>
      <c r="J1371" s="336" t="str">
        <f>IF(OR(E1371="SE",E1371="SA"),VLOOKUP(H1371,'Tabla de Peligros y Riesgo'!$C$2:$E$226,3,FALSE),VLOOKUP(H1371,'LISTA DE ASPECTOS - IMPACTOS'!$D$3:$F$72,3,FALSE))</f>
        <v>Potencial incumplimiento de Estándares de Calidad Ambiental (ECA) para aire.
Potencial afectación a la vida y salud humana.</v>
      </c>
      <c r="K1371" s="342" t="s">
        <v>715</v>
      </c>
      <c r="L1371" s="177">
        <v>4</v>
      </c>
      <c r="M1371" s="268">
        <f t="shared" si="94"/>
        <v>14</v>
      </c>
      <c r="N1371" s="85"/>
      <c r="O1371" s="85"/>
      <c r="P1371" s="291"/>
      <c r="Q1371" s="287"/>
      <c r="R1371" s="177"/>
      <c r="S1371" s="177" t="s">
        <v>741</v>
      </c>
      <c r="T1371" s="178">
        <v>0.35</v>
      </c>
      <c r="U1371" s="178"/>
      <c r="V1371" s="87"/>
      <c r="W1371" s="86">
        <f t="shared" si="96"/>
        <v>14</v>
      </c>
      <c r="X1371" s="88"/>
      <c r="Y1371" s="86">
        <f t="shared" si="95"/>
        <v>18</v>
      </c>
      <c r="Z1371" s="85"/>
      <c r="AA1371" s="267" t="s">
        <v>1381</v>
      </c>
      <c r="AB1371" s="536"/>
      <c r="AC1371" s="537"/>
      <c r="AD1371" s="537"/>
      <c r="AE1371" s="272"/>
      <c r="AF1371" s="272"/>
      <c r="AG1371" s="272"/>
      <c r="AH1371" s="272"/>
      <c r="AI1371" s="272"/>
      <c r="AJ1371" s="272"/>
      <c r="AK1371" s="272"/>
      <c r="AL1371" s="273"/>
      <c r="AM1371" s="272"/>
      <c r="AN1371" s="273"/>
      <c r="AO1371" s="272"/>
      <c r="AP1371" s="273"/>
      <c r="AQ1371" s="272"/>
      <c r="AR1371" s="273"/>
      <c r="AS1371" s="272"/>
      <c r="AT1371" s="102"/>
      <c r="AU1371" s="101"/>
    </row>
    <row r="1372" spans="1:47" ht="101.5">
      <c r="A1372" s="448" t="s">
        <v>260</v>
      </c>
      <c r="B1372" s="444" t="s">
        <v>261</v>
      </c>
      <c r="C1372" s="488" t="s">
        <v>18</v>
      </c>
      <c r="D1372" s="262" t="s">
        <v>1388</v>
      </c>
      <c r="E1372" s="352" t="s">
        <v>362</v>
      </c>
      <c r="F1372" s="263" t="s">
        <v>624</v>
      </c>
      <c r="G1372" s="290" t="s">
        <v>679</v>
      </c>
      <c r="H1372" s="335" t="s">
        <v>470</v>
      </c>
      <c r="I1372" s="335" t="str">
        <f>IF(OR(E1372="SE",E1372="SA"),VLOOKUP(H1372,'Tabla de Peligros y Riesgo'!$C$2:$E$226,2,FALSE),VLOOKUP(H1372,'LISTA DE ASPECTOS - IMPACTOS'!$D$3:$F$72,2,FALSE))</f>
        <v>Riesgo Psicosocial</v>
      </c>
      <c r="J1372" s="336" t="str">
        <f>IF(OR(E1372="SE",E1372="SA"),VLOOKUP(H1372,'Tabla de Peligros y Riesgo'!$C$2:$E$226,3,FALSE),VLOOKUP(H1372,'LISTA DE ASPECTOS - IMPACTOS'!$D$3:$F$72,3,FALSE))</f>
        <v>Estrés / Depresión</v>
      </c>
      <c r="K1372" s="342" t="s">
        <v>680</v>
      </c>
      <c r="L1372" s="277">
        <v>4</v>
      </c>
      <c r="M1372" s="268">
        <f t="shared" si="94"/>
        <v>18</v>
      </c>
      <c r="N1372" s="85"/>
      <c r="O1372" s="85"/>
      <c r="P1372" s="292"/>
      <c r="Q1372" s="359"/>
      <c r="R1372" s="177"/>
      <c r="S1372" s="177" t="s">
        <v>820</v>
      </c>
      <c r="T1372" s="293"/>
      <c r="U1372" s="178" t="s">
        <v>748</v>
      </c>
      <c r="V1372" s="278">
        <v>0.15</v>
      </c>
      <c r="W1372" s="86">
        <f t="shared" si="96"/>
        <v>18</v>
      </c>
      <c r="X1372" s="88">
        <f>IF(M1372&gt;=16,MAX(N1372:R1372),IF(M1372&lt;16,MAX(N1372:V1372)))</f>
        <v>0</v>
      </c>
      <c r="Y1372" s="86">
        <f t="shared" si="95"/>
        <v>21</v>
      </c>
      <c r="Z1372" s="85"/>
      <c r="AA1372" s="267" t="s">
        <v>1381</v>
      </c>
      <c r="AB1372" s="176"/>
      <c r="AC1372" s="176"/>
      <c r="AD1372" s="176"/>
      <c r="AT1372" s="102"/>
      <c r="AU1372" s="101"/>
    </row>
    <row r="1373" spans="1:47" ht="101.5">
      <c r="A1373" s="449"/>
      <c r="B1373" s="445"/>
      <c r="C1373" s="489"/>
      <c r="D1373" s="262" t="s">
        <v>1388</v>
      </c>
      <c r="E1373" s="352" t="s">
        <v>362</v>
      </c>
      <c r="F1373" s="263" t="s">
        <v>624</v>
      </c>
      <c r="G1373" s="290" t="s">
        <v>679</v>
      </c>
      <c r="H1373" s="335" t="s">
        <v>496</v>
      </c>
      <c r="I1373" s="335" t="str">
        <f>IF(OR(E1373="SE",E1373="SA"),VLOOKUP(H1373,'Tabla de Peligros y Riesgo'!$C$2:$E$226,2,FALSE),VLOOKUP(H1373,'LISTA DE ASPECTOS - IMPACTOS'!$D$3:$F$72,2,FALSE))</f>
        <v>Riesgo Psicosocial</v>
      </c>
      <c r="J1373" s="336" t="str">
        <f>IF(OR(E1373="SE",E1373="SA"),VLOOKUP(H1373,'Tabla de Peligros y Riesgo'!$C$2:$E$226,3,FALSE),VLOOKUP(H1373,'LISTA DE ASPECTOS - IMPACTOS'!$D$3:$F$72,3,FALSE))</f>
        <v>Estrés / Depresión</v>
      </c>
      <c r="K1373" s="342" t="s">
        <v>680</v>
      </c>
      <c r="L1373" s="277">
        <v>4</v>
      </c>
      <c r="M1373" s="268">
        <f t="shared" si="94"/>
        <v>18</v>
      </c>
      <c r="N1373" s="85"/>
      <c r="O1373" s="85"/>
      <c r="P1373" s="292"/>
      <c r="Q1373" s="359"/>
      <c r="R1373" s="177"/>
      <c r="S1373" s="177" t="s">
        <v>820</v>
      </c>
      <c r="T1373" s="293"/>
      <c r="U1373" s="178" t="s">
        <v>748</v>
      </c>
      <c r="V1373" s="278"/>
      <c r="W1373" s="86">
        <f t="shared" si="96"/>
        <v>18</v>
      </c>
      <c r="X1373" s="195"/>
      <c r="Y1373" s="86">
        <f t="shared" si="95"/>
        <v>21</v>
      </c>
      <c r="Z1373" s="85"/>
      <c r="AA1373" s="267" t="s">
        <v>1381</v>
      </c>
      <c r="AB1373" s="176"/>
      <c r="AC1373" s="176"/>
      <c r="AD1373" s="176"/>
      <c r="AT1373" s="102"/>
      <c r="AU1373" s="101"/>
    </row>
    <row r="1374" spans="1:47" ht="72.5">
      <c r="A1374" s="449"/>
      <c r="B1374" s="445"/>
      <c r="C1374" s="489"/>
      <c r="D1374" s="262" t="s">
        <v>1388</v>
      </c>
      <c r="E1374" s="352" t="s">
        <v>363</v>
      </c>
      <c r="F1374" s="263" t="s">
        <v>624</v>
      </c>
      <c r="G1374" s="290" t="s">
        <v>686</v>
      </c>
      <c r="H1374" s="335" t="s">
        <v>687</v>
      </c>
      <c r="I1374" s="350" t="s">
        <v>688</v>
      </c>
      <c r="J1374" s="351" t="s">
        <v>689</v>
      </c>
      <c r="K1374" s="342" t="s">
        <v>690</v>
      </c>
      <c r="L1374" s="277">
        <v>5</v>
      </c>
      <c r="M1374" s="268">
        <f t="shared" si="94"/>
        <v>15</v>
      </c>
      <c r="N1374" s="269"/>
      <c r="O1374" s="274"/>
      <c r="P1374" s="334"/>
      <c r="Q1374" s="359"/>
      <c r="R1374" s="177"/>
      <c r="S1374" s="177" t="s">
        <v>691</v>
      </c>
      <c r="T1374" s="275"/>
      <c r="U1374" s="178"/>
      <c r="V1374" s="278"/>
      <c r="W1374" s="86">
        <f t="shared" si="96"/>
        <v>15</v>
      </c>
      <c r="X1374" s="195"/>
      <c r="Y1374" s="86">
        <f t="shared" si="95"/>
        <v>19</v>
      </c>
      <c r="Z1374" s="85"/>
      <c r="AA1374" s="267" t="s">
        <v>1381</v>
      </c>
      <c r="AB1374" s="176"/>
      <c r="AC1374" s="176"/>
      <c r="AD1374" s="176"/>
      <c r="AT1374" s="102"/>
      <c r="AU1374" s="101"/>
    </row>
    <row r="1375" spans="1:47" ht="70.5">
      <c r="A1375" s="449"/>
      <c r="B1375" s="445"/>
      <c r="C1375" s="489"/>
      <c r="D1375" s="262" t="s">
        <v>1388</v>
      </c>
      <c r="E1375" s="352" t="s">
        <v>363</v>
      </c>
      <c r="F1375" s="263" t="s">
        <v>624</v>
      </c>
      <c r="G1375" s="290" t="s">
        <v>789</v>
      </c>
      <c r="H1375" s="341" t="s">
        <v>577</v>
      </c>
      <c r="I1375" s="190" t="s">
        <v>688</v>
      </c>
      <c r="J1375" s="338" t="s">
        <v>689</v>
      </c>
      <c r="K1375" s="342" t="s">
        <v>680</v>
      </c>
      <c r="L1375" s="277">
        <v>4</v>
      </c>
      <c r="M1375" s="268">
        <f t="shared" si="94"/>
        <v>18</v>
      </c>
      <c r="N1375" s="269"/>
      <c r="O1375" s="274"/>
      <c r="P1375" s="334"/>
      <c r="Q1375" s="287"/>
      <c r="R1375" s="177"/>
      <c r="S1375" s="177" t="s">
        <v>795</v>
      </c>
      <c r="T1375" s="275"/>
      <c r="U1375" s="178" t="s">
        <v>791</v>
      </c>
      <c r="V1375" s="278"/>
      <c r="W1375" s="86">
        <f t="shared" si="96"/>
        <v>18</v>
      </c>
      <c r="X1375" s="195"/>
      <c r="Y1375" s="86">
        <f t="shared" si="95"/>
        <v>21</v>
      </c>
      <c r="Z1375" s="85"/>
      <c r="AA1375" s="267" t="s">
        <v>1381</v>
      </c>
      <c r="AB1375" s="176"/>
      <c r="AC1375" s="176"/>
      <c r="AD1375" s="176"/>
      <c r="AT1375" s="102"/>
      <c r="AU1375" s="101"/>
    </row>
    <row r="1376" spans="1:47" ht="105" customHeight="1">
      <c r="A1376" s="449"/>
      <c r="B1376" s="445"/>
      <c r="C1376" s="489"/>
      <c r="D1376" s="262" t="s">
        <v>1388</v>
      </c>
      <c r="E1376" s="352" t="s">
        <v>361</v>
      </c>
      <c r="F1376" s="263" t="s">
        <v>624</v>
      </c>
      <c r="G1376" s="290" t="s">
        <v>441</v>
      </c>
      <c r="H1376" s="341" t="s">
        <v>565</v>
      </c>
      <c r="I1376" s="335" t="s">
        <v>792</v>
      </c>
      <c r="J1376" s="336" t="s">
        <v>802</v>
      </c>
      <c r="K1376" s="342" t="s">
        <v>715</v>
      </c>
      <c r="L1376" s="277">
        <v>4</v>
      </c>
      <c r="M1376" s="268">
        <f t="shared" si="94"/>
        <v>14</v>
      </c>
      <c r="N1376" s="269"/>
      <c r="O1376" s="274"/>
      <c r="P1376" s="334"/>
      <c r="Q1376" s="287"/>
      <c r="R1376" s="177"/>
      <c r="S1376" s="177" t="s">
        <v>716</v>
      </c>
      <c r="T1376" s="275"/>
      <c r="U1376" s="178" t="s">
        <v>748</v>
      </c>
      <c r="V1376" s="278"/>
      <c r="W1376" s="86">
        <f t="shared" si="96"/>
        <v>14</v>
      </c>
      <c r="X1376" s="195"/>
      <c r="Y1376" s="86">
        <f t="shared" si="95"/>
        <v>18</v>
      </c>
      <c r="Z1376" s="85"/>
      <c r="AA1376" s="267" t="s">
        <v>1381</v>
      </c>
      <c r="AB1376" s="176"/>
      <c r="AC1376" s="176"/>
      <c r="AD1376" s="176"/>
      <c r="AT1376" s="102"/>
      <c r="AU1376" s="101"/>
    </row>
    <row r="1377" spans="1:52" ht="105" customHeight="1">
      <c r="A1377" s="449"/>
      <c r="B1377" s="445"/>
      <c r="C1377" s="493"/>
      <c r="D1377" s="262" t="s">
        <v>1388</v>
      </c>
      <c r="E1377" s="352" t="s">
        <v>362</v>
      </c>
      <c r="F1377" s="263" t="s">
        <v>624</v>
      </c>
      <c r="G1377" s="290" t="s">
        <v>692</v>
      </c>
      <c r="H1377" s="335" t="s">
        <v>521</v>
      </c>
      <c r="I1377" s="335" t="str">
        <f>IF(OR(E1377="SE",E1377="SA"),VLOOKUP(H1377,'Tabla de Peligros y Riesgo'!$C$2:$E$226,2,FALSE),VLOOKUP(H1377,'LISTA DE ASPECTOS - IMPACTOS'!$D$3:$F$72,2,FALSE))</f>
        <v>Riesgo Psicosocial</v>
      </c>
      <c r="J1377" s="336" t="str">
        <f>IF(OR(E1377="SE",E1377="SA"),VLOOKUP(H1377,'Tabla de Peligros y Riesgo'!$C$2:$E$226,3,FALSE),VLOOKUP(H1377,'LISTA DE ASPECTOS - IMPACTOS'!$D$3:$F$72,3,FALSE))</f>
        <v>Estrés / Depresión</v>
      </c>
      <c r="K1377" s="342" t="s">
        <v>680</v>
      </c>
      <c r="L1377" s="277">
        <v>4</v>
      </c>
      <c r="M1377" s="268">
        <f t="shared" si="94"/>
        <v>18</v>
      </c>
      <c r="N1377" s="269"/>
      <c r="O1377" s="274"/>
      <c r="P1377" s="275"/>
      <c r="Q1377" s="276"/>
      <c r="R1377" s="177"/>
      <c r="S1377" s="177" t="s">
        <v>742</v>
      </c>
      <c r="T1377" s="269"/>
      <c r="U1377" s="178" t="s">
        <v>748</v>
      </c>
      <c r="V1377" s="278"/>
      <c r="W1377" s="86">
        <f t="shared" si="96"/>
        <v>18</v>
      </c>
      <c r="X1377" s="195"/>
      <c r="Y1377" s="86">
        <f t="shared" si="95"/>
        <v>21</v>
      </c>
      <c r="Z1377" s="279"/>
      <c r="AA1377" s="267" t="s">
        <v>1381</v>
      </c>
      <c r="AB1377" s="176"/>
      <c r="AC1377" s="176"/>
      <c r="AD1377" s="176"/>
      <c r="AT1377" s="102"/>
      <c r="AU1377" s="101"/>
    </row>
    <row r="1378" spans="1:52" s="100" customFormat="1" ht="211.5">
      <c r="A1378" s="449"/>
      <c r="B1378" s="445"/>
      <c r="C1378" s="339" t="s">
        <v>20</v>
      </c>
      <c r="D1378" s="262" t="s">
        <v>1388</v>
      </c>
      <c r="E1378" s="352" t="s">
        <v>361</v>
      </c>
      <c r="F1378" s="263" t="s">
        <v>624</v>
      </c>
      <c r="G1378" s="290" t="s">
        <v>694</v>
      </c>
      <c r="H1378" s="335" t="s">
        <v>695</v>
      </c>
      <c r="I1378" s="335" t="str">
        <f>IF(OR(E1378="SE",E1378="SA"),VLOOKUP(H1378,'Tabla de Peligros y Riesgo'!$C$2:$E$226,2,FALSE),VLOOKUP(H1378,'LISTA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378" s="336" t="s">
        <v>696</v>
      </c>
      <c r="K1378" s="342" t="s">
        <v>680</v>
      </c>
      <c r="L1378" s="177">
        <v>4</v>
      </c>
      <c r="M1378" s="268">
        <f t="shared" si="94"/>
        <v>18</v>
      </c>
      <c r="N1378" s="280"/>
      <c r="O1378" s="280"/>
      <c r="P1378" s="282"/>
      <c r="Q1378" s="283" t="s">
        <v>697</v>
      </c>
      <c r="R1378" s="177" t="s">
        <v>678</v>
      </c>
      <c r="S1378" s="177" t="s">
        <v>698</v>
      </c>
      <c r="T1378" s="284"/>
      <c r="U1378" s="353" t="s">
        <v>699</v>
      </c>
      <c r="V1378" s="304"/>
      <c r="W1378" s="86">
        <f t="shared" si="96"/>
        <v>18</v>
      </c>
      <c r="X1378" s="88">
        <f>IF(M1378&gt;=16,MAX(N1378:R1378),IF(M1378&lt;16,MAX(N1378:T1378)))</f>
        <v>0</v>
      </c>
      <c r="Y1378" s="86">
        <f t="shared" si="95"/>
        <v>23</v>
      </c>
      <c r="Z1378" s="85"/>
      <c r="AA1378" s="267" t="s">
        <v>1381</v>
      </c>
      <c r="AD1378" s="99"/>
      <c r="AE1378" s="90"/>
      <c r="AF1378" s="90"/>
      <c r="AG1378" s="90"/>
      <c r="AH1378" s="90"/>
      <c r="AI1378" s="90"/>
      <c r="AJ1378" s="90"/>
      <c r="AK1378" s="90"/>
      <c r="AL1378" s="90"/>
      <c r="AM1378" s="90"/>
      <c r="AN1378" s="90"/>
      <c r="AO1378" s="90"/>
      <c r="AP1378" s="90"/>
      <c r="AQ1378" s="90"/>
      <c r="AR1378" s="90"/>
      <c r="AS1378" s="90"/>
      <c r="AT1378" s="102"/>
      <c r="AU1378" s="101"/>
      <c r="AV1378" s="90"/>
      <c r="AW1378" s="90"/>
      <c r="AX1378" s="90"/>
      <c r="AY1378" s="90"/>
      <c r="AZ1378" s="90"/>
    </row>
    <row r="1379" spans="1:52" ht="87">
      <c r="A1379" s="449"/>
      <c r="B1379" s="445"/>
      <c r="C1379" s="488" t="s">
        <v>37</v>
      </c>
      <c r="D1379" s="262" t="s">
        <v>1388</v>
      </c>
      <c r="E1379" s="352" t="s">
        <v>362</v>
      </c>
      <c r="F1379" s="263" t="s">
        <v>624</v>
      </c>
      <c r="G1379" s="290" t="s">
        <v>701</v>
      </c>
      <c r="H1379" s="341" t="s">
        <v>542</v>
      </c>
      <c r="I1379" s="335" t="str">
        <f>IF(OR(E1379="SE",E1379="SA"),VLOOKUP(H1379,'Tabla de Peligros y Riesgo'!$C$2:$E$226,2,FALSE),VLOOKUP(H1379,'LISTA DE ASPECTOS - IMPACTOS'!$D$3:$F$72,2,FALSE))</f>
        <v>Caída al mismo nivel</v>
      </c>
      <c r="J1379" s="336" t="s">
        <v>702</v>
      </c>
      <c r="K1379" s="342" t="s">
        <v>680</v>
      </c>
      <c r="L1379" s="177">
        <v>4</v>
      </c>
      <c r="M1379" s="268">
        <f t="shared" si="94"/>
        <v>18</v>
      </c>
      <c r="N1379" s="85"/>
      <c r="O1379" s="85"/>
      <c r="P1379" s="84"/>
      <c r="Q1379" s="287"/>
      <c r="R1379" s="177"/>
      <c r="S1379" s="177" t="s">
        <v>811</v>
      </c>
      <c r="T1379" s="178"/>
      <c r="U1379" s="178" t="s">
        <v>748</v>
      </c>
      <c r="V1379" s="87"/>
      <c r="W1379" s="86">
        <f t="shared" si="96"/>
        <v>18</v>
      </c>
      <c r="X1379" s="88"/>
      <c r="Y1379" s="86">
        <f t="shared" si="95"/>
        <v>21</v>
      </c>
      <c r="Z1379" s="85"/>
      <c r="AA1379" s="267" t="s">
        <v>1381</v>
      </c>
      <c r="AB1379" s="175"/>
      <c r="AC1379" s="176"/>
      <c r="AD1379" s="176"/>
      <c r="AT1379" s="102"/>
      <c r="AU1379" s="101"/>
    </row>
    <row r="1380" spans="1:52" ht="75" customHeight="1">
      <c r="A1380" s="449"/>
      <c r="B1380" s="445"/>
      <c r="C1380" s="493"/>
      <c r="D1380" s="262" t="s">
        <v>1388</v>
      </c>
      <c r="E1380" s="352" t="s">
        <v>362</v>
      </c>
      <c r="F1380" s="263" t="s">
        <v>624</v>
      </c>
      <c r="G1380" s="290" t="s">
        <v>704</v>
      </c>
      <c r="H1380" s="341" t="s">
        <v>507</v>
      </c>
      <c r="I1380" s="335" t="str">
        <f>IF(OR(E1380="SE",E1380="SA"),VLOOKUP(H1380,'Tabla de Peligros y Riesgo'!$C$2:$E$226,2,FALSE),VLOOKUP(H1380,'LISTA DE ASPECTOS - IMPACTOS'!$D$3:$F$72,2,FALSE))</f>
        <v xml:space="preserve">Golpes </v>
      </c>
      <c r="J1380" s="336" t="s">
        <v>705</v>
      </c>
      <c r="K1380" s="342" t="s">
        <v>680</v>
      </c>
      <c r="L1380" s="177">
        <v>3</v>
      </c>
      <c r="M1380" s="268">
        <f t="shared" si="94"/>
        <v>13</v>
      </c>
      <c r="N1380" s="177"/>
      <c r="O1380" s="177"/>
      <c r="P1380" s="84"/>
      <c r="Q1380" s="287"/>
      <c r="R1380" s="177"/>
      <c r="S1380" s="177" t="s">
        <v>714</v>
      </c>
      <c r="T1380" s="178"/>
      <c r="U1380" s="178" t="s">
        <v>748</v>
      </c>
      <c r="V1380" s="87"/>
      <c r="W1380" s="86">
        <f t="shared" si="96"/>
        <v>13</v>
      </c>
      <c r="X1380" s="88"/>
      <c r="Y1380" s="86">
        <f t="shared" si="95"/>
        <v>17</v>
      </c>
      <c r="Z1380" s="85"/>
      <c r="AA1380" s="267" t="s">
        <v>1381</v>
      </c>
      <c r="AB1380" s="175"/>
      <c r="AC1380" s="176"/>
      <c r="AD1380" s="176"/>
      <c r="AT1380" s="102"/>
      <c r="AU1380" s="101"/>
    </row>
    <row r="1381" spans="1:52" ht="101.5">
      <c r="A1381" s="449"/>
      <c r="B1381" s="445"/>
      <c r="C1381" s="177" t="s">
        <v>92</v>
      </c>
      <c r="D1381" s="262" t="s">
        <v>1388</v>
      </c>
      <c r="E1381" s="352" t="s">
        <v>362</v>
      </c>
      <c r="F1381" s="263" t="s">
        <v>624</v>
      </c>
      <c r="G1381" s="290" t="s">
        <v>704</v>
      </c>
      <c r="H1381" s="341" t="s">
        <v>507</v>
      </c>
      <c r="I1381" s="335" t="str">
        <f>IF(OR(E1381="SE",E1381="SA"),VLOOKUP(H1381,'Tabla de Peligros y Riesgo'!$C$2:$E$226,2,FALSE),VLOOKUP(H1381,'LISTA DE ASPECTOS - IMPACTOS'!$D$3:$F$72,2,FALSE))</f>
        <v xml:space="preserve">Golpes </v>
      </c>
      <c r="J1381" s="336" t="s">
        <v>705</v>
      </c>
      <c r="K1381" s="342" t="s">
        <v>680</v>
      </c>
      <c r="L1381" s="177">
        <v>3</v>
      </c>
      <c r="M1381" s="268">
        <f t="shared" si="94"/>
        <v>13</v>
      </c>
      <c r="N1381" s="177"/>
      <c r="O1381" s="177"/>
      <c r="P1381" s="84"/>
      <c r="Q1381" s="287"/>
      <c r="R1381" s="177"/>
      <c r="S1381" s="177" t="s">
        <v>714</v>
      </c>
      <c r="T1381" s="178"/>
      <c r="U1381" s="178" t="s">
        <v>748</v>
      </c>
      <c r="V1381" s="87"/>
      <c r="W1381" s="86">
        <f t="shared" si="96"/>
        <v>13</v>
      </c>
      <c r="X1381" s="88"/>
      <c r="Y1381" s="86">
        <f t="shared" si="95"/>
        <v>17</v>
      </c>
      <c r="Z1381" s="85"/>
      <c r="AA1381" s="267" t="s">
        <v>1381</v>
      </c>
      <c r="AB1381" s="175"/>
      <c r="AC1381" s="176"/>
      <c r="AD1381" s="176"/>
      <c r="AT1381" s="102"/>
      <c r="AU1381" s="101"/>
    </row>
    <row r="1382" spans="1:52" ht="101.5">
      <c r="A1382" s="449"/>
      <c r="B1382" s="445"/>
      <c r="C1382" s="488" t="s">
        <v>263</v>
      </c>
      <c r="D1382" s="262" t="s">
        <v>1388</v>
      </c>
      <c r="E1382" s="352" t="s">
        <v>362</v>
      </c>
      <c r="F1382" s="263" t="s">
        <v>624</v>
      </c>
      <c r="G1382" s="290" t="s">
        <v>704</v>
      </c>
      <c r="H1382" s="341" t="s">
        <v>507</v>
      </c>
      <c r="I1382" s="335" t="str">
        <f>IF(OR(E1382="SE",E1382="SA"),VLOOKUP(H1382,'Tabla de Peligros y Riesgo'!$C$2:$E$226,2,FALSE),VLOOKUP(H1382,'LISTA DE ASPECTOS - IMPACTOS'!$D$3:$F$72,2,FALSE))</f>
        <v xml:space="preserve">Golpes </v>
      </c>
      <c r="J1382" s="336" t="s">
        <v>705</v>
      </c>
      <c r="K1382" s="342" t="s">
        <v>680</v>
      </c>
      <c r="L1382" s="177">
        <v>3</v>
      </c>
      <c r="M1382" s="268">
        <f t="shared" si="94"/>
        <v>13</v>
      </c>
      <c r="N1382" s="177"/>
      <c r="O1382" s="177"/>
      <c r="P1382" s="84"/>
      <c r="Q1382" s="287"/>
      <c r="R1382" s="177"/>
      <c r="S1382" s="177" t="s">
        <v>714</v>
      </c>
      <c r="T1382" s="178">
        <v>0.35</v>
      </c>
      <c r="U1382" s="178" t="s">
        <v>748</v>
      </c>
      <c r="V1382" s="87">
        <v>0.15</v>
      </c>
      <c r="W1382" s="86">
        <f t="shared" si="96"/>
        <v>13</v>
      </c>
      <c r="X1382" s="88">
        <f>IF(M1382&gt;=16,MAX(N1382:R1382),IF(M1382&lt;16,MAX(N1382:V1382)))</f>
        <v>0.35</v>
      </c>
      <c r="Y1382" s="86">
        <f t="shared" si="95"/>
        <v>17</v>
      </c>
      <c r="Z1382" s="85"/>
      <c r="AA1382" s="267" t="s">
        <v>1381</v>
      </c>
      <c r="AB1382" s="175"/>
      <c r="AC1382" s="176"/>
      <c r="AD1382" s="176"/>
      <c r="AT1382" s="102"/>
      <c r="AU1382" s="101"/>
    </row>
    <row r="1383" spans="1:52" ht="94">
      <c r="A1383" s="449"/>
      <c r="B1383" s="445"/>
      <c r="C1383" s="489"/>
      <c r="D1383" s="262" t="s">
        <v>1388</v>
      </c>
      <c r="E1383" s="352" t="s">
        <v>362</v>
      </c>
      <c r="F1383" s="263" t="s">
        <v>624</v>
      </c>
      <c r="G1383" s="290" t="s">
        <v>764</v>
      </c>
      <c r="H1383" s="341" t="s">
        <v>765</v>
      </c>
      <c r="I1383" s="335" t="str">
        <f>IF(OR(E1383="SE",E1383="SA"),VLOOKUP(H1383,'Tabla de Peligros y Riesgo'!$C$2:$E$226,2,FALSE),VLOOKUP(H1383,'LISTA DE ASPECTOS - IMPACTOS'!$D$3:$F$72,2,FALSE))</f>
        <v xml:space="preserve">Electrocución </v>
      </c>
      <c r="J1383" s="336" t="s">
        <v>766</v>
      </c>
      <c r="K1383" s="342" t="s">
        <v>680</v>
      </c>
      <c r="L1383" s="177">
        <v>3</v>
      </c>
      <c r="M1383" s="268">
        <f t="shared" si="94"/>
        <v>13</v>
      </c>
      <c r="N1383" s="85"/>
      <c r="O1383" s="85"/>
      <c r="P1383" s="84"/>
      <c r="Q1383" s="287" t="s">
        <v>767</v>
      </c>
      <c r="R1383" s="177" t="s">
        <v>685</v>
      </c>
      <c r="S1383" s="177" t="s">
        <v>867</v>
      </c>
      <c r="T1383" s="178"/>
      <c r="U1383" s="178" t="s">
        <v>748</v>
      </c>
      <c r="V1383" s="87"/>
      <c r="W1383" s="86">
        <f t="shared" si="96"/>
        <v>13</v>
      </c>
      <c r="X1383" s="88"/>
      <c r="Y1383" s="86">
        <f t="shared" si="95"/>
        <v>17</v>
      </c>
      <c r="Z1383" s="85"/>
      <c r="AA1383" s="267" t="s">
        <v>1381</v>
      </c>
      <c r="AB1383" s="175"/>
      <c r="AC1383" s="176"/>
      <c r="AD1383" s="176"/>
      <c r="AT1383" s="102"/>
      <c r="AU1383" s="101"/>
    </row>
    <row r="1384" spans="1:52" ht="87">
      <c r="A1384" s="449"/>
      <c r="B1384" s="445"/>
      <c r="C1384" s="493"/>
      <c r="D1384" s="262" t="s">
        <v>1388</v>
      </c>
      <c r="E1384" s="352" t="s">
        <v>362</v>
      </c>
      <c r="F1384" s="263" t="s">
        <v>624</v>
      </c>
      <c r="G1384" s="290" t="s">
        <v>701</v>
      </c>
      <c r="H1384" s="341" t="s">
        <v>542</v>
      </c>
      <c r="I1384" s="335" t="str">
        <f>IF(OR(E1384="SE",E1384="SA"),VLOOKUP(H1384,'Tabla de Peligros y Riesgo'!$C$2:$E$226,2,FALSE),VLOOKUP(H1384,'LISTA DE ASPECTOS - IMPACTOS'!$D$3:$F$72,2,FALSE))</f>
        <v>Caída al mismo nivel</v>
      </c>
      <c r="J1384" s="336" t="s">
        <v>702</v>
      </c>
      <c r="K1384" s="342" t="s">
        <v>680</v>
      </c>
      <c r="L1384" s="177">
        <v>4</v>
      </c>
      <c r="M1384" s="268">
        <f t="shared" si="94"/>
        <v>18</v>
      </c>
      <c r="N1384" s="85"/>
      <c r="O1384" s="85"/>
      <c r="P1384" s="84"/>
      <c r="Q1384" s="287"/>
      <c r="R1384" s="177"/>
      <c r="S1384" s="177" t="s">
        <v>868</v>
      </c>
      <c r="T1384" s="178"/>
      <c r="U1384" s="178" t="s">
        <v>748</v>
      </c>
      <c r="V1384" s="87"/>
      <c r="W1384" s="86">
        <f t="shared" si="96"/>
        <v>18</v>
      </c>
      <c r="X1384" s="88"/>
      <c r="Y1384" s="86">
        <f t="shared" si="95"/>
        <v>21</v>
      </c>
      <c r="Z1384" s="85"/>
      <c r="AA1384" s="267" t="s">
        <v>1381</v>
      </c>
      <c r="AB1384" s="175"/>
      <c r="AC1384" s="176"/>
      <c r="AD1384" s="176"/>
      <c r="AT1384" s="102"/>
      <c r="AU1384" s="101"/>
    </row>
    <row r="1385" spans="1:52" ht="94">
      <c r="A1385" s="449"/>
      <c r="B1385" s="445"/>
      <c r="C1385" s="488" t="s">
        <v>264</v>
      </c>
      <c r="D1385" s="262" t="s">
        <v>1388</v>
      </c>
      <c r="E1385" s="352" t="s">
        <v>362</v>
      </c>
      <c r="F1385" s="263" t="s">
        <v>624</v>
      </c>
      <c r="G1385" s="290" t="s">
        <v>764</v>
      </c>
      <c r="H1385" s="341" t="s">
        <v>765</v>
      </c>
      <c r="I1385" s="335" t="str">
        <f>IF(OR(E1385="SE",E1385="SA"),VLOOKUP(H1385,'Tabla de Peligros y Riesgo'!$C$2:$E$226,2,FALSE),VLOOKUP(H1385,'LISTA DE ASPECTOS - IMPACTOS'!$D$3:$F$72,2,FALSE))</f>
        <v xml:space="preserve">Electrocución </v>
      </c>
      <c r="J1385" s="336" t="s">
        <v>766</v>
      </c>
      <c r="K1385" s="342" t="s">
        <v>680</v>
      </c>
      <c r="L1385" s="177">
        <v>3</v>
      </c>
      <c r="M1385" s="268">
        <f t="shared" si="94"/>
        <v>13</v>
      </c>
      <c r="N1385" s="85"/>
      <c r="O1385" s="85"/>
      <c r="P1385" s="84"/>
      <c r="Q1385" s="287" t="s">
        <v>767</v>
      </c>
      <c r="R1385" s="177" t="s">
        <v>685</v>
      </c>
      <c r="S1385" s="177" t="s">
        <v>867</v>
      </c>
      <c r="T1385" s="178"/>
      <c r="U1385" s="178" t="s">
        <v>748</v>
      </c>
      <c r="V1385" s="87"/>
      <c r="W1385" s="86">
        <f t="shared" si="96"/>
        <v>13</v>
      </c>
      <c r="X1385" s="88"/>
      <c r="Y1385" s="86">
        <f t="shared" si="95"/>
        <v>17</v>
      </c>
      <c r="Z1385" s="85"/>
      <c r="AA1385" s="267" t="s">
        <v>1381</v>
      </c>
      <c r="AB1385" s="175"/>
      <c r="AC1385" s="176"/>
      <c r="AD1385" s="176"/>
      <c r="AT1385" s="102"/>
      <c r="AU1385" s="101"/>
    </row>
    <row r="1386" spans="1:52" ht="87">
      <c r="A1386" s="449"/>
      <c r="B1386" s="445"/>
      <c r="C1386" s="489"/>
      <c r="D1386" s="262" t="s">
        <v>1388</v>
      </c>
      <c r="E1386" s="352" t="s">
        <v>362</v>
      </c>
      <c r="F1386" s="263" t="s">
        <v>624</v>
      </c>
      <c r="G1386" s="290" t="s">
        <v>701</v>
      </c>
      <c r="H1386" s="341" t="s">
        <v>524</v>
      </c>
      <c r="I1386" s="335" t="str">
        <f>IF(OR(E1386="SE",E1386="SA"),VLOOKUP(H1386,'Tabla de Peligros y Riesgo'!$C$2:$E$226,2,FALSE),VLOOKUP(H1386,'LISTA DE ASPECTOS - IMPACTOS'!$D$3:$F$72,2,FALSE))</f>
        <v>Caída al mismo nivel</v>
      </c>
      <c r="J1386" s="336" t="s">
        <v>702</v>
      </c>
      <c r="K1386" s="342" t="s">
        <v>680</v>
      </c>
      <c r="L1386" s="177">
        <v>4</v>
      </c>
      <c r="M1386" s="268">
        <f t="shared" si="94"/>
        <v>18</v>
      </c>
      <c r="N1386" s="85"/>
      <c r="O1386" s="85"/>
      <c r="P1386" s="84"/>
      <c r="Q1386" s="287"/>
      <c r="R1386" s="177"/>
      <c r="S1386" s="177" t="s">
        <v>868</v>
      </c>
      <c r="T1386" s="178"/>
      <c r="U1386" s="178" t="s">
        <v>748</v>
      </c>
      <c r="V1386" s="87"/>
      <c r="W1386" s="86">
        <f t="shared" si="96"/>
        <v>18</v>
      </c>
      <c r="X1386" s="88"/>
      <c r="Y1386" s="86">
        <f t="shared" si="95"/>
        <v>21</v>
      </c>
      <c r="Z1386" s="85"/>
      <c r="AA1386" s="267" t="s">
        <v>1381</v>
      </c>
      <c r="AB1386" s="175"/>
      <c r="AC1386" s="176"/>
      <c r="AD1386" s="176"/>
      <c r="AT1386" s="102"/>
      <c r="AU1386" s="101"/>
    </row>
    <row r="1387" spans="1:52" ht="101.5">
      <c r="A1387" s="449"/>
      <c r="B1387" s="445"/>
      <c r="C1387" s="489"/>
      <c r="D1387" s="262" t="s">
        <v>1388</v>
      </c>
      <c r="E1387" s="352" t="s">
        <v>362</v>
      </c>
      <c r="F1387" s="263" t="s">
        <v>624</v>
      </c>
      <c r="G1387" s="290" t="s">
        <v>704</v>
      </c>
      <c r="H1387" s="341" t="s">
        <v>507</v>
      </c>
      <c r="I1387" s="335" t="s">
        <v>869</v>
      </c>
      <c r="J1387" s="336" t="s">
        <v>705</v>
      </c>
      <c r="K1387" s="342" t="s">
        <v>680</v>
      </c>
      <c r="L1387" s="177">
        <v>3</v>
      </c>
      <c r="M1387" s="268">
        <f t="shared" si="94"/>
        <v>13</v>
      </c>
      <c r="N1387" s="177"/>
      <c r="O1387" s="177"/>
      <c r="P1387" s="295"/>
      <c r="Q1387" s="287"/>
      <c r="R1387" s="177"/>
      <c r="S1387" s="177" t="s">
        <v>714</v>
      </c>
      <c r="T1387" s="178"/>
      <c r="U1387" s="178" t="s">
        <v>748</v>
      </c>
      <c r="V1387" s="296"/>
      <c r="W1387" s="86">
        <f t="shared" si="96"/>
        <v>13</v>
      </c>
      <c r="X1387" s="305"/>
      <c r="Y1387" s="86">
        <f t="shared" si="95"/>
        <v>17</v>
      </c>
      <c r="Z1387" s="194"/>
      <c r="AA1387" s="267" t="s">
        <v>1381</v>
      </c>
      <c r="AB1387" s="175"/>
      <c r="AC1387" s="176"/>
      <c r="AD1387" s="176"/>
      <c r="AT1387" s="102"/>
      <c r="AU1387" s="101"/>
    </row>
    <row r="1388" spans="1:52" ht="329">
      <c r="A1388" s="449"/>
      <c r="B1388" s="445"/>
      <c r="C1388" s="489"/>
      <c r="D1388" s="262" t="s">
        <v>1388</v>
      </c>
      <c r="E1388" s="352" t="s">
        <v>363</v>
      </c>
      <c r="F1388" s="263" t="s">
        <v>624</v>
      </c>
      <c r="G1388" s="290" t="s">
        <v>732</v>
      </c>
      <c r="H1388" s="341" t="s">
        <v>729</v>
      </c>
      <c r="I1388" s="335" t="str">
        <f>IF(OR(E1388="SE",E1388="SA"),VLOOKUP(H1388,'Tabla de Peligros y Riesgo'!$C$2:$E$226,2,FALSE),VLOOKUP(H1388,'LISTA DE ASPECTOS - IMPACTOS'!$D$3:$F$72,2,FALSE))</f>
        <v>Alteración de la calidad de suelo/agua</v>
      </c>
      <c r="J1388" s="336" t="str">
        <f>IF(OR(E1388="SE",E1388="SA"),VLOOKUP(H1388,'Tabla de Peligros y Riesgo'!$C$2:$E$226,3,FALSE),VLOOKUP(H1388,'LISTA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88" s="342" t="s">
        <v>690</v>
      </c>
      <c r="L1388" s="177">
        <v>4</v>
      </c>
      <c r="M1388" s="268">
        <f t="shared" si="94"/>
        <v>10</v>
      </c>
      <c r="N1388" s="85"/>
      <c r="O1388" s="85"/>
      <c r="P1388" s="84"/>
      <c r="Q1388" s="177"/>
      <c r="R1388" s="177"/>
      <c r="S1388" s="177" t="s">
        <v>733</v>
      </c>
      <c r="T1388" s="178"/>
      <c r="U1388" s="178"/>
      <c r="V1388" s="87"/>
      <c r="W1388" s="86">
        <f t="shared" si="96"/>
        <v>10</v>
      </c>
      <c r="X1388" s="88"/>
      <c r="Y1388" s="86">
        <f t="shared" si="95"/>
        <v>18</v>
      </c>
      <c r="Z1388" s="85"/>
      <c r="AA1388" s="267" t="s">
        <v>1381</v>
      </c>
      <c r="AB1388" s="175"/>
      <c r="AC1388" s="176"/>
      <c r="AD1388" s="176"/>
      <c r="AE1388" s="272"/>
      <c r="AF1388" s="272"/>
      <c r="AG1388" s="272"/>
      <c r="AH1388" s="272"/>
      <c r="AI1388" s="272"/>
      <c r="AJ1388" s="272"/>
      <c r="AK1388" s="272"/>
      <c r="AL1388" s="273"/>
      <c r="AM1388" s="272"/>
      <c r="AN1388" s="273"/>
      <c r="AO1388" s="272"/>
      <c r="AP1388" s="273"/>
      <c r="AQ1388" s="272"/>
      <c r="AR1388" s="273"/>
      <c r="AS1388" s="272"/>
      <c r="AT1388" s="102"/>
      <c r="AU1388" s="101"/>
    </row>
    <row r="1389" spans="1:52" ht="329">
      <c r="A1389" s="449"/>
      <c r="B1389" s="445"/>
      <c r="C1389" s="489"/>
      <c r="D1389" s="262" t="s">
        <v>1388</v>
      </c>
      <c r="E1389" s="352" t="s">
        <v>363</v>
      </c>
      <c r="F1389" s="263" t="s">
        <v>624</v>
      </c>
      <c r="G1389" s="290" t="s">
        <v>728</v>
      </c>
      <c r="H1389" s="341" t="s">
        <v>729</v>
      </c>
      <c r="I1389" s="335" t="str">
        <f>IF(OR(E1389="SE",E1389="SA"),VLOOKUP(H1389,'Tabla de Peligros y Riesgo'!$C$2:$E$226,2,FALSE),VLOOKUP(H1389,'LISTA DE ASPECTOS - IMPACTOS'!$D$3:$F$72,2,FALSE))</f>
        <v>Alteración de la calidad de suelo/agua</v>
      </c>
      <c r="J1389" s="336" t="str">
        <f>IF(OR(E1389="SE",E1389="SA"),VLOOKUP(H1389,'Tabla de Peligros y Riesgo'!$C$2:$E$226,3,FALSE),VLOOKUP(H1389,'LISTA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389" s="342" t="s">
        <v>680</v>
      </c>
      <c r="L1389" s="177">
        <v>3</v>
      </c>
      <c r="M1389" s="268">
        <f t="shared" ref="M1389:M1431" si="97">IF(CONCATENATE(L1389,K1389)="1A",1,IF(CONCATENATE(L1389,K1389)="1B",2,IF(CONCATENATE(L1389,K1389)="2A",3,IF(CONCATENATE(L1389,K1389)="1C",4,IF(CONCATENATE(L1389,K1389)="2B",5,IF(CONCATENATE(L1389,K1389)="3A",6,IF(CONCATENATE(L1389,K1389)="1D",7,IF(CONCATENATE(L1389,K1389)="2C",8,IF(CONCATENATE(L1389,K1389)="3B",9,IF(CONCATENATE(L1389,K1389)="4A",10,IF(CONCATENATE(L1389,K1389)="1E",11,IF(CONCATENATE(L1389,K1389)="2D",12,IF(CONCATENATE(L1389,K1389)="3C",13,IF(CONCATENATE(L1389,K1389)="4B",14,IF(CONCATENATE(L1389,K1389)="5A",15,IF(CONCATENATE(L1389,K1389)="2E",16,IF(CONCATENATE(L1389,K1389)="3D",17,IF(CONCATENATE(L1389,K1389)="4C",18,IF(CONCATENATE(L1389,K1389)="5B",19,IF(CONCATENATE(L1389,K1389)="3E",20,IF(CONCATENATE(L1389,K1389)="4D",21,IF(CONCATENATE(L1389,K1389)="5C",22,IF(CONCATENATE(L1389,K1389)="4E",23,IF(CONCATENATE(L1389,K1389)="5D",24,IF(CONCATENATE(L1389,K1389)="5E",25,"")))))))))))))))))))))))))</f>
        <v>13</v>
      </c>
      <c r="N1389" s="177"/>
      <c r="O1389" s="177"/>
      <c r="P1389" s="84"/>
      <c r="Q1389" s="177" t="s">
        <v>730</v>
      </c>
      <c r="R1389" s="177" t="s">
        <v>685</v>
      </c>
      <c r="S1389" s="177" t="s">
        <v>731</v>
      </c>
      <c r="T1389" s="178"/>
      <c r="U1389" s="178"/>
      <c r="V1389" s="87">
        <v>0.15</v>
      </c>
      <c r="W1389" s="86">
        <f t="shared" si="96"/>
        <v>13</v>
      </c>
      <c r="X1389" s="88">
        <f>IF(M1389&gt;=16,MAX(N1389:R1389),IF(M1389&lt;16,MAX(N1389:V1389)))</f>
        <v>0.15</v>
      </c>
      <c r="Y1389" s="86">
        <f t="shared" ref="Y1389:Y1431" si="98">_xlfn.IFS(AND(W1389=1,N1389&lt;&gt;0),25,AND(W1389=1,O1389&lt;&gt;0),21,AND(W1389=1,R1389="ALTO"),16,AND(W1389=1,R1389="BAJO"),11,AND(W1389=1,S1389&lt;&gt;0),2,AND(W1389=2,N1389&lt;&gt;0),25,AND(W1389=2,O1389&lt;&gt;0),21,AND(W1389=2,R1389="ALTO"),16,AND(W1389=2,R1389="BAJO"),11,AND(W1389=2,S1389&lt;&gt;0),4,AND(W1389=3,N1389&lt;&gt;0),25,AND(W1389=3,O1389&lt;&gt;0),21,AND(W1389=3,R1389="ALTO"),16,AND(W1389=3,R1389="BAJO"),12,AND(W1389=3,S1389&lt;&gt;0),5,AND(W1389=4,N1389&lt;&gt;0),25,AND(W1389=4,O1389&lt;&gt;0),13,AND(W1389=4,R1389="ALTO"),16,AND(W1389=4,R1389="BAJO"),14,AND(W1389=4,S1389&lt;&gt;0),7,AND(W1389=5,N1389&lt;&gt;0),25,AND(W1389=5,O1389&lt;&gt;0),21,AND(W1389=5,R1389="ALTO"),16,AND(W1389=5,R1389="BAJO"),12,AND(W1389=5,S1389&lt;&gt;0),8,AND(W1389=6,N1389&lt;&gt;0),25,AND(W1389=6,O1389&lt;&gt;0),21,AND(W1389=6,R1389="ALTO"),20,AND(W1389=6,R1389="BAJO"),17,AND(W1389=6,S1389&lt;&gt;0),6,AND(W1389=7,N1389&lt;&gt;0),25,AND(W1389=7,O1389&lt;&gt;0),23,AND(W1389=7,R1389="ALTO"),16,AND(W1389=7,R1389="BAJO"),11,AND(W1389=7,S1389&lt;&gt;0),7,AND(W1389=8,N1389&lt;&gt;0),25,AND(W1389=8,O1389&lt;&gt;0),21,AND(W1389=8,R1389="ALTO"),16,AND(W1389=8,R1389="BAJO"),12,AND(W1389=8,S1389&lt;&gt;0),8,AND(W1389=9,N1389&lt;&gt;0),25,AND(W1389=9,O1389&lt;&gt;0),21,AND(W1389=9,R1389="ALTO"),20,AND(W1389=9,R1389="BAJO"),17,AND(W1389=9,S1389&lt;&gt;0),13,AND(W1389=10,N1389&lt;&gt;0),25,AND(W1389=10,O1389&lt;&gt;0),22,AND(W1389=10,R1389="ALTO"),21,AND(W1389=10,R1389="BAJO"),18,AND(W1389=10,S1389&lt;&gt;0),18,AND(W1389=11,N1389&lt;&gt;0),25,AND(W1389=11,O1389&lt;&gt;0),23,AND(W1389=11,R1389="ALTO"),20,AND(W1389=11,R1389="BAJO"),16,AND(W1389=11,S1389&lt;&gt;0),11,AND(W1389=12,N1389&lt;&gt;0),25,AND(W1389=12,O1389&lt;&gt;0),23,AND(W1389=12,R1389="ALTO"),20,AND(W1389=12,R1389="BAJO"),16,AND(W1389=12,S1389&lt;&gt;0),12,AND(W1389=13,N1389&lt;&gt;0),25,AND(W1389=13,O1389&lt;&gt;0),21,AND(W1389=13,R1389="ALTO"),20,AND(W1389=13,R1389="BAJO"),17,AND(W1389=13,S1389&lt;&gt;0),17,AND(W1389=14,N1389&lt;&gt;0),25,AND(W1389=14,O1389&lt;&gt;0),24,AND(W1389=14,R1389="ALTO"),23,AND(W1389=14,R1389="BAJO"),21,AND(W1389=14,S1389&lt;&gt;0),18,AND(W1389=15,N1389&lt;&gt;0),25,AND(W1389=15,O1389&lt;&gt;0),24,AND(W1389=15,R1389="ALTO"),22,AND(W1389=15,R1389="BAJO"),19,AND(W1389=15,S1389&lt;&gt;0),19,AND(W1389=16,N1389&lt;&gt;0),25,AND(W1389=16,O1389&lt;&gt;0),23,AND(W1389=16,R1389="ALTO"),23,AND(W1389=16,R1389="BAJO"),23,AND(W1389=16,S1389&lt;&gt;0),20,AND(W1389=17,N1389&lt;&gt;0),25,AND(W1389=17,O1389&lt;&gt;0),24,AND(W1389=17,R1389="ALTO"),23,AND(W1389=17,R1389="BAJO"),21,AND(W1389=17,S1389&lt;&gt;0),20,AND(W1389=18,N1389&lt;&gt;0),25,AND(W1389=18,O1389&lt;&gt;0),24,AND(W1389=18,R1389="ALTO"),23,AND(W1389=18,R1389="BAJO"),22,AND(W1389=18,S1389&lt;&gt;0),21,AND(W1389=19,N1389&lt;&gt;0),25,AND(W1389=19,O1389&lt;&gt;0),25,AND(W1389=19,R1389="ALTO"),24,AND(W1389=19,R1389="BAJO"),22,AND(W1389=19,S1389&lt;&gt;0),22,AND(W1389&lt;&gt;0,U1389&lt;&gt;0),W1389,TRUE,"FALSO")</f>
        <v>17</v>
      </c>
      <c r="Z1389" s="85"/>
      <c r="AA1389" s="267" t="s">
        <v>1381</v>
      </c>
      <c r="AB1389" s="175"/>
      <c r="AC1389" s="176"/>
      <c r="AD1389" s="176"/>
      <c r="AE1389" s="101"/>
      <c r="AF1389" s="101"/>
      <c r="AG1389" s="101"/>
      <c r="AH1389" s="101"/>
      <c r="AI1389" s="101"/>
      <c r="AJ1389" s="101"/>
      <c r="AK1389" s="101"/>
      <c r="AL1389" s="102"/>
      <c r="AM1389" s="101"/>
      <c r="AN1389" s="102"/>
      <c r="AO1389" s="101"/>
      <c r="AP1389" s="102"/>
      <c r="AQ1389" s="101"/>
      <c r="AR1389" s="102"/>
      <c r="AS1389" s="101"/>
      <c r="AT1389" s="102"/>
      <c r="AU1389" s="101"/>
    </row>
    <row r="1390" spans="1:52" ht="188">
      <c r="A1390" s="449"/>
      <c r="B1390" s="445"/>
      <c r="C1390" s="493"/>
      <c r="D1390" s="262" t="s">
        <v>1388</v>
      </c>
      <c r="E1390" s="352" t="s">
        <v>363</v>
      </c>
      <c r="F1390" s="263" t="s">
        <v>624</v>
      </c>
      <c r="G1390" s="290" t="s">
        <v>739</v>
      </c>
      <c r="H1390" s="341" t="s">
        <v>740</v>
      </c>
      <c r="I1390" s="335" t="str">
        <f>IF(OR(E1390="SE",E1390="SA"),VLOOKUP(H1390,'Tabla de Peligros y Riesgo'!$C$2:$E$226,2,FALSE),VLOOKUP(H1390,'LISTA DE ASPECTOS - IMPACTOS'!$D$3:$F$72,2,FALSE))</f>
        <v>Alteración de la calidad de suelo/agua</v>
      </c>
      <c r="J1390" s="336" t="str">
        <f>IF(OR(E1390="SE",E1390="SA"),VLOOKUP(H1390,'Tabla de Peligros y Riesgo'!$C$2:$E$226,3,FALSE),VLOOKUP(H1390,'LISTA DE ASPECTOS - IMPACTOS'!$D$3:$F$72,3,FALSE))</f>
        <v>Potencial incumplimiento de Estándares de Calidad Ambiental (ECA) para aire.
Potencial afectación a la vida y salud humana.</v>
      </c>
      <c r="K1390" s="342" t="s">
        <v>715</v>
      </c>
      <c r="L1390" s="177">
        <v>4</v>
      </c>
      <c r="M1390" s="268">
        <f t="shared" si="97"/>
        <v>14</v>
      </c>
      <c r="N1390" s="85"/>
      <c r="O1390" s="85"/>
      <c r="P1390" s="291"/>
      <c r="Q1390" s="287"/>
      <c r="R1390" s="177"/>
      <c r="S1390" s="177" t="s">
        <v>741</v>
      </c>
      <c r="T1390" s="178">
        <v>0.35</v>
      </c>
      <c r="U1390" s="178"/>
      <c r="V1390" s="87"/>
      <c r="W1390" s="86">
        <f t="shared" si="96"/>
        <v>14</v>
      </c>
      <c r="X1390" s="88"/>
      <c r="Y1390" s="86">
        <f t="shared" si="98"/>
        <v>18</v>
      </c>
      <c r="Z1390" s="85"/>
      <c r="AA1390" s="267" t="s">
        <v>1381</v>
      </c>
      <c r="AB1390" s="536"/>
      <c r="AC1390" s="537"/>
      <c r="AD1390" s="537"/>
      <c r="AE1390" s="272"/>
      <c r="AF1390" s="272"/>
      <c r="AG1390" s="272"/>
      <c r="AH1390" s="272"/>
      <c r="AI1390" s="272"/>
      <c r="AJ1390" s="272"/>
      <c r="AK1390" s="272"/>
      <c r="AL1390" s="273"/>
      <c r="AM1390" s="272"/>
      <c r="AN1390" s="273"/>
      <c r="AO1390" s="272"/>
      <c r="AP1390" s="273"/>
      <c r="AQ1390" s="272"/>
      <c r="AR1390" s="273"/>
      <c r="AS1390" s="272"/>
      <c r="AT1390" s="102"/>
      <c r="AU1390" s="101"/>
    </row>
    <row r="1391" spans="1:52" ht="101.5">
      <c r="A1391" s="449"/>
      <c r="B1391" s="445"/>
      <c r="C1391" s="339" t="s">
        <v>265</v>
      </c>
      <c r="D1391" s="262" t="s">
        <v>1388</v>
      </c>
      <c r="E1391" s="352" t="s">
        <v>362</v>
      </c>
      <c r="F1391" s="263" t="s">
        <v>624</v>
      </c>
      <c r="G1391" s="290" t="s">
        <v>704</v>
      </c>
      <c r="H1391" s="341" t="s">
        <v>507</v>
      </c>
      <c r="I1391" s="335" t="str">
        <f>IF(OR(E1391="SE",E1391="SA"),VLOOKUP(H1391,'Tabla de Peligros y Riesgo'!$C$2:$E$226,2,FALSE),VLOOKUP(H1391,'LISTA DE ASPECTOS - IMPACTOS'!$D$3:$F$72,2,FALSE))</f>
        <v xml:space="preserve">Golpes </v>
      </c>
      <c r="J1391" s="336" t="s">
        <v>705</v>
      </c>
      <c r="K1391" s="342" t="s">
        <v>680</v>
      </c>
      <c r="L1391" s="177">
        <v>3</v>
      </c>
      <c r="M1391" s="268">
        <f t="shared" si="97"/>
        <v>13</v>
      </c>
      <c r="N1391" s="177"/>
      <c r="O1391" s="177"/>
      <c r="P1391" s="84"/>
      <c r="Q1391" s="287"/>
      <c r="R1391" s="177"/>
      <c r="S1391" s="177" t="s">
        <v>714</v>
      </c>
      <c r="T1391" s="178">
        <v>0.35</v>
      </c>
      <c r="U1391" s="178" t="s">
        <v>748</v>
      </c>
      <c r="V1391" s="87">
        <v>0.15</v>
      </c>
      <c r="W1391" s="86">
        <f t="shared" si="96"/>
        <v>13</v>
      </c>
      <c r="X1391" s="88">
        <f>IF(M1391&gt;=16,MAX(N1391:R1391),IF(M1391&lt;16,MAX(N1391:V1391)))</f>
        <v>0.35</v>
      </c>
      <c r="Y1391" s="86">
        <f t="shared" si="98"/>
        <v>17</v>
      </c>
      <c r="Z1391" s="85"/>
      <c r="AA1391" s="267" t="s">
        <v>1381</v>
      </c>
      <c r="AB1391" s="175"/>
      <c r="AC1391" s="176"/>
      <c r="AD1391" s="176"/>
      <c r="AT1391" s="102"/>
      <c r="AU1391" s="101"/>
    </row>
    <row r="1392" spans="1:52" ht="87">
      <c r="A1392" s="449"/>
      <c r="B1392" s="445"/>
      <c r="C1392" s="488" t="s">
        <v>28</v>
      </c>
      <c r="D1392" s="262" t="s">
        <v>1388</v>
      </c>
      <c r="E1392" s="352" t="s">
        <v>362</v>
      </c>
      <c r="F1392" s="263" t="s">
        <v>624</v>
      </c>
      <c r="G1392" s="290" t="s">
        <v>701</v>
      </c>
      <c r="H1392" s="341" t="s">
        <v>476</v>
      </c>
      <c r="I1392" s="335" t="str">
        <f>IF(OR(E1392="SE",E1392="SA"),VLOOKUP(H1392,'Tabla de Peligros y Riesgo'!$C$2:$E$226,2,FALSE),VLOOKUP(H1392,'LISTA DE ASPECTOS - IMPACTOS'!$D$3:$F$72,2,FALSE))</f>
        <v>Caída al mismo nivel</v>
      </c>
      <c r="J1392" s="336" t="s">
        <v>702</v>
      </c>
      <c r="K1392" s="342" t="s">
        <v>680</v>
      </c>
      <c r="L1392" s="177">
        <v>4</v>
      </c>
      <c r="M1392" s="268">
        <f t="shared" si="97"/>
        <v>18</v>
      </c>
      <c r="N1392" s="85"/>
      <c r="O1392" s="85"/>
      <c r="P1392" s="84"/>
      <c r="Q1392" s="287"/>
      <c r="R1392" s="177"/>
      <c r="S1392" s="177" t="s">
        <v>868</v>
      </c>
      <c r="T1392" s="178"/>
      <c r="U1392" s="178" t="s">
        <v>748</v>
      </c>
      <c r="V1392" s="87"/>
      <c r="W1392" s="86">
        <f t="shared" si="96"/>
        <v>18</v>
      </c>
      <c r="X1392" s="88"/>
      <c r="Y1392" s="86">
        <f t="shared" si="98"/>
        <v>21</v>
      </c>
      <c r="Z1392" s="85"/>
      <c r="AA1392" s="267" t="s">
        <v>1381</v>
      </c>
      <c r="AB1392" s="175"/>
      <c r="AC1392" s="176"/>
      <c r="AD1392" s="176"/>
      <c r="AT1392" s="102"/>
      <c r="AU1392" s="101"/>
    </row>
    <row r="1393" spans="1:52" ht="101.5">
      <c r="A1393" s="449"/>
      <c r="B1393" s="445"/>
      <c r="C1393" s="489"/>
      <c r="D1393" s="262" t="s">
        <v>1388</v>
      </c>
      <c r="E1393" s="352" t="s">
        <v>362</v>
      </c>
      <c r="F1393" s="263" t="s">
        <v>624</v>
      </c>
      <c r="G1393" s="290" t="s">
        <v>704</v>
      </c>
      <c r="H1393" s="341" t="s">
        <v>507</v>
      </c>
      <c r="I1393" s="335" t="str">
        <f>IF(OR(E1393="SE",E1393="SA"),VLOOKUP(H1393,'Tabla de Peligros y Riesgo'!$C$2:$E$226,2,FALSE),VLOOKUP(H1393,'LISTA DE ASPECTOS - IMPACTOS'!$D$3:$F$72,2,FALSE))</f>
        <v xml:space="preserve">Golpes </v>
      </c>
      <c r="J1393" s="336" t="s">
        <v>705</v>
      </c>
      <c r="K1393" s="342" t="s">
        <v>680</v>
      </c>
      <c r="L1393" s="177">
        <v>3</v>
      </c>
      <c r="M1393" s="268">
        <f t="shared" si="97"/>
        <v>13</v>
      </c>
      <c r="N1393" s="177"/>
      <c r="O1393" s="177"/>
      <c r="P1393" s="84"/>
      <c r="Q1393" s="287"/>
      <c r="R1393" s="177"/>
      <c r="S1393" s="177" t="s">
        <v>714</v>
      </c>
      <c r="T1393" s="178"/>
      <c r="U1393" s="178" t="s">
        <v>748</v>
      </c>
      <c r="V1393" s="87"/>
      <c r="W1393" s="86">
        <f t="shared" si="96"/>
        <v>13</v>
      </c>
      <c r="X1393" s="88"/>
      <c r="Y1393" s="86">
        <f t="shared" si="98"/>
        <v>17</v>
      </c>
      <c r="Z1393" s="85"/>
      <c r="AA1393" s="267" t="s">
        <v>1381</v>
      </c>
      <c r="AB1393" s="175"/>
      <c r="AC1393" s="176"/>
      <c r="AD1393" s="176"/>
      <c r="AT1393" s="102"/>
      <c r="AU1393" s="101"/>
    </row>
    <row r="1394" spans="1:52" ht="188">
      <c r="A1394" s="449"/>
      <c r="B1394" s="445"/>
      <c r="C1394" s="493"/>
      <c r="D1394" s="262" t="s">
        <v>1388</v>
      </c>
      <c r="E1394" s="352" t="s">
        <v>363</v>
      </c>
      <c r="F1394" s="263" t="s">
        <v>624</v>
      </c>
      <c r="G1394" s="290" t="s">
        <v>739</v>
      </c>
      <c r="H1394" s="341" t="s">
        <v>740</v>
      </c>
      <c r="I1394" s="335" t="str">
        <f>IF(OR(E1394="SE",E1394="SA"),VLOOKUP(H1394,'Tabla de Peligros y Riesgo'!$C$2:$E$226,2,FALSE),VLOOKUP(H1394,'LISTA DE ASPECTOS - IMPACTOS'!$D$3:$F$72,2,FALSE))</f>
        <v>Alteración de la calidad de suelo/agua</v>
      </c>
      <c r="J1394" s="336" t="str">
        <f>IF(OR(E1394="SE",E1394="SA"),VLOOKUP(H1394,'Tabla de Peligros y Riesgo'!$C$2:$E$226,3,FALSE),VLOOKUP(H1394,'LISTA DE ASPECTOS - IMPACTOS'!$D$3:$F$72,3,FALSE))</f>
        <v>Potencial incumplimiento de Estándares de Calidad Ambiental (ECA) para aire.
Potencial afectación a la vida y salud humana.</v>
      </c>
      <c r="K1394" s="342" t="s">
        <v>715</v>
      </c>
      <c r="L1394" s="177">
        <v>4</v>
      </c>
      <c r="M1394" s="268">
        <f t="shared" si="97"/>
        <v>14</v>
      </c>
      <c r="N1394" s="85"/>
      <c r="O1394" s="85"/>
      <c r="P1394" s="291"/>
      <c r="Q1394" s="287"/>
      <c r="R1394" s="177"/>
      <c r="S1394" s="177" t="s">
        <v>741</v>
      </c>
      <c r="T1394" s="178">
        <v>0.35</v>
      </c>
      <c r="U1394" s="178"/>
      <c r="V1394" s="87"/>
      <c r="W1394" s="86">
        <f t="shared" si="96"/>
        <v>14</v>
      </c>
      <c r="X1394" s="88"/>
      <c r="Y1394" s="86">
        <f t="shared" si="98"/>
        <v>18</v>
      </c>
      <c r="Z1394" s="85"/>
      <c r="AA1394" s="267" t="s">
        <v>1381</v>
      </c>
      <c r="AB1394" s="536"/>
      <c r="AC1394" s="537"/>
      <c r="AD1394" s="537"/>
      <c r="AE1394" s="272"/>
      <c r="AF1394" s="272"/>
      <c r="AG1394" s="272"/>
      <c r="AH1394" s="272"/>
      <c r="AI1394" s="272"/>
      <c r="AJ1394" s="272"/>
      <c r="AK1394" s="272"/>
      <c r="AL1394" s="273"/>
      <c r="AM1394" s="272"/>
      <c r="AN1394" s="273"/>
      <c r="AO1394" s="272"/>
      <c r="AP1394" s="273"/>
      <c r="AQ1394" s="272"/>
      <c r="AR1394" s="273"/>
      <c r="AS1394" s="272"/>
      <c r="AT1394" s="102"/>
      <c r="AU1394" s="101"/>
    </row>
    <row r="1395" spans="1:52" ht="101.5">
      <c r="A1395" s="538" t="s">
        <v>267</v>
      </c>
      <c r="B1395" s="444" t="s">
        <v>268</v>
      </c>
      <c r="C1395" s="488" t="s">
        <v>18</v>
      </c>
      <c r="D1395" s="262" t="s">
        <v>1388</v>
      </c>
      <c r="E1395" s="352" t="s">
        <v>362</v>
      </c>
      <c r="F1395" s="263" t="s">
        <v>624</v>
      </c>
      <c r="G1395" s="290" t="s">
        <v>679</v>
      </c>
      <c r="H1395" s="335" t="s">
        <v>470</v>
      </c>
      <c r="I1395" s="335" t="str">
        <f>IF(OR(E1395="SE",E1395="SA"),VLOOKUP(H1395,'Tabla de Peligros y Riesgo'!$C$2:$E$226,2,FALSE),VLOOKUP(H1395,'LISTA DE ASPECTOS - IMPACTOS'!$D$3:$F$72,2,FALSE))</f>
        <v>Riesgo Psicosocial</v>
      </c>
      <c r="J1395" s="336" t="str">
        <f>IF(OR(E1395="SE",E1395="SA"),VLOOKUP(H1395,'Tabla de Peligros y Riesgo'!$C$2:$E$226,3,FALSE),VLOOKUP(H1395,'LISTA DE ASPECTOS - IMPACTOS'!$D$3:$F$72,3,FALSE))</f>
        <v>Estrés / Depresión</v>
      </c>
      <c r="K1395" s="342" t="s">
        <v>680</v>
      </c>
      <c r="L1395" s="277">
        <v>4</v>
      </c>
      <c r="M1395" s="268">
        <f t="shared" si="97"/>
        <v>18</v>
      </c>
      <c r="N1395" s="85"/>
      <c r="O1395" s="85"/>
      <c r="P1395" s="292"/>
      <c r="Q1395" s="359"/>
      <c r="R1395" s="177"/>
      <c r="S1395" s="177" t="s">
        <v>820</v>
      </c>
      <c r="T1395" s="293"/>
      <c r="U1395" s="178" t="s">
        <v>748</v>
      </c>
      <c r="V1395" s="278">
        <v>0.15</v>
      </c>
      <c r="W1395" s="86">
        <f t="shared" si="96"/>
        <v>18</v>
      </c>
      <c r="X1395" s="88">
        <f>IF(M1395&gt;=16,MAX(N1395:R1395),IF(M1395&lt;16,MAX(N1395:V1395)))</f>
        <v>0</v>
      </c>
      <c r="Y1395" s="86">
        <f t="shared" si="98"/>
        <v>21</v>
      </c>
      <c r="Z1395" s="85"/>
      <c r="AA1395" s="267" t="s">
        <v>1381</v>
      </c>
      <c r="AB1395" s="176"/>
      <c r="AC1395" s="176"/>
      <c r="AD1395" s="176"/>
      <c r="AT1395" s="102"/>
      <c r="AU1395" s="101"/>
    </row>
    <row r="1396" spans="1:52" ht="101.5">
      <c r="A1396" s="487"/>
      <c r="B1396" s="445"/>
      <c r="C1396" s="489"/>
      <c r="D1396" s="262" t="s">
        <v>1388</v>
      </c>
      <c r="E1396" s="352" t="s">
        <v>362</v>
      </c>
      <c r="F1396" s="263" t="s">
        <v>624</v>
      </c>
      <c r="G1396" s="290" t="s">
        <v>679</v>
      </c>
      <c r="H1396" s="335" t="s">
        <v>496</v>
      </c>
      <c r="I1396" s="335" t="str">
        <f>IF(OR(E1396="SE",E1396="SA"),VLOOKUP(H1396,'Tabla de Peligros y Riesgo'!$C$2:$E$226,2,FALSE),VLOOKUP(H1396,'LISTA DE ASPECTOS - IMPACTOS'!$D$3:$F$72,2,FALSE))</f>
        <v>Riesgo Psicosocial</v>
      </c>
      <c r="J1396" s="336" t="str">
        <f>IF(OR(E1396="SE",E1396="SA"),VLOOKUP(H1396,'Tabla de Peligros y Riesgo'!$C$2:$E$226,3,FALSE),VLOOKUP(H1396,'LISTA DE ASPECTOS - IMPACTOS'!$D$3:$F$72,3,FALSE))</f>
        <v>Estrés / Depresión</v>
      </c>
      <c r="K1396" s="342" t="s">
        <v>680</v>
      </c>
      <c r="L1396" s="277">
        <v>4</v>
      </c>
      <c r="M1396" s="268">
        <f t="shared" si="97"/>
        <v>18</v>
      </c>
      <c r="N1396" s="85"/>
      <c r="O1396" s="85"/>
      <c r="P1396" s="292"/>
      <c r="Q1396" s="359"/>
      <c r="R1396" s="177"/>
      <c r="S1396" s="177" t="s">
        <v>820</v>
      </c>
      <c r="T1396" s="293"/>
      <c r="U1396" s="178" t="s">
        <v>748</v>
      </c>
      <c r="V1396" s="278"/>
      <c r="W1396" s="86">
        <f t="shared" si="96"/>
        <v>18</v>
      </c>
      <c r="X1396" s="195"/>
      <c r="Y1396" s="86">
        <f t="shared" si="98"/>
        <v>21</v>
      </c>
      <c r="Z1396" s="85"/>
      <c r="AA1396" s="267" t="s">
        <v>1381</v>
      </c>
      <c r="AB1396" s="176"/>
      <c r="AC1396" s="176"/>
      <c r="AD1396" s="176"/>
      <c r="AT1396" s="102"/>
      <c r="AU1396" s="101"/>
    </row>
    <row r="1397" spans="1:52" ht="72.5">
      <c r="A1397" s="487"/>
      <c r="B1397" s="445"/>
      <c r="C1397" s="489"/>
      <c r="D1397" s="262" t="s">
        <v>1388</v>
      </c>
      <c r="E1397" s="352" t="s">
        <v>363</v>
      </c>
      <c r="F1397" s="263" t="s">
        <v>624</v>
      </c>
      <c r="G1397" s="290" t="s">
        <v>686</v>
      </c>
      <c r="H1397" s="335" t="s">
        <v>687</v>
      </c>
      <c r="I1397" s="350" t="s">
        <v>688</v>
      </c>
      <c r="J1397" s="351" t="s">
        <v>689</v>
      </c>
      <c r="K1397" s="342" t="s">
        <v>690</v>
      </c>
      <c r="L1397" s="277">
        <v>5</v>
      </c>
      <c r="M1397" s="268">
        <f t="shared" si="97"/>
        <v>15</v>
      </c>
      <c r="N1397" s="269"/>
      <c r="O1397" s="274"/>
      <c r="P1397" s="334"/>
      <c r="Q1397" s="359"/>
      <c r="R1397" s="177"/>
      <c r="S1397" s="177" t="s">
        <v>691</v>
      </c>
      <c r="T1397" s="275"/>
      <c r="U1397" s="178"/>
      <c r="V1397" s="278"/>
      <c r="W1397" s="86">
        <f t="shared" si="96"/>
        <v>15</v>
      </c>
      <c r="X1397" s="195"/>
      <c r="Y1397" s="86">
        <f t="shared" si="98"/>
        <v>19</v>
      </c>
      <c r="Z1397" s="85"/>
      <c r="AA1397" s="267" t="s">
        <v>1381</v>
      </c>
      <c r="AB1397" s="176"/>
      <c r="AC1397" s="176"/>
      <c r="AD1397" s="176"/>
      <c r="AT1397" s="102"/>
      <c r="AU1397" s="101"/>
    </row>
    <row r="1398" spans="1:52" ht="70.5">
      <c r="A1398" s="487"/>
      <c r="B1398" s="445"/>
      <c r="C1398" s="489"/>
      <c r="D1398" s="262" t="s">
        <v>1388</v>
      </c>
      <c r="E1398" s="352" t="s">
        <v>363</v>
      </c>
      <c r="F1398" s="263" t="s">
        <v>624</v>
      </c>
      <c r="G1398" s="290" t="s">
        <v>789</v>
      </c>
      <c r="H1398" s="341" t="s">
        <v>577</v>
      </c>
      <c r="I1398" s="190" t="s">
        <v>688</v>
      </c>
      <c r="J1398" s="338" t="s">
        <v>689</v>
      </c>
      <c r="K1398" s="342" t="s">
        <v>680</v>
      </c>
      <c r="L1398" s="277">
        <v>4</v>
      </c>
      <c r="M1398" s="268">
        <f t="shared" si="97"/>
        <v>18</v>
      </c>
      <c r="N1398" s="269"/>
      <c r="O1398" s="274"/>
      <c r="P1398" s="334"/>
      <c r="Q1398" s="287"/>
      <c r="R1398" s="177"/>
      <c r="S1398" s="177" t="s">
        <v>795</v>
      </c>
      <c r="T1398" s="275"/>
      <c r="U1398" s="178" t="s">
        <v>791</v>
      </c>
      <c r="V1398" s="278"/>
      <c r="W1398" s="86">
        <f t="shared" si="96"/>
        <v>18</v>
      </c>
      <c r="X1398" s="195"/>
      <c r="Y1398" s="86">
        <f t="shared" si="98"/>
        <v>21</v>
      </c>
      <c r="Z1398" s="85"/>
      <c r="AA1398" s="267" t="s">
        <v>1381</v>
      </c>
      <c r="AB1398" s="176"/>
      <c r="AC1398" s="176"/>
      <c r="AD1398" s="176"/>
      <c r="AT1398" s="102"/>
      <c r="AU1398" s="101"/>
    </row>
    <row r="1399" spans="1:52" ht="105" customHeight="1">
      <c r="A1399" s="487"/>
      <c r="B1399" s="445"/>
      <c r="C1399" s="489"/>
      <c r="D1399" s="262" t="s">
        <v>1388</v>
      </c>
      <c r="E1399" s="352" t="s">
        <v>361</v>
      </c>
      <c r="F1399" s="263" t="s">
        <v>624</v>
      </c>
      <c r="G1399" s="290" t="s">
        <v>441</v>
      </c>
      <c r="H1399" s="341" t="s">
        <v>565</v>
      </c>
      <c r="I1399" s="335" t="s">
        <v>792</v>
      </c>
      <c r="J1399" s="336" t="s">
        <v>802</v>
      </c>
      <c r="K1399" s="342" t="s">
        <v>715</v>
      </c>
      <c r="L1399" s="277">
        <v>4</v>
      </c>
      <c r="M1399" s="268">
        <f t="shared" si="97"/>
        <v>14</v>
      </c>
      <c r="N1399" s="269"/>
      <c r="O1399" s="274"/>
      <c r="P1399" s="334"/>
      <c r="Q1399" s="287"/>
      <c r="R1399" s="177"/>
      <c r="S1399" s="177" t="s">
        <v>716</v>
      </c>
      <c r="T1399" s="275"/>
      <c r="U1399" s="178" t="s">
        <v>748</v>
      </c>
      <c r="V1399" s="278"/>
      <c r="W1399" s="86">
        <f t="shared" si="96"/>
        <v>14</v>
      </c>
      <c r="X1399" s="195"/>
      <c r="Y1399" s="86">
        <f t="shared" si="98"/>
        <v>18</v>
      </c>
      <c r="Z1399" s="85"/>
      <c r="AA1399" s="267" t="s">
        <v>1381</v>
      </c>
      <c r="AB1399" s="176"/>
      <c r="AC1399" s="176"/>
      <c r="AD1399" s="176"/>
      <c r="AT1399" s="102"/>
      <c r="AU1399" s="101"/>
    </row>
    <row r="1400" spans="1:52" ht="105" customHeight="1">
      <c r="A1400" s="487"/>
      <c r="B1400" s="445"/>
      <c r="C1400" s="493"/>
      <c r="D1400" s="262" t="s">
        <v>1388</v>
      </c>
      <c r="E1400" s="352" t="s">
        <v>362</v>
      </c>
      <c r="F1400" s="263" t="s">
        <v>624</v>
      </c>
      <c r="G1400" s="290" t="s">
        <v>692</v>
      </c>
      <c r="H1400" s="335" t="s">
        <v>521</v>
      </c>
      <c r="I1400" s="335" t="str">
        <f>IF(OR(E1400="SE",E1400="SA"),VLOOKUP(H1400,'Tabla de Peligros y Riesgo'!$C$2:$E$226,2,FALSE),VLOOKUP(H1400,'LISTA DE ASPECTOS - IMPACTOS'!$D$3:$F$72,2,FALSE))</f>
        <v>Riesgo Psicosocial</v>
      </c>
      <c r="J1400" s="336" t="str">
        <f>IF(OR(E1400="SE",E1400="SA"),VLOOKUP(H1400,'Tabla de Peligros y Riesgo'!$C$2:$E$226,3,FALSE),VLOOKUP(H1400,'LISTA DE ASPECTOS - IMPACTOS'!$D$3:$F$72,3,FALSE))</f>
        <v>Estrés / Depresión</v>
      </c>
      <c r="K1400" s="342" t="s">
        <v>680</v>
      </c>
      <c r="L1400" s="277">
        <v>4</v>
      </c>
      <c r="M1400" s="268">
        <f t="shared" si="97"/>
        <v>18</v>
      </c>
      <c r="N1400" s="269"/>
      <c r="O1400" s="274"/>
      <c r="P1400" s="275"/>
      <c r="Q1400" s="276"/>
      <c r="R1400" s="177"/>
      <c r="S1400" s="177" t="s">
        <v>742</v>
      </c>
      <c r="T1400" s="269"/>
      <c r="U1400" s="178" t="s">
        <v>748</v>
      </c>
      <c r="V1400" s="278"/>
      <c r="W1400" s="86">
        <f t="shared" si="96"/>
        <v>18</v>
      </c>
      <c r="X1400" s="195"/>
      <c r="Y1400" s="86">
        <f t="shared" si="98"/>
        <v>21</v>
      </c>
      <c r="Z1400" s="279"/>
      <c r="AA1400" s="267" t="s">
        <v>1381</v>
      </c>
      <c r="AB1400" s="176"/>
      <c r="AC1400" s="176"/>
      <c r="AD1400" s="176"/>
      <c r="AT1400" s="102"/>
      <c r="AU1400" s="101"/>
    </row>
    <row r="1401" spans="1:52" s="100" customFormat="1" ht="211.5">
      <c r="A1401" s="487"/>
      <c r="B1401" s="445"/>
      <c r="C1401" s="339" t="s">
        <v>142</v>
      </c>
      <c r="D1401" s="262" t="s">
        <v>1388</v>
      </c>
      <c r="E1401" s="352" t="s">
        <v>361</v>
      </c>
      <c r="F1401" s="263" t="s">
        <v>624</v>
      </c>
      <c r="G1401" s="290" t="s">
        <v>694</v>
      </c>
      <c r="H1401" s="335" t="s">
        <v>695</v>
      </c>
      <c r="I1401" s="335" t="str">
        <f>IF(OR(E1401="SE",E1401="SA"),VLOOKUP(H1401,'Tabla de Peligros y Riesgo'!$C$2:$E$226,2,FALSE),VLOOKUP(H1401,'LISTA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401" s="336" t="s">
        <v>696</v>
      </c>
      <c r="K1401" s="342" t="s">
        <v>680</v>
      </c>
      <c r="L1401" s="177">
        <v>4</v>
      </c>
      <c r="M1401" s="268">
        <f t="shared" si="97"/>
        <v>18</v>
      </c>
      <c r="N1401" s="280"/>
      <c r="O1401" s="280"/>
      <c r="P1401" s="282"/>
      <c r="Q1401" s="283" t="s">
        <v>697</v>
      </c>
      <c r="R1401" s="177" t="s">
        <v>678</v>
      </c>
      <c r="S1401" s="177" t="s">
        <v>698</v>
      </c>
      <c r="T1401" s="284"/>
      <c r="U1401" s="353" t="s">
        <v>699</v>
      </c>
      <c r="V1401" s="304"/>
      <c r="W1401" s="86">
        <f t="shared" si="96"/>
        <v>18</v>
      </c>
      <c r="X1401" s="88">
        <f>IF(M1401&gt;=16,MAX(N1401:R1401),IF(M1401&lt;16,MAX(N1401:T1401)))</f>
        <v>0</v>
      </c>
      <c r="Y1401" s="86">
        <f t="shared" si="98"/>
        <v>23</v>
      </c>
      <c r="Z1401" s="85"/>
      <c r="AA1401" s="267" t="s">
        <v>1381</v>
      </c>
      <c r="AD1401" s="99"/>
      <c r="AE1401" s="90"/>
      <c r="AF1401" s="90"/>
      <c r="AG1401" s="90"/>
      <c r="AH1401" s="90"/>
      <c r="AI1401" s="90"/>
      <c r="AJ1401" s="90"/>
      <c r="AK1401" s="90"/>
      <c r="AL1401" s="90"/>
      <c r="AM1401" s="90"/>
      <c r="AN1401" s="90"/>
      <c r="AO1401" s="90"/>
      <c r="AP1401" s="90"/>
      <c r="AQ1401" s="90"/>
      <c r="AR1401" s="90"/>
      <c r="AS1401" s="90"/>
      <c r="AT1401" s="102"/>
      <c r="AU1401" s="101"/>
      <c r="AV1401" s="90"/>
      <c r="AW1401" s="90"/>
      <c r="AX1401" s="90"/>
      <c r="AY1401" s="90"/>
      <c r="AZ1401" s="90"/>
    </row>
    <row r="1402" spans="1:52" ht="87">
      <c r="A1402" s="487"/>
      <c r="B1402" s="445"/>
      <c r="C1402" s="488" t="s">
        <v>22</v>
      </c>
      <c r="D1402" s="262" t="s">
        <v>1388</v>
      </c>
      <c r="E1402" s="352" t="s">
        <v>361</v>
      </c>
      <c r="F1402" s="263" t="s">
        <v>624</v>
      </c>
      <c r="G1402" s="290" t="s">
        <v>721</v>
      </c>
      <c r="H1402" s="341" t="s">
        <v>749</v>
      </c>
      <c r="I1402" s="335" t="str">
        <f>IF(OR(E1402="SE",E1402="SA"),VLOOKUP(H1402,'Tabla de Peligros y Riesgo'!$C$2:$E$226,2,FALSE),VLOOKUP(H1402,'LISTA DE ASPECTOS - IMPACTOS'!$D$3:$F$72,2,FALSE))</f>
        <v>Inhalación de gases Toxicos</v>
      </c>
      <c r="J1402" s="336" t="str">
        <f>IF(OR(E1402="SE",E1402="SA"),VLOOKUP(H1402,'Tabla de Peligros y Riesgo'!$C$2:$E$226,3,FALSE),VLOOKUP(H1402,'LISTA DE ASPECTOS - IMPACTOS'!$D$3:$F$72,3,FALSE))</f>
        <v>Intoxicación</v>
      </c>
      <c r="K1402" s="342" t="s">
        <v>715</v>
      </c>
      <c r="L1402" s="177">
        <v>3</v>
      </c>
      <c r="M1402" s="268">
        <f t="shared" si="97"/>
        <v>9</v>
      </c>
      <c r="N1402" s="85"/>
      <c r="O1402" s="85"/>
      <c r="P1402" s="84"/>
      <c r="Q1402" s="287" t="s">
        <v>750</v>
      </c>
      <c r="R1402" s="177" t="s">
        <v>685</v>
      </c>
      <c r="S1402" s="177" t="s">
        <v>751</v>
      </c>
      <c r="T1402" s="178"/>
      <c r="U1402" s="178" t="s">
        <v>748</v>
      </c>
      <c r="V1402" s="87"/>
      <c r="W1402" s="86">
        <f t="shared" ref="W1402:W1465" si="99">M1402</f>
        <v>9</v>
      </c>
      <c r="X1402" s="88"/>
      <c r="Y1402" s="86">
        <f t="shared" si="98"/>
        <v>17</v>
      </c>
      <c r="Z1402" s="85"/>
      <c r="AA1402" s="267" t="s">
        <v>1381</v>
      </c>
      <c r="AB1402" s="175"/>
      <c r="AC1402" s="176"/>
      <c r="AD1402" s="176"/>
      <c r="AT1402" s="102"/>
      <c r="AU1402" s="101"/>
    </row>
    <row r="1403" spans="1:52" ht="87">
      <c r="A1403" s="487"/>
      <c r="B1403" s="445"/>
      <c r="C1403" s="489"/>
      <c r="D1403" s="262" t="s">
        <v>1388</v>
      </c>
      <c r="E1403" s="352" t="s">
        <v>362</v>
      </c>
      <c r="F1403" s="263" t="s">
        <v>624</v>
      </c>
      <c r="G1403" s="290" t="s">
        <v>752</v>
      </c>
      <c r="H1403" s="341" t="s">
        <v>452</v>
      </c>
      <c r="I1403" s="335" t="str">
        <f>IF(OR(E1403="SE",E1403="SA"),VLOOKUP(H1403,'Tabla de Peligros y Riesgo'!$C$2:$E$226,2,FALSE),VLOOKUP(H1403,'LISTA DE ASPECTOS - IMPACTOS'!$D$3:$F$72,2,FALSE))</f>
        <v>Caída de roca</v>
      </c>
      <c r="J1403" s="336" t="str">
        <f>IF(OR(E1403="SE",E1403="SA"),VLOOKUP(H1403,'Tabla de Peligros y Riesgo'!$C$2:$E$226,3,FALSE),VLOOKUP(H1403,'LISTA DE ASPECTOS - IMPACTOS'!$D$3:$F$72,3,FALSE))</f>
        <v>Contusión/Fractura/Muerte</v>
      </c>
      <c r="K1403" s="342" t="s">
        <v>715</v>
      </c>
      <c r="L1403" s="177">
        <v>2</v>
      </c>
      <c r="M1403" s="268">
        <f t="shared" si="97"/>
        <v>5</v>
      </c>
      <c r="N1403" s="85"/>
      <c r="O1403" s="85"/>
      <c r="P1403" s="292"/>
      <c r="Q1403" s="287" t="s">
        <v>753</v>
      </c>
      <c r="R1403" s="177" t="s">
        <v>685</v>
      </c>
      <c r="S1403" s="177" t="s">
        <v>754</v>
      </c>
      <c r="T1403" s="293"/>
      <c r="U1403" s="178" t="s">
        <v>748</v>
      </c>
      <c r="V1403" s="278"/>
      <c r="W1403" s="86">
        <f t="shared" si="99"/>
        <v>5</v>
      </c>
      <c r="X1403" s="88"/>
      <c r="Y1403" s="86">
        <f t="shared" si="98"/>
        <v>12</v>
      </c>
      <c r="Z1403" s="85"/>
      <c r="AA1403" s="267" t="s">
        <v>1381</v>
      </c>
      <c r="AB1403" s="176"/>
      <c r="AC1403" s="176"/>
      <c r="AD1403" s="176"/>
      <c r="AT1403" s="102"/>
      <c r="AU1403" s="101"/>
    </row>
    <row r="1404" spans="1:52" s="100" customFormat="1" ht="87">
      <c r="A1404" s="487"/>
      <c r="B1404" s="445"/>
      <c r="C1404" s="489"/>
      <c r="D1404" s="262" t="s">
        <v>1388</v>
      </c>
      <c r="E1404" s="352" t="s">
        <v>362</v>
      </c>
      <c r="F1404" s="263" t="s">
        <v>624</v>
      </c>
      <c r="G1404" s="290" t="s">
        <v>701</v>
      </c>
      <c r="H1404" s="341" t="s">
        <v>524</v>
      </c>
      <c r="I1404" s="335" t="str">
        <f>IF(OR(E1404="SE",E1404="SA"),VLOOKUP(H1404,'Tabla de Peligros y Riesgo'!$C$2:$E$226,2,FALSE),VLOOKUP(H1404,'LISTA DE ASPECTOS - IMPACTOS'!$D$3:$F$72,2,FALSE))</f>
        <v>Caída al mismo nivel</v>
      </c>
      <c r="J1404" s="336" t="s">
        <v>702</v>
      </c>
      <c r="K1404" s="342" t="s">
        <v>680</v>
      </c>
      <c r="L1404" s="177">
        <v>4</v>
      </c>
      <c r="M1404" s="268">
        <f t="shared" si="97"/>
        <v>18</v>
      </c>
      <c r="N1404" s="280"/>
      <c r="O1404" s="280"/>
      <c r="P1404" s="282"/>
      <c r="Q1404" s="287"/>
      <c r="R1404" s="177"/>
      <c r="S1404" s="177" t="s">
        <v>872</v>
      </c>
      <c r="T1404" s="284"/>
      <c r="U1404" s="178" t="s">
        <v>748</v>
      </c>
      <c r="V1404" s="304"/>
      <c r="W1404" s="86">
        <f t="shared" si="99"/>
        <v>18</v>
      </c>
      <c r="X1404" s="88"/>
      <c r="Y1404" s="86">
        <f t="shared" si="98"/>
        <v>21</v>
      </c>
      <c r="Z1404" s="85"/>
      <c r="AA1404" s="267" t="s">
        <v>1381</v>
      </c>
      <c r="AD1404" s="99"/>
      <c r="AE1404" s="90"/>
      <c r="AF1404" s="90"/>
      <c r="AG1404" s="90"/>
      <c r="AH1404" s="90"/>
      <c r="AI1404" s="90"/>
      <c r="AJ1404" s="90"/>
      <c r="AK1404" s="90"/>
      <c r="AL1404" s="90"/>
      <c r="AM1404" s="90"/>
      <c r="AN1404" s="90"/>
      <c r="AO1404" s="90"/>
      <c r="AP1404" s="90"/>
      <c r="AQ1404" s="90"/>
      <c r="AR1404" s="90"/>
      <c r="AS1404" s="90"/>
      <c r="AT1404" s="102"/>
      <c r="AU1404" s="101"/>
      <c r="AV1404" s="90"/>
      <c r="AW1404" s="90"/>
      <c r="AX1404" s="90"/>
      <c r="AY1404" s="90"/>
      <c r="AZ1404" s="90"/>
    </row>
    <row r="1405" spans="1:52" ht="87">
      <c r="A1405" s="487"/>
      <c r="B1405" s="445"/>
      <c r="C1405" s="488" t="s">
        <v>37</v>
      </c>
      <c r="D1405" s="262" t="s">
        <v>1388</v>
      </c>
      <c r="E1405" s="352" t="s">
        <v>362</v>
      </c>
      <c r="F1405" s="263" t="s">
        <v>624</v>
      </c>
      <c r="G1405" s="290" t="s">
        <v>701</v>
      </c>
      <c r="H1405" s="341" t="s">
        <v>542</v>
      </c>
      <c r="I1405" s="335" t="str">
        <f>IF(OR(E1405="SE",E1405="SA"),VLOOKUP(H1405,'Tabla de Peligros y Riesgo'!$C$2:$E$226,2,FALSE),VLOOKUP(H1405,'LISTA DE ASPECTOS - IMPACTOS'!$D$3:$F$72,2,FALSE))</f>
        <v>Caída al mismo nivel</v>
      </c>
      <c r="J1405" s="336" t="s">
        <v>702</v>
      </c>
      <c r="K1405" s="342" t="s">
        <v>680</v>
      </c>
      <c r="L1405" s="177">
        <v>4</v>
      </c>
      <c r="M1405" s="268">
        <f t="shared" si="97"/>
        <v>18</v>
      </c>
      <c r="N1405" s="85"/>
      <c r="O1405" s="85"/>
      <c r="P1405" s="84"/>
      <c r="Q1405" s="287"/>
      <c r="R1405" s="177"/>
      <c r="S1405" s="177" t="s">
        <v>811</v>
      </c>
      <c r="T1405" s="178"/>
      <c r="U1405" s="178" t="s">
        <v>748</v>
      </c>
      <c r="V1405" s="87"/>
      <c r="W1405" s="86">
        <f t="shared" si="99"/>
        <v>18</v>
      </c>
      <c r="X1405" s="88"/>
      <c r="Y1405" s="86">
        <f t="shared" si="98"/>
        <v>21</v>
      </c>
      <c r="Z1405" s="85"/>
      <c r="AA1405" s="267" t="s">
        <v>1381</v>
      </c>
      <c r="AB1405" s="175"/>
      <c r="AC1405" s="176"/>
      <c r="AD1405" s="176"/>
      <c r="AT1405" s="102"/>
      <c r="AU1405" s="101"/>
    </row>
    <row r="1406" spans="1:52" ht="87">
      <c r="A1406" s="487"/>
      <c r="B1406" s="445"/>
      <c r="C1406" s="489"/>
      <c r="D1406" s="262" t="s">
        <v>1388</v>
      </c>
      <c r="E1406" s="352" t="s">
        <v>361</v>
      </c>
      <c r="F1406" s="263" t="s">
        <v>624</v>
      </c>
      <c r="G1406" s="290" t="s">
        <v>812</v>
      </c>
      <c r="H1406" s="341" t="s">
        <v>813</v>
      </c>
      <c r="I1406" s="335" t="s">
        <v>814</v>
      </c>
      <c r="J1406" s="336" t="s">
        <v>815</v>
      </c>
      <c r="K1406" s="342" t="s">
        <v>680</v>
      </c>
      <c r="L1406" s="177">
        <v>4</v>
      </c>
      <c r="M1406" s="268">
        <f t="shared" si="97"/>
        <v>18</v>
      </c>
      <c r="N1406" s="85"/>
      <c r="O1406" s="85"/>
      <c r="P1406" s="84"/>
      <c r="Q1406" s="287" t="s">
        <v>816</v>
      </c>
      <c r="R1406" s="177" t="s">
        <v>685</v>
      </c>
      <c r="S1406" s="177" t="s">
        <v>819</v>
      </c>
      <c r="T1406" s="178"/>
      <c r="U1406" s="178" t="s">
        <v>748</v>
      </c>
      <c r="V1406" s="87"/>
      <c r="W1406" s="86">
        <f t="shared" si="99"/>
        <v>18</v>
      </c>
      <c r="X1406" s="88"/>
      <c r="Y1406" s="86">
        <f t="shared" si="98"/>
        <v>22</v>
      </c>
      <c r="Z1406" s="85"/>
      <c r="AA1406" s="267" t="s">
        <v>1381</v>
      </c>
      <c r="AB1406" s="175"/>
      <c r="AC1406" s="176"/>
      <c r="AD1406" s="176"/>
      <c r="AT1406" s="102"/>
      <c r="AU1406" s="101"/>
    </row>
    <row r="1407" spans="1:52" ht="101.5">
      <c r="A1407" s="487"/>
      <c r="B1407" s="445"/>
      <c r="C1407" s="493"/>
      <c r="D1407" s="262" t="s">
        <v>1388</v>
      </c>
      <c r="E1407" s="352" t="s">
        <v>362</v>
      </c>
      <c r="F1407" s="263" t="s">
        <v>624</v>
      </c>
      <c r="G1407" s="290" t="s">
        <v>704</v>
      </c>
      <c r="H1407" s="341" t="s">
        <v>507</v>
      </c>
      <c r="I1407" s="335" t="str">
        <f>IF(OR(E1407="SE",E1407="SA"),VLOOKUP(H1407,'Tabla de Peligros y Riesgo'!$C$2:$E$226,2,FALSE),VLOOKUP(H1407,'LISTA DE ASPECTOS - IMPACTOS'!$D$3:$F$72,2,FALSE))</f>
        <v xml:space="preserve">Golpes </v>
      </c>
      <c r="J1407" s="336" t="s">
        <v>705</v>
      </c>
      <c r="K1407" s="342" t="s">
        <v>680</v>
      </c>
      <c r="L1407" s="177">
        <v>3</v>
      </c>
      <c r="M1407" s="268">
        <f t="shared" si="97"/>
        <v>13</v>
      </c>
      <c r="N1407" s="177"/>
      <c r="O1407" s="177"/>
      <c r="P1407" s="84"/>
      <c r="Q1407" s="287"/>
      <c r="R1407" s="177"/>
      <c r="S1407" s="177" t="s">
        <v>714</v>
      </c>
      <c r="T1407" s="178"/>
      <c r="U1407" s="178" t="s">
        <v>748</v>
      </c>
      <c r="V1407" s="87"/>
      <c r="W1407" s="86">
        <f t="shared" si="99"/>
        <v>13</v>
      </c>
      <c r="X1407" s="88"/>
      <c r="Y1407" s="86">
        <f t="shared" si="98"/>
        <v>17</v>
      </c>
      <c r="Z1407" s="85"/>
      <c r="AA1407" s="267" t="s">
        <v>1381</v>
      </c>
      <c r="AB1407" s="175"/>
      <c r="AC1407" s="176"/>
      <c r="AD1407" s="176"/>
      <c r="AT1407" s="102"/>
      <c r="AU1407" s="101"/>
    </row>
    <row r="1408" spans="1:52" ht="101.5">
      <c r="A1408" s="487"/>
      <c r="B1408" s="445"/>
      <c r="C1408" s="339" t="s">
        <v>144</v>
      </c>
      <c r="D1408" s="262" t="s">
        <v>1388</v>
      </c>
      <c r="E1408" s="352" t="s">
        <v>362</v>
      </c>
      <c r="F1408" s="263" t="s">
        <v>624</v>
      </c>
      <c r="G1408" s="290" t="s">
        <v>704</v>
      </c>
      <c r="H1408" s="341" t="s">
        <v>507</v>
      </c>
      <c r="I1408" s="335" t="str">
        <f>IF(OR(E1408="SE",E1408="SA"),VLOOKUP(H1408,'Tabla de Peligros y Riesgo'!$C$2:$E$226,2,FALSE),VLOOKUP(H1408,'LISTA DE ASPECTOS - IMPACTOS'!$D$3:$F$72,2,FALSE))</f>
        <v xml:space="preserve">Golpes </v>
      </c>
      <c r="J1408" s="336" t="s">
        <v>705</v>
      </c>
      <c r="K1408" s="342" t="s">
        <v>680</v>
      </c>
      <c r="L1408" s="177">
        <v>3</v>
      </c>
      <c r="M1408" s="268">
        <f t="shared" si="97"/>
        <v>13</v>
      </c>
      <c r="N1408" s="177"/>
      <c r="O1408" s="177"/>
      <c r="P1408" s="84"/>
      <c r="Q1408" s="287"/>
      <c r="R1408" s="177"/>
      <c r="S1408" s="177" t="s">
        <v>714</v>
      </c>
      <c r="T1408" s="178"/>
      <c r="U1408" s="178" t="s">
        <v>748</v>
      </c>
      <c r="V1408" s="87"/>
      <c r="W1408" s="86">
        <f t="shared" si="99"/>
        <v>13</v>
      </c>
      <c r="X1408" s="88"/>
      <c r="Y1408" s="86">
        <f t="shared" si="98"/>
        <v>17</v>
      </c>
      <c r="Z1408" s="85"/>
      <c r="AA1408" s="267" t="s">
        <v>1381</v>
      </c>
      <c r="AB1408" s="175"/>
      <c r="AC1408" s="176"/>
      <c r="AD1408" s="176"/>
      <c r="AT1408" s="102"/>
      <c r="AU1408" s="101"/>
    </row>
    <row r="1409" spans="1:47" ht="87">
      <c r="A1409" s="487"/>
      <c r="B1409" s="445"/>
      <c r="C1409" s="488" t="s">
        <v>269</v>
      </c>
      <c r="D1409" s="262" t="s">
        <v>1388</v>
      </c>
      <c r="E1409" s="352" t="s">
        <v>361</v>
      </c>
      <c r="F1409" s="263" t="s">
        <v>624</v>
      </c>
      <c r="G1409" s="290" t="s">
        <v>441</v>
      </c>
      <c r="H1409" s="341" t="s">
        <v>519</v>
      </c>
      <c r="I1409" s="335" t="str">
        <f>IF(OR(E1409="SE",E1409="SA"),VLOOKUP(H1409,'Tabla de Peligros y Riesgo'!$C$2:$E$226,2,FALSE),VLOOKUP(H1409,'LISTA DE ASPECTOS - IMPACTOS'!$D$3:$F$72,2,FALSE))</f>
        <v>Riesgos Disergonómico</v>
      </c>
      <c r="J1409" s="336" t="str">
        <f>IF(OR(E1409="SE",E1409="SA"),VLOOKUP(H1409,'Tabla de Peligros y Riesgo'!$C$2:$E$226,3,FALSE),VLOOKUP(H1409,'LISTA DE ASPECTOS - IMPACTOS'!$D$3:$F$72,3,FALSE))</f>
        <v>Lumbalgia/Dorsalgia/ Hiperlordosis/ Tendinitis de Hombro</v>
      </c>
      <c r="K1409" s="342" t="s">
        <v>715</v>
      </c>
      <c r="L1409" s="177">
        <v>4</v>
      </c>
      <c r="M1409" s="268">
        <f t="shared" si="97"/>
        <v>14</v>
      </c>
      <c r="N1409" s="177"/>
      <c r="O1409" s="177"/>
      <c r="P1409" s="84"/>
      <c r="Q1409" s="287"/>
      <c r="R1409" s="177"/>
      <c r="S1409" s="177" t="s">
        <v>716</v>
      </c>
      <c r="T1409" s="178"/>
      <c r="U1409" s="178" t="s">
        <v>748</v>
      </c>
      <c r="V1409" s="87"/>
      <c r="W1409" s="86">
        <f t="shared" si="99"/>
        <v>14</v>
      </c>
      <c r="X1409" s="88"/>
      <c r="Y1409" s="86">
        <f t="shared" si="98"/>
        <v>18</v>
      </c>
      <c r="Z1409" s="85"/>
      <c r="AA1409" s="267" t="s">
        <v>1381</v>
      </c>
      <c r="AB1409" s="175"/>
      <c r="AC1409" s="176"/>
      <c r="AD1409" s="176"/>
      <c r="AT1409" s="102"/>
      <c r="AU1409" s="101"/>
    </row>
    <row r="1410" spans="1:47" ht="87">
      <c r="A1410" s="487"/>
      <c r="B1410" s="445"/>
      <c r="C1410" s="489"/>
      <c r="D1410" s="262" t="s">
        <v>1388</v>
      </c>
      <c r="E1410" s="352" t="s">
        <v>362</v>
      </c>
      <c r="F1410" s="263" t="s">
        <v>624</v>
      </c>
      <c r="G1410" s="290" t="s">
        <v>701</v>
      </c>
      <c r="H1410" s="341" t="s">
        <v>542</v>
      </c>
      <c r="I1410" s="335" t="str">
        <f>IF(OR(E1410="SE",E1410="SA"),VLOOKUP(H1410,'Tabla de Peligros y Riesgo'!$C$2:$E$226,2,FALSE),VLOOKUP(H1410,'LISTA DE ASPECTOS - IMPACTOS'!$D$3:$F$72,2,FALSE))</f>
        <v>Caída al mismo nivel</v>
      </c>
      <c r="J1410" s="336" t="s">
        <v>702</v>
      </c>
      <c r="K1410" s="342" t="s">
        <v>680</v>
      </c>
      <c r="L1410" s="177">
        <v>4</v>
      </c>
      <c r="M1410" s="268">
        <f t="shared" si="97"/>
        <v>18</v>
      </c>
      <c r="N1410" s="85"/>
      <c r="O1410" s="85"/>
      <c r="P1410" s="84"/>
      <c r="Q1410" s="287"/>
      <c r="R1410" s="177"/>
      <c r="S1410" s="177" t="s">
        <v>872</v>
      </c>
      <c r="T1410" s="178"/>
      <c r="U1410" s="178" t="s">
        <v>748</v>
      </c>
      <c r="V1410" s="87">
        <v>0.15</v>
      </c>
      <c r="W1410" s="86">
        <f t="shared" si="99"/>
        <v>18</v>
      </c>
      <c r="X1410" s="88">
        <f>IF(M1410&gt;=16,MAX(N1410:R1410),IF(M1410&lt;16,MAX(N1410:V1410)))</f>
        <v>0</v>
      </c>
      <c r="Y1410" s="86">
        <f t="shared" si="98"/>
        <v>21</v>
      </c>
      <c r="Z1410" s="85"/>
      <c r="AA1410" s="267" t="s">
        <v>1381</v>
      </c>
      <c r="AB1410" s="175"/>
      <c r="AC1410" s="176"/>
      <c r="AD1410" s="176"/>
      <c r="AT1410" s="102"/>
      <c r="AU1410" s="101"/>
    </row>
    <row r="1411" spans="1:47" ht="329">
      <c r="A1411" s="487"/>
      <c r="B1411" s="445"/>
      <c r="C1411" s="489"/>
      <c r="D1411" s="262" t="s">
        <v>1388</v>
      </c>
      <c r="E1411" s="352" t="s">
        <v>363</v>
      </c>
      <c r="F1411" s="263" t="s">
        <v>624</v>
      </c>
      <c r="G1411" s="290" t="s">
        <v>732</v>
      </c>
      <c r="H1411" s="341" t="s">
        <v>729</v>
      </c>
      <c r="I1411" s="335" t="str">
        <f>IF(OR(E1411="SE",E1411="SA"),VLOOKUP(H1411,'Tabla de Peligros y Riesgo'!$C$2:$E$226,2,FALSE),VLOOKUP(H1411,'LISTA DE ASPECTOS - IMPACTOS'!$D$3:$F$72,2,FALSE))</f>
        <v>Alteración de la calidad de suelo/agua</v>
      </c>
      <c r="J1411" s="336" t="str">
        <f>IF(OR(E1411="SE",E1411="SA"),VLOOKUP(H1411,'Tabla de Peligros y Riesgo'!$C$2:$E$226,3,FALSE),VLOOKUP(H1411,'LISTA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11" s="342" t="s">
        <v>690</v>
      </c>
      <c r="L1411" s="177">
        <v>4</v>
      </c>
      <c r="M1411" s="268">
        <f t="shared" si="97"/>
        <v>10</v>
      </c>
      <c r="N1411" s="85"/>
      <c r="O1411" s="85"/>
      <c r="P1411" s="84"/>
      <c r="Q1411" s="177"/>
      <c r="R1411" s="177"/>
      <c r="S1411" s="177" t="s">
        <v>733</v>
      </c>
      <c r="T1411" s="178"/>
      <c r="U1411" s="178"/>
      <c r="V1411" s="87"/>
      <c r="W1411" s="86">
        <f t="shared" si="99"/>
        <v>10</v>
      </c>
      <c r="X1411" s="88"/>
      <c r="Y1411" s="86">
        <f t="shared" si="98"/>
        <v>18</v>
      </c>
      <c r="Z1411" s="85"/>
      <c r="AA1411" s="267" t="s">
        <v>1381</v>
      </c>
      <c r="AB1411" s="175"/>
      <c r="AC1411" s="176"/>
      <c r="AD1411" s="176"/>
      <c r="AE1411" s="272"/>
      <c r="AF1411" s="272"/>
      <c r="AG1411" s="272"/>
      <c r="AH1411" s="272"/>
      <c r="AI1411" s="272"/>
      <c r="AJ1411" s="272"/>
      <c r="AK1411" s="272"/>
      <c r="AL1411" s="273"/>
      <c r="AM1411" s="272"/>
      <c r="AN1411" s="273"/>
      <c r="AO1411" s="272"/>
      <c r="AP1411" s="273"/>
      <c r="AQ1411" s="272"/>
      <c r="AR1411" s="273"/>
      <c r="AS1411" s="272"/>
      <c r="AT1411" s="102"/>
      <c r="AU1411" s="101"/>
    </row>
    <row r="1412" spans="1:47" ht="329">
      <c r="A1412" s="487"/>
      <c r="B1412" s="445"/>
      <c r="C1412" s="489"/>
      <c r="D1412" s="262" t="s">
        <v>1388</v>
      </c>
      <c r="E1412" s="352" t="s">
        <v>363</v>
      </c>
      <c r="F1412" s="263" t="s">
        <v>624</v>
      </c>
      <c r="G1412" s="290" t="s">
        <v>728</v>
      </c>
      <c r="H1412" s="341" t="s">
        <v>729</v>
      </c>
      <c r="I1412" s="335" t="str">
        <f>IF(OR(E1412="SE",E1412="SA"),VLOOKUP(H1412,'Tabla de Peligros y Riesgo'!$C$2:$E$226,2,FALSE),VLOOKUP(H1412,'LISTA DE ASPECTOS - IMPACTOS'!$D$3:$F$72,2,FALSE))</f>
        <v>Alteración de la calidad de suelo/agua</v>
      </c>
      <c r="J1412" s="336" t="str">
        <f>IF(OR(E1412="SE",E1412="SA"),VLOOKUP(H1412,'Tabla de Peligros y Riesgo'!$C$2:$E$226,3,FALSE),VLOOKUP(H1412,'LISTA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12" s="342" t="s">
        <v>680</v>
      </c>
      <c r="L1412" s="177">
        <v>3</v>
      </c>
      <c r="M1412" s="268">
        <f t="shared" si="97"/>
        <v>13</v>
      </c>
      <c r="N1412" s="177"/>
      <c r="O1412" s="177"/>
      <c r="P1412" s="84"/>
      <c r="Q1412" s="177" t="s">
        <v>730</v>
      </c>
      <c r="R1412" s="177" t="s">
        <v>685</v>
      </c>
      <c r="S1412" s="177" t="s">
        <v>731</v>
      </c>
      <c r="T1412" s="178">
        <v>0.35</v>
      </c>
      <c r="U1412" s="178"/>
      <c r="V1412" s="87">
        <v>0.15</v>
      </c>
      <c r="W1412" s="86">
        <f t="shared" si="99"/>
        <v>13</v>
      </c>
      <c r="X1412" s="88">
        <f>IF(M1412&gt;=16,MAX(N1412:R1412),IF(M1412&lt;16,MAX(N1412:V1412)))</f>
        <v>0.35</v>
      </c>
      <c r="Y1412" s="86">
        <f t="shared" si="98"/>
        <v>17</v>
      </c>
      <c r="Z1412" s="85"/>
      <c r="AA1412" s="267" t="s">
        <v>1381</v>
      </c>
      <c r="AB1412" s="175"/>
      <c r="AC1412" s="176"/>
      <c r="AD1412" s="176"/>
      <c r="AT1412" s="102"/>
      <c r="AU1412" s="101"/>
    </row>
    <row r="1413" spans="1:47" ht="87">
      <c r="A1413" s="487"/>
      <c r="B1413" s="445"/>
      <c r="C1413" s="489"/>
      <c r="D1413" s="262" t="s">
        <v>1388</v>
      </c>
      <c r="E1413" s="352" t="s">
        <v>362</v>
      </c>
      <c r="F1413" s="263" t="s">
        <v>624</v>
      </c>
      <c r="G1413" s="290" t="s">
        <v>823</v>
      </c>
      <c r="H1413" s="341" t="s">
        <v>824</v>
      </c>
      <c r="I1413" s="335" t="str">
        <f>IF(OR(E1413="SE",E1413="SA"),VLOOKUP(H1413,'Tabla de Peligros y Riesgo'!$C$2:$E$226,2,FALSE),VLOOKUP(H1413,'LISTA DE ASPECTOS - IMPACTOS'!$D$3:$F$72,2,FALSE))</f>
        <v>Aplastamiento</v>
      </c>
      <c r="J1413" s="336" t="str">
        <f>IF(OR(E1413="SE",E1413="SA"),VLOOKUP(H1413,'Tabla de Peligros y Riesgo'!$C$2:$E$226,3,FALSE),VLOOKUP(H1413,'LISTA DE ASPECTOS - IMPACTOS'!$D$3:$F$72,3,FALSE))</f>
        <v>Contusión/Fractura/Muerte</v>
      </c>
      <c r="K1413" s="342" t="s">
        <v>680</v>
      </c>
      <c r="L1413" s="177">
        <v>2</v>
      </c>
      <c r="M1413" s="268">
        <f t="shared" si="97"/>
        <v>8</v>
      </c>
      <c r="N1413" s="85"/>
      <c r="O1413" s="85"/>
      <c r="P1413" s="84"/>
      <c r="Q1413" s="287" t="s">
        <v>825</v>
      </c>
      <c r="R1413" s="177" t="s">
        <v>685</v>
      </c>
      <c r="S1413" s="177" t="s">
        <v>826</v>
      </c>
      <c r="T1413" s="178"/>
      <c r="U1413" s="178" t="s">
        <v>748</v>
      </c>
      <c r="V1413" s="87"/>
      <c r="W1413" s="86">
        <f t="shared" si="99"/>
        <v>8</v>
      </c>
      <c r="X1413" s="88"/>
      <c r="Y1413" s="86">
        <f t="shared" si="98"/>
        <v>12</v>
      </c>
      <c r="Z1413" s="85"/>
      <c r="AA1413" s="267" t="s">
        <v>1381</v>
      </c>
      <c r="AB1413" s="175"/>
      <c r="AC1413" s="176"/>
      <c r="AD1413" s="176"/>
      <c r="AT1413" s="102"/>
      <c r="AU1413" s="101"/>
    </row>
    <row r="1414" spans="1:47" ht="116">
      <c r="A1414" s="487"/>
      <c r="B1414" s="445"/>
      <c r="C1414" s="489"/>
      <c r="D1414" s="262" t="s">
        <v>1388</v>
      </c>
      <c r="E1414" s="352" t="s">
        <v>362</v>
      </c>
      <c r="F1414" s="263" t="s">
        <v>624</v>
      </c>
      <c r="G1414" s="290" t="s">
        <v>735</v>
      </c>
      <c r="H1414" s="341" t="s">
        <v>736</v>
      </c>
      <c r="I1414" s="335" t="str">
        <f>IF(OR(E1414="SE",E1414="SA"),VLOOKUP(H1414,'Tabla de Peligros y Riesgo'!$C$2:$E$226,2,FALSE),VLOOKUP(H1414,'LISTA DE ASPECTOS - IMPACTOS'!$D$3:$F$72,2,FALSE))</f>
        <v>Cortes</v>
      </c>
      <c r="J1414" s="336" t="str">
        <f>IF(OR(E1414="SE",E1414="SA"),VLOOKUP(H1414,'Tabla de Peligros y Riesgo'!$C$2:$E$226,3,FALSE),VLOOKUP(H1414,'LISTA DE ASPECTOS - IMPACTOS'!$D$3:$F$72,3,FALSE))</f>
        <v>Herida punzocortante</v>
      </c>
      <c r="K1414" s="342" t="s">
        <v>715</v>
      </c>
      <c r="L1414" s="177">
        <v>3</v>
      </c>
      <c r="M1414" s="268">
        <f t="shared" si="97"/>
        <v>9</v>
      </c>
      <c r="N1414" s="85"/>
      <c r="O1414" s="85"/>
      <c r="P1414" s="84"/>
      <c r="Q1414" s="287" t="s">
        <v>737</v>
      </c>
      <c r="R1414" s="177" t="s">
        <v>678</v>
      </c>
      <c r="S1414" s="177" t="s">
        <v>738</v>
      </c>
      <c r="T1414" s="178"/>
      <c r="U1414" s="178" t="s">
        <v>748</v>
      </c>
      <c r="V1414" s="87"/>
      <c r="W1414" s="86">
        <f t="shared" si="99"/>
        <v>9</v>
      </c>
      <c r="X1414" s="88"/>
      <c r="Y1414" s="86">
        <f t="shared" si="98"/>
        <v>20</v>
      </c>
      <c r="Z1414" s="85"/>
      <c r="AA1414" s="267" t="s">
        <v>1381</v>
      </c>
      <c r="AB1414" s="175"/>
      <c r="AC1414" s="176"/>
      <c r="AD1414" s="176"/>
      <c r="AT1414" s="102"/>
      <c r="AU1414" s="101"/>
    </row>
    <row r="1415" spans="1:47" ht="117.5">
      <c r="A1415" s="487"/>
      <c r="B1415" s="445"/>
      <c r="C1415" s="493"/>
      <c r="D1415" s="262" t="s">
        <v>1388</v>
      </c>
      <c r="E1415" s="352" t="s">
        <v>362</v>
      </c>
      <c r="F1415" s="263" t="s">
        <v>624</v>
      </c>
      <c r="G1415" s="290" t="s">
        <v>704</v>
      </c>
      <c r="H1415" s="341" t="s">
        <v>707</v>
      </c>
      <c r="I1415" s="335" t="str">
        <f>IF(OR(E1415="SE",E1415="SA"),VLOOKUP(H1415,'Tabla de Peligros y Riesgo'!$C$2:$E$226,2,FALSE),VLOOKUP(H1415,'LISTA DE ASPECTOS - IMPACTOS'!$D$3:$F$72,2,FALSE))</f>
        <v>Atrapamiento</v>
      </c>
      <c r="J1415" s="336" t="s">
        <v>705</v>
      </c>
      <c r="K1415" s="342" t="s">
        <v>680</v>
      </c>
      <c r="L1415" s="177">
        <v>3</v>
      </c>
      <c r="M1415" s="268">
        <f t="shared" si="97"/>
        <v>13</v>
      </c>
      <c r="N1415" s="177"/>
      <c r="O1415" s="177"/>
      <c r="P1415" s="84"/>
      <c r="Q1415" s="287"/>
      <c r="R1415" s="177"/>
      <c r="S1415" s="177" t="s">
        <v>714</v>
      </c>
      <c r="T1415" s="178"/>
      <c r="U1415" s="178" t="s">
        <v>748</v>
      </c>
      <c r="V1415" s="87"/>
      <c r="W1415" s="86">
        <f t="shared" si="99"/>
        <v>13</v>
      </c>
      <c r="X1415" s="88"/>
      <c r="Y1415" s="86">
        <f t="shared" si="98"/>
        <v>17</v>
      </c>
      <c r="Z1415" s="85"/>
      <c r="AA1415" s="267" t="s">
        <v>1381</v>
      </c>
      <c r="AB1415" s="175"/>
      <c r="AC1415" s="176"/>
      <c r="AD1415" s="176"/>
      <c r="AT1415" s="102"/>
      <c r="AU1415" s="101"/>
    </row>
    <row r="1416" spans="1:47" ht="87">
      <c r="A1416" s="487"/>
      <c r="B1416" s="445"/>
      <c r="C1416" s="488" t="s">
        <v>270</v>
      </c>
      <c r="D1416" s="262" t="s">
        <v>1388</v>
      </c>
      <c r="E1416" s="352" t="s">
        <v>362</v>
      </c>
      <c r="F1416" s="263" t="s">
        <v>624</v>
      </c>
      <c r="G1416" s="290" t="s">
        <v>701</v>
      </c>
      <c r="H1416" s="341" t="s">
        <v>542</v>
      </c>
      <c r="I1416" s="335" t="str">
        <f>IF(OR(E1416="SE",E1416="SA"),VLOOKUP(H1416,'Tabla de Peligros y Riesgo'!$C$2:$E$226,2,FALSE),VLOOKUP(H1416,'LISTA DE ASPECTOS - IMPACTOS'!$D$3:$F$72,2,FALSE))</f>
        <v>Caída al mismo nivel</v>
      </c>
      <c r="J1416" s="336" t="s">
        <v>702</v>
      </c>
      <c r="K1416" s="342" t="s">
        <v>680</v>
      </c>
      <c r="L1416" s="177">
        <v>4</v>
      </c>
      <c r="M1416" s="268">
        <f t="shared" si="97"/>
        <v>18</v>
      </c>
      <c r="N1416" s="85"/>
      <c r="O1416" s="85"/>
      <c r="P1416" s="84"/>
      <c r="Q1416" s="287"/>
      <c r="R1416" s="177"/>
      <c r="S1416" s="177" t="s">
        <v>872</v>
      </c>
      <c r="T1416" s="178"/>
      <c r="U1416" s="178" t="s">
        <v>748</v>
      </c>
      <c r="V1416" s="87"/>
      <c r="W1416" s="86">
        <f t="shared" si="99"/>
        <v>18</v>
      </c>
      <c r="X1416" s="88">
        <f>IF(M1416&gt;=16,MAX(N1416:R1416),IF(M1416&lt;16,MAX(N1416:V1416)))</f>
        <v>0</v>
      </c>
      <c r="Y1416" s="86">
        <f t="shared" si="98"/>
        <v>21</v>
      </c>
      <c r="Z1416" s="85"/>
      <c r="AA1416" s="267" t="s">
        <v>1381</v>
      </c>
      <c r="AB1416" s="175"/>
      <c r="AC1416" s="176"/>
      <c r="AD1416" s="176"/>
      <c r="AT1416" s="102"/>
      <c r="AU1416" s="101"/>
    </row>
    <row r="1417" spans="1:47" ht="329">
      <c r="A1417" s="487"/>
      <c r="B1417" s="445"/>
      <c r="C1417" s="489"/>
      <c r="D1417" s="262" t="s">
        <v>1388</v>
      </c>
      <c r="E1417" s="352" t="s">
        <v>363</v>
      </c>
      <c r="F1417" s="263" t="s">
        <v>624</v>
      </c>
      <c r="G1417" s="290" t="s">
        <v>732</v>
      </c>
      <c r="H1417" s="341" t="s">
        <v>729</v>
      </c>
      <c r="I1417" s="335" t="str">
        <f>IF(OR(E1417="SE",E1417="SA"),VLOOKUP(H1417,'Tabla de Peligros y Riesgo'!$C$2:$E$226,2,FALSE),VLOOKUP(H1417,'LISTA DE ASPECTOS - IMPACTOS'!$D$3:$F$72,2,FALSE))</f>
        <v>Alteración de la calidad de suelo/agua</v>
      </c>
      <c r="J1417" s="336" t="str">
        <f>IF(OR(E1417="SE",E1417="SA"),VLOOKUP(H1417,'Tabla de Peligros y Riesgo'!$C$2:$E$226,3,FALSE),VLOOKUP(H1417,'LISTA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17" s="342" t="s">
        <v>690</v>
      </c>
      <c r="L1417" s="177">
        <v>4</v>
      </c>
      <c r="M1417" s="268">
        <f t="shared" si="97"/>
        <v>10</v>
      </c>
      <c r="N1417" s="85"/>
      <c r="O1417" s="85"/>
      <c r="P1417" s="84"/>
      <c r="Q1417" s="177"/>
      <c r="R1417" s="177"/>
      <c r="S1417" s="177" t="s">
        <v>733</v>
      </c>
      <c r="T1417" s="178"/>
      <c r="U1417" s="178"/>
      <c r="V1417" s="87"/>
      <c r="W1417" s="86">
        <f t="shared" si="99"/>
        <v>10</v>
      </c>
      <c r="X1417" s="88"/>
      <c r="Y1417" s="86">
        <f t="shared" si="98"/>
        <v>18</v>
      </c>
      <c r="Z1417" s="85"/>
      <c r="AA1417" s="267" t="s">
        <v>1381</v>
      </c>
      <c r="AB1417" s="175"/>
      <c r="AC1417" s="176"/>
      <c r="AD1417" s="176"/>
      <c r="AE1417" s="272"/>
      <c r="AF1417" s="272"/>
      <c r="AG1417" s="272"/>
      <c r="AH1417" s="272"/>
      <c r="AI1417" s="272"/>
      <c r="AJ1417" s="272"/>
      <c r="AK1417" s="272"/>
      <c r="AL1417" s="273"/>
      <c r="AM1417" s="272"/>
      <c r="AN1417" s="273"/>
      <c r="AO1417" s="272"/>
      <c r="AP1417" s="273"/>
      <c r="AQ1417" s="272"/>
      <c r="AR1417" s="273"/>
      <c r="AS1417" s="272"/>
      <c r="AT1417" s="102"/>
      <c r="AU1417" s="101"/>
    </row>
    <row r="1418" spans="1:47" ht="329">
      <c r="A1418" s="487"/>
      <c r="B1418" s="445"/>
      <c r="C1418" s="489"/>
      <c r="D1418" s="262" t="s">
        <v>1388</v>
      </c>
      <c r="E1418" s="352" t="s">
        <v>363</v>
      </c>
      <c r="F1418" s="263" t="s">
        <v>624</v>
      </c>
      <c r="G1418" s="290" t="s">
        <v>728</v>
      </c>
      <c r="H1418" s="341" t="s">
        <v>729</v>
      </c>
      <c r="I1418" s="335" t="str">
        <f>IF(OR(E1418="SE",E1418="SA"),VLOOKUP(H1418,'Tabla de Peligros y Riesgo'!$C$2:$E$226,2,FALSE),VLOOKUP(H1418,'LISTA DE ASPECTOS - IMPACTOS'!$D$3:$F$72,2,FALSE))</f>
        <v>Alteración de la calidad de suelo/agua</v>
      </c>
      <c r="J1418" s="336" t="str">
        <f>IF(OR(E1418="SE",E1418="SA"),VLOOKUP(H1418,'Tabla de Peligros y Riesgo'!$C$2:$E$226,3,FALSE),VLOOKUP(H1418,'LISTA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18" s="342" t="s">
        <v>680</v>
      </c>
      <c r="L1418" s="177">
        <v>3</v>
      </c>
      <c r="M1418" s="268">
        <f t="shared" si="97"/>
        <v>13</v>
      </c>
      <c r="N1418" s="177"/>
      <c r="O1418" s="177"/>
      <c r="P1418" s="84"/>
      <c r="Q1418" s="177" t="s">
        <v>730</v>
      </c>
      <c r="R1418" s="177" t="s">
        <v>685</v>
      </c>
      <c r="S1418" s="177" t="s">
        <v>731</v>
      </c>
      <c r="T1418" s="178"/>
      <c r="U1418" s="178"/>
      <c r="V1418" s="87">
        <v>0.15</v>
      </c>
      <c r="W1418" s="86">
        <f t="shared" si="99"/>
        <v>13</v>
      </c>
      <c r="X1418" s="88">
        <f>IF(M1418&gt;=16,MAX(N1418:R1418),IF(M1418&lt;16,MAX(N1418:V1418)))</f>
        <v>0.15</v>
      </c>
      <c r="Y1418" s="86">
        <f t="shared" si="98"/>
        <v>17</v>
      </c>
      <c r="Z1418" s="85"/>
      <c r="AA1418" s="267" t="s">
        <v>1381</v>
      </c>
      <c r="AB1418" s="175"/>
      <c r="AC1418" s="176"/>
      <c r="AD1418" s="176"/>
      <c r="AE1418" s="101"/>
      <c r="AF1418" s="101"/>
      <c r="AG1418" s="101"/>
      <c r="AH1418" s="101"/>
      <c r="AI1418" s="101"/>
      <c r="AJ1418" s="101"/>
      <c r="AK1418" s="101"/>
      <c r="AL1418" s="102"/>
      <c r="AM1418" s="101"/>
      <c r="AN1418" s="102"/>
      <c r="AO1418" s="101"/>
      <c r="AP1418" s="102"/>
      <c r="AQ1418" s="101"/>
      <c r="AR1418" s="102"/>
      <c r="AS1418" s="101"/>
      <c r="AT1418" s="102"/>
      <c r="AU1418" s="101"/>
    </row>
    <row r="1419" spans="1:47" ht="188">
      <c r="A1419" s="487"/>
      <c r="B1419" s="445"/>
      <c r="C1419" s="489"/>
      <c r="D1419" s="262" t="s">
        <v>1388</v>
      </c>
      <c r="E1419" s="352" t="s">
        <v>363</v>
      </c>
      <c r="F1419" s="263" t="s">
        <v>624</v>
      </c>
      <c r="G1419" s="290" t="s">
        <v>739</v>
      </c>
      <c r="H1419" s="341" t="s">
        <v>740</v>
      </c>
      <c r="I1419" s="335" t="str">
        <f>IF(OR(E1419="SE",E1419="SA"),VLOOKUP(H1419,'Tabla de Peligros y Riesgo'!$C$2:$E$226,2,FALSE),VLOOKUP(H1419,'LISTA DE ASPECTOS - IMPACTOS'!$D$3:$F$72,2,FALSE))</f>
        <v>Alteración de la calidad de suelo/agua</v>
      </c>
      <c r="J1419" s="336" t="str">
        <f>IF(OR(E1419="SE",E1419="SA"),VLOOKUP(H1419,'Tabla de Peligros y Riesgo'!$C$2:$E$226,3,FALSE),VLOOKUP(H1419,'LISTA DE ASPECTOS - IMPACTOS'!$D$3:$F$72,3,FALSE))</f>
        <v>Potencial incumplimiento de Estándares de Calidad Ambiental (ECA) para aire.
Potencial afectación a la vida y salud humana.</v>
      </c>
      <c r="K1419" s="342" t="s">
        <v>715</v>
      </c>
      <c r="L1419" s="177">
        <v>4</v>
      </c>
      <c r="M1419" s="268">
        <f t="shared" si="97"/>
        <v>14</v>
      </c>
      <c r="N1419" s="85"/>
      <c r="O1419" s="85"/>
      <c r="P1419" s="291"/>
      <c r="Q1419" s="287"/>
      <c r="R1419" s="177"/>
      <c r="S1419" s="177" t="s">
        <v>741</v>
      </c>
      <c r="T1419" s="178">
        <v>0.35</v>
      </c>
      <c r="U1419" s="178"/>
      <c r="V1419" s="87"/>
      <c r="W1419" s="86">
        <f t="shared" si="99"/>
        <v>14</v>
      </c>
      <c r="X1419" s="88"/>
      <c r="Y1419" s="86">
        <f t="shared" si="98"/>
        <v>18</v>
      </c>
      <c r="Z1419" s="85"/>
      <c r="AA1419" s="267" t="s">
        <v>1381</v>
      </c>
      <c r="AB1419" s="536"/>
      <c r="AC1419" s="537"/>
      <c r="AD1419" s="537"/>
      <c r="AE1419" s="272"/>
      <c r="AF1419" s="272"/>
      <c r="AG1419" s="272"/>
      <c r="AH1419" s="272"/>
      <c r="AI1419" s="272"/>
      <c r="AJ1419" s="272"/>
      <c r="AK1419" s="272"/>
      <c r="AL1419" s="273"/>
      <c r="AM1419" s="272"/>
      <c r="AN1419" s="273"/>
      <c r="AO1419" s="272"/>
      <c r="AP1419" s="273"/>
      <c r="AQ1419" s="272"/>
      <c r="AR1419" s="273"/>
      <c r="AS1419" s="272"/>
      <c r="AT1419" s="102"/>
      <c r="AU1419" s="101"/>
    </row>
    <row r="1420" spans="1:47" ht="116">
      <c r="A1420" s="487"/>
      <c r="B1420" s="445"/>
      <c r="C1420" s="489"/>
      <c r="D1420" s="262" t="s">
        <v>1388</v>
      </c>
      <c r="E1420" s="352" t="s">
        <v>362</v>
      </c>
      <c r="F1420" s="263" t="s">
        <v>624</v>
      </c>
      <c r="G1420" s="290" t="s">
        <v>735</v>
      </c>
      <c r="H1420" s="341" t="s">
        <v>736</v>
      </c>
      <c r="I1420" s="335" t="str">
        <f>IF(OR(E1420="SE",E1420="SA"),VLOOKUP(H1420,'Tabla de Peligros y Riesgo'!$C$2:$E$226,2,FALSE),VLOOKUP(H1420,'LISTA DE ASPECTOS - IMPACTOS'!$D$3:$F$72,2,FALSE))</f>
        <v>Cortes</v>
      </c>
      <c r="J1420" s="336" t="str">
        <f>IF(OR(E1420="SE",E1420="SA"),VLOOKUP(H1420,'Tabla de Peligros y Riesgo'!$C$2:$E$226,3,FALSE),VLOOKUP(H1420,'LISTA DE ASPECTOS - IMPACTOS'!$D$3:$F$72,3,FALSE))</f>
        <v>Herida punzocortante</v>
      </c>
      <c r="K1420" s="342" t="s">
        <v>715</v>
      </c>
      <c r="L1420" s="177">
        <v>3</v>
      </c>
      <c r="M1420" s="268">
        <f t="shared" si="97"/>
        <v>9</v>
      </c>
      <c r="N1420" s="85"/>
      <c r="O1420" s="85"/>
      <c r="P1420" s="84"/>
      <c r="Q1420" s="287" t="s">
        <v>737</v>
      </c>
      <c r="R1420" s="177" t="s">
        <v>678</v>
      </c>
      <c r="S1420" s="177" t="s">
        <v>738</v>
      </c>
      <c r="T1420" s="178"/>
      <c r="U1420" s="178" t="s">
        <v>748</v>
      </c>
      <c r="V1420" s="87"/>
      <c r="W1420" s="86">
        <f t="shared" si="99"/>
        <v>9</v>
      </c>
      <c r="X1420" s="88"/>
      <c r="Y1420" s="86">
        <f t="shared" si="98"/>
        <v>20</v>
      </c>
      <c r="Z1420" s="85"/>
      <c r="AA1420" s="267" t="s">
        <v>1381</v>
      </c>
      <c r="AB1420" s="175"/>
      <c r="AC1420" s="176"/>
      <c r="AD1420" s="176"/>
      <c r="AT1420" s="102"/>
      <c r="AU1420" s="101"/>
    </row>
    <row r="1421" spans="1:47" ht="101.5">
      <c r="A1421" s="487"/>
      <c r="B1421" s="445"/>
      <c r="C1421" s="493"/>
      <c r="D1421" s="262" t="s">
        <v>1388</v>
      </c>
      <c r="E1421" s="352" t="s">
        <v>362</v>
      </c>
      <c r="F1421" s="263" t="s">
        <v>624</v>
      </c>
      <c r="G1421" s="290" t="s">
        <v>704</v>
      </c>
      <c r="H1421" s="341" t="s">
        <v>507</v>
      </c>
      <c r="I1421" s="335" t="str">
        <f>IF(OR(E1421="SE",E1421="SA"),VLOOKUP(H1421,'Tabla de Peligros y Riesgo'!$C$2:$E$226,2,FALSE),VLOOKUP(H1421,'LISTA DE ASPECTOS - IMPACTOS'!$D$3:$F$72,2,FALSE))</f>
        <v xml:space="preserve">Golpes </v>
      </c>
      <c r="J1421" s="336" t="s">
        <v>705</v>
      </c>
      <c r="K1421" s="342" t="s">
        <v>680</v>
      </c>
      <c r="L1421" s="177">
        <v>3</v>
      </c>
      <c r="M1421" s="268">
        <f t="shared" si="97"/>
        <v>13</v>
      </c>
      <c r="N1421" s="177"/>
      <c r="O1421" s="177"/>
      <c r="P1421" s="84"/>
      <c r="Q1421" s="287"/>
      <c r="R1421" s="177"/>
      <c r="S1421" s="177" t="s">
        <v>714</v>
      </c>
      <c r="T1421" s="178"/>
      <c r="U1421" s="178" t="s">
        <v>748</v>
      </c>
      <c r="V1421" s="87"/>
      <c r="W1421" s="86">
        <f t="shared" si="99"/>
        <v>13</v>
      </c>
      <c r="X1421" s="88"/>
      <c r="Y1421" s="86">
        <f t="shared" si="98"/>
        <v>17</v>
      </c>
      <c r="Z1421" s="85"/>
      <c r="AA1421" s="267" t="s">
        <v>1381</v>
      </c>
      <c r="AB1421" s="175"/>
      <c r="AC1421" s="176"/>
      <c r="AD1421" s="176"/>
      <c r="AT1421" s="102"/>
      <c r="AU1421" s="101"/>
    </row>
    <row r="1422" spans="1:47" ht="87">
      <c r="A1422" s="487"/>
      <c r="B1422" s="445"/>
      <c r="C1422" s="488" t="s">
        <v>271</v>
      </c>
      <c r="D1422" s="262" t="s">
        <v>1388</v>
      </c>
      <c r="E1422" s="352" t="s">
        <v>362</v>
      </c>
      <c r="F1422" s="263" t="s">
        <v>624</v>
      </c>
      <c r="G1422" s="290" t="s">
        <v>701</v>
      </c>
      <c r="H1422" s="341" t="s">
        <v>542</v>
      </c>
      <c r="I1422" s="335" t="str">
        <f>IF(OR(E1422="SE",E1422="SA"),VLOOKUP(H1422,'Tabla de Peligros y Riesgo'!$C$2:$E$226,2,FALSE),VLOOKUP(H1422,'LISTA DE ASPECTOS - IMPACTOS'!$D$3:$F$72,2,FALSE))</f>
        <v>Caída al mismo nivel</v>
      </c>
      <c r="J1422" s="336" t="s">
        <v>702</v>
      </c>
      <c r="K1422" s="342" t="s">
        <v>680</v>
      </c>
      <c r="L1422" s="177">
        <v>4</v>
      </c>
      <c r="M1422" s="268">
        <f t="shared" si="97"/>
        <v>18</v>
      </c>
      <c r="N1422" s="85"/>
      <c r="O1422" s="85"/>
      <c r="P1422" s="84"/>
      <c r="Q1422" s="287"/>
      <c r="R1422" s="177"/>
      <c r="S1422" s="177" t="s">
        <v>872</v>
      </c>
      <c r="T1422" s="178"/>
      <c r="U1422" s="178" t="s">
        <v>748</v>
      </c>
      <c r="V1422" s="87"/>
      <c r="W1422" s="86">
        <f t="shared" si="99"/>
        <v>18</v>
      </c>
      <c r="X1422" s="88"/>
      <c r="Y1422" s="86">
        <f t="shared" si="98"/>
        <v>21</v>
      </c>
      <c r="Z1422" s="85"/>
      <c r="AA1422" s="267" t="s">
        <v>1381</v>
      </c>
      <c r="AB1422" s="175"/>
      <c r="AC1422" s="176"/>
      <c r="AD1422" s="176"/>
      <c r="AT1422" s="102"/>
      <c r="AU1422" s="101"/>
    </row>
    <row r="1423" spans="1:47" ht="188">
      <c r="A1423" s="487"/>
      <c r="B1423" s="445"/>
      <c r="C1423" s="489"/>
      <c r="D1423" s="262" t="s">
        <v>1388</v>
      </c>
      <c r="E1423" s="352" t="s">
        <v>363</v>
      </c>
      <c r="F1423" s="263" t="s">
        <v>624</v>
      </c>
      <c r="G1423" s="290" t="s">
        <v>739</v>
      </c>
      <c r="H1423" s="341" t="s">
        <v>740</v>
      </c>
      <c r="I1423" s="335" t="str">
        <f>IF(OR(E1423="SE",E1423="SA"),VLOOKUP(H1423,'Tabla de Peligros y Riesgo'!$C$2:$E$226,2,FALSE),VLOOKUP(H1423,'LISTA DE ASPECTOS - IMPACTOS'!$D$3:$F$72,2,FALSE))</f>
        <v>Alteración de la calidad de suelo/agua</v>
      </c>
      <c r="J1423" s="336" t="str">
        <f>IF(OR(E1423="SE",E1423="SA"),VLOOKUP(H1423,'Tabla de Peligros y Riesgo'!$C$2:$E$226,3,FALSE),VLOOKUP(H1423,'LISTA DE ASPECTOS - IMPACTOS'!$D$3:$F$72,3,FALSE))</f>
        <v>Potencial incumplimiento de Estándares de Calidad Ambiental (ECA) para aire.
Potencial afectación a la vida y salud humana.</v>
      </c>
      <c r="K1423" s="342" t="s">
        <v>715</v>
      </c>
      <c r="L1423" s="177">
        <v>4</v>
      </c>
      <c r="M1423" s="268">
        <f t="shared" si="97"/>
        <v>14</v>
      </c>
      <c r="N1423" s="85"/>
      <c r="O1423" s="85"/>
      <c r="P1423" s="291"/>
      <c r="Q1423" s="287"/>
      <c r="R1423" s="177"/>
      <c r="S1423" s="177" t="s">
        <v>741</v>
      </c>
      <c r="T1423" s="178">
        <v>0.35</v>
      </c>
      <c r="U1423" s="178"/>
      <c r="V1423" s="87"/>
      <c r="W1423" s="86">
        <f t="shared" si="99"/>
        <v>14</v>
      </c>
      <c r="X1423" s="88"/>
      <c r="Y1423" s="86">
        <f t="shared" si="98"/>
        <v>18</v>
      </c>
      <c r="Z1423" s="85"/>
      <c r="AA1423" s="267" t="s">
        <v>1381</v>
      </c>
      <c r="AB1423" s="536"/>
      <c r="AC1423" s="537"/>
      <c r="AD1423" s="537"/>
      <c r="AE1423" s="272"/>
      <c r="AF1423" s="272"/>
      <c r="AG1423" s="272"/>
      <c r="AH1423" s="272"/>
      <c r="AI1423" s="272"/>
      <c r="AJ1423" s="272"/>
      <c r="AK1423" s="272"/>
      <c r="AL1423" s="273"/>
      <c r="AM1423" s="272"/>
      <c r="AN1423" s="273"/>
      <c r="AO1423" s="272"/>
      <c r="AP1423" s="273"/>
      <c r="AQ1423" s="272"/>
      <c r="AR1423" s="273"/>
      <c r="AS1423" s="272"/>
      <c r="AT1423" s="102"/>
      <c r="AU1423" s="101"/>
    </row>
    <row r="1424" spans="1:47" ht="116">
      <c r="A1424" s="487"/>
      <c r="B1424" s="445"/>
      <c r="C1424" s="489"/>
      <c r="D1424" s="262" t="s">
        <v>1388</v>
      </c>
      <c r="E1424" s="352" t="s">
        <v>362</v>
      </c>
      <c r="F1424" s="263" t="s">
        <v>624</v>
      </c>
      <c r="G1424" s="290" t="s">
        <v>735</v>
      </c>
      <c r="H1424" s="341" t="s">
        <v>736</v>
      </c>
      <c r="I1424" s="335" t="str">
        <f>IF(OR(E1424="SE",E1424="SA"),VLOOKUP(H1424,'Tabla de Peligros y Riesgo'!$C$2:$E$226,2,FALSE),VLOOKUP(H1424,'LISTA DE ASPECTOS - IMPACTOS'!$D$3:$F$72,2,FALSE))</f>
        <v>Cortes</v>
      </c>
      <c r="J1424" s="336" t="str">
        <f>IF(OR(E1424="SE",E1424="SA"),VLOOKUP(H1424,'Tabla de Peligros y Riesgo'!$C$2:$E$226,3,FALSE),VLOOKUP(H1424,'LISTA DE ASPECTOS - IMPACTOS'!$D$3:$F$72,3,FALSE))</f>
        <v>Herida punzocortante</v>
      </c>
      <c r="K1424" s="342" t="s">
        <v>715</v>
      </c>
      <c r="L1424" s="177">
        <v>3</v>
      </c>
      <c r="M1424" s="268">
        <f t="shared" si="97"/>
        <v>9</v>
      </c>
      <c r="N1424" s="85"/>
      <c r="O1424" s="85"/>
      <c r="P1424" s="84"/>
      <c r="Q1424" s="287" t="s">
        <v>737</v>
      </c>
      <c r="R1424" s="177" t="s">
        <v>678</v>
      </c>
      <c r="S1424" s="177" t="s">
        <v>738</v>
      </c>
      <c r="T1424" s="178"/>
      <c r="U1424" s="178" t="s">
        <v>748</v>
      </c>
      <c r="V1424" s="87"/>
      <c r="W1424" s="86">
        <f t="shared" si="99"/>
        <v>9</v>
      </c>
      <c r="X1424" s="88"/>
      <c r="Y1424" s="86">
        <f t="shared" si="98"/>
        <v>20</v>
      </c>
      <c r="Z1424" s="85"/>
      <c r="AA1424" s="267" t="s">
        <v>1381</v>
      </c>
      <c r="AB1424" s="175"/>
      <c r="AC1424" s="176"/>
      <c r="AD1424" s="176"/>
      <c r="AT1424" s="102"/>
      <c r="AU1424" s="101"/>
    </row>
    <row r="1425" spans="1:47" ht="101.5">
      <c r="A1425" s="487"/>
      <c r="B1425" s="445"/>
      <c r="C1425" s="493"/>
      <c r="D1425" s="262" t="s">
        <v>1388</v>
      </c>
      <c r="E1425" s="352" t="s">
        <v>362</v>
      </c>
      <c r="F1425" s="263" t="s">
        <v>624</v>
      </c>
      <c r="G1425" s="290" t="s">
        <v>704</v>
      </c>
      <c r="H1425" s="341" t="s">
        <v>507</v>
      </c>
      <c r="I1425" s="335" t="str">
        <f>IF(OR(E1425="SE",E1425="SA"),VLOOKUP(H1425,'Tabla de Peligros y Riesgo'!$C$2:$E$226,2,FALSE),VLOOKUP(H1425,'LISTA DE ASPECTOS - IMPACTOS'!$D$3:$F$72,2,FALSE))</f>
        <v xml:space="preserve">Golpes </v>
      </c>
      <c r="J1425" s="336" t="s">
        <v>705</v>
      </c>
      <c r="K1425" s="342" t="s">
        <v>680</v>
      </c>
      <c r="L1425" s="177">
        <v>3</v>
      </c>
      <c r="M1425" s="268">
        <f t="shared" si="97"/>
        <v>13</v>
      </c>
      <c r="N1425" s="177"/>
      <c r="O1425" s="177"/>
      <c r="P1425" s="84"/>
      <c r="Q1425" s="287"/>
      <c r="R1425" s="177"/>
      <c r="S1425" s="177" t="s">
        <v>714</v>
      </c>
      <c r="T1425" s="178"/>
      <c r="U1425" s="178" t="s">
        <v>748</v>
      </c>
      <c r="V1425" s="87"/>
      <c r="W1425" s="86">
        <f t="shared" si="99"/>
        <v>13</v>
      </c>
      <c r="X1425" s="88"/>
      <c r="Y1425" s="86">
        <f t="shared" si="98"/>
        <v>17</v>
      </c>
      <c r="Z1425" s="85"/>
      <c r="AA1425" s="267" t="s">
        <v>1381</v>
      </c>
      <c r="AB1425" s="175"/>
      <c r="AC1425" s="176"/>
      <c r="AD1425" s="176"/>
      <c r="AT1425" s="102"/>
      <c r="AU1425" s="101"/>
    </row>
    <row r="1426" spans="1:47" ht="87">
      <c r="A1426" s="487"/>
      <c r="B1426" s="445"/>
      <c r="C1426" s="488" t="s">
        <v>272</v>
      </c>
      <c r="D1426" s="262" t="s">
        <v>1388</v>
      </c>
      <c r="E1426" s="352" t="s">
        <v>361</v>
      </c>
      <c r="F1426" s="263" t="s">
        <v>624</v>
      </c>
      <c r="G1426" s="290" t="s">
        <v>441</v>
      </c>
      <c r="H1426" s="341" t="s">
        <v>519</v>
      </c>
      <c r="I1426" s="335" t="str">
        <f>IF(OR(E1426="SE",E1426="SA"),VLOOKUP(H1426,'Tabla de Peligros y Riesgo'!$C$2:$E$226,2,FALSE),VLOOKUP(H1426,'LISTA DE ASPECTOS - IMPACTOS'!$D$3:$F$72,2,FALSE))</f>
        <v>Riesgos Disergonómico</v>
      </c>
      <c r="J1426" s="336" t="str">
        <f>IF(OR(E1426="SE",E1426="SA"),VLOOKUP(H1426,'Tabla de Peligros y Riesgo'!$C$2:$E$226,3,FALSE),VLOOKUP(H1426,'LISTA DE ASPECTOS - IMPACTOS'!$D$3:$F$72,3,FALSE))</f>
        <v>Lumbalgia/Dorsalgia/ Hiperlordosis/ Tendinitis de Hombro</v>
      </c>
      <c r="K1426" s="342" t="s">
        <v>715</v>
      </c>
      <c r="L1426" s="177">
        <v>4</v>
      </c>
      <c r="M1426" s="268">
        <f t="shared" si="97"/>
        <v>14</v>
      </c>
      <c r="N1426" s="177"/>
      <c r="O1426" s="177"/>
      <c r="P1426" s="84"/>
      <c r="Q1426" s="287"/>
      <c r="R1426" s="177"/>
      <c r="S1426" s="177" t="s">
        <v>716</v>
      </c>
      <c r="T1426" s="178"/>
      <c r="U1426" s="178" t="s">
        <v>748</v>
      </c>
      <c r="V1426" s="87"/>
      <c r="W1426" s="86">
        <f t="shared" si="99"/>
        <v>14</v>
      </c>
      <c r="X1426" s="88"/>
      <c r="Y1426" s="86">
        <f t="shared" si="98"/>
        <v>18</v>
      </c>
      <c r="Z1426" s="85"/>
      <c r="AA1426" s="267" t="s">
        <v>1381</v>
      </c>
      <c r="AB1426" s="175"/>
      <c r="AC1426" s="176"/>
      <c r="AD1426" s="176"/>
      <c r="AT1426" s="102"/>
      <c r="AU1426" s="101"/>
    </row>
    <row r="1427" spans="1:47" ht="87">
      <c r="A1427" s="487"/>
      <c r="B1427" s="445"/>
      <c r="C1427" s="489"/>
      <c r="D1427" s="262" t="s">
        <v>1388</v>
      </c>
      <c r="E1427" s="352" t="s">
        <v>362</v>
      </c>
      <c r="F1427" s="263" t="s">
        <v>624</v>
      </c>
      <c r="G1427" s="290" t="s">
        <v>701</v>
      </c>
      <c r="H1427" s="341" t="s">
        <v>524</v>
      </c>
      <c r="I1427" s="335" t="str">
        <f>IF(OR(E1427="SE",E1427="SA"),VLOOKUP(H1427,'Tabla de Peligros y Riesgo'!$C$2:$E$226,2,FALSE),VLOOKUP(H1427,'LISTA DE ASPECTOS - IMPACTOS'!$D$3:$F$72,2,FALSE))</f>
        <v>Caída al mismo nivel</v>
      </c>
      <c r="J1427" s="336" t="s">
        <v>702</v>
      </c>
      <c r="K1427" s="342" t="s">
        <v>680</v>
      </c>
      <c r="L1427" s="177">
        <v>4</v>
      </c>
      <c r="M1427" s="268">
        <f t="shared" si="97"/>
        <v>18</v>
      </c>
      <c r="N1427" s="85"/>
      <c r="O1427" s="85"/>
      <c r="P1427" s="84"/>
      <c r="Q1427" s="287"/>
      <c r="R1427" s="177"/>
      <c r="S1427" s="177" t="s">
        <v>872</v>
      </c>
      <c r="T1427" s="178"/>
      <c r="U1427" s="178" t="s">
        <v>748</v>
      </c>
      <c r="V1427" s="87"/>
      <c r="W1427" s="86">
        <f t="shared" si="99"/>
        <v>18</v>
      </c>
      <c r="X1427" s="88"/>
      <c r="Y1427" s="86">
        <f t="shared" si="98"/>
        <v>21</v>
      </c>
      <c r="Z1427" s="85"/>
      <c r="AA1427" s="267" t="s">
        <v>1381</v>
      </c>
      <c r="AB1427" s="175"/>
      <c r="AC1427" s="176"/>
      <c r="AD1427" s="176"/>
      <c r="AT1427" s="102"/>
      <c r="AU1427" s="101"/>
    </row>
    <row r="1428" spans="1:47" ht="101.5">
      <c r="A1428" s="487"/>
      <c r="B1428" s="445"/>
      <c r="C1428" s="489"/>
      <c r="D1428" s="262" t="s">
        <v>1388</v>
      </c>
      <c r="E1428" s="352" t="s">
        <v>362</v>
      </c>
      <c r="F1428" s="263" t="s">
        <v>624</v>
      </c>
      <c r="G1428" s="290" t="s">
        <v>704</v>
      </c>
      <c r="H1428" s="341" t="s">
        <v>507</v>
      </c>
      <c r="I1428" s="335" t="s">
        <v>869</v>
      </c>
      <c r="J1428" s="336" t="s">
        <v>705</v>
      </c>
      <c r="K1428" s="342" t="s">
        <v>680</v>
      </c>
      <c r="L1428" s="177">
        <v>3</v>
      </c>
      <c r="M1428" s="268">
        <f t="shared" si="97"/>
        <v>13</v>
      </c>
      <c r="N1428" s="177"/>
      <c r="O1428" s="177"/>
      <c r="P1428" s="295"/>
      <c r="Q1428" s="287"/>
      <c r="R1428" s="177"/>
      <c r="S1428" s="177" t="s">
        <v>714</v>
      </c>
      <c r="T1428" s="178"/>
      <c r="U1428" s="178" t="s">
        <v>748</v>
      </c>
      <c r="V1428" s="296"/>
      <c r="W1428" s="86">
        <f t="shared" si="99"/>
        <v>13</v>
      </c>
      <c r="X1428" s="305"/>
      <c r="Y1428" s="86">
        <f t="shared" si="98"/>
        <v>17</v>
      </c>
      <c r="Z1428" s="194"/>
      <c r="AA1428" s="267" t="s">
        <v>1381</v>
      </c>
      <c r="AB1428" s="175"/>
      <c r="AC1428" s="176"/>
      <c r="AD1428" s="176"/>
      <c r="AT1428" s="102"/>
      <c r="AU1428" s="101"/>
    </row>
    <row r="1429" spans="1:47" ht="329">
      <c r="A1429" s="487"/>
      <c r="B1429" s="445"/>
      <c r="C1429" s="489"/>
      <c r="D1429" s="262" t="s">
        <v>1388</v>
      </c>
      <c r="E1429" s="352" t="s">
        <v>363</v>
      </c>
      <c r="F1429" s="263" t="s">
        <v>624</v>
      </c>
      <c r="G1429" s="290" t="s">
        <v>732</v>
      </c>
      <c r="H1429" s="341" t="s">
        <v>729</v>
      </c>
      <c r="I1429" s="335" t="str">
        <f>IF(OR(E1429="SE",E1429="SA"),VLOOKUP(H1429,'Tabla de Peligros y Riesgo'!$C$2:$E$226,2,FALSE),VLOOKUP(H1429,'LISTA DE ASPECTOS - IMPACTOS'!$D$3:$F$72,2,FALSE))</f>
        <v>Alteración de la calidad de suelo/agua</v>
      </c>
      <c r="J1429" s="336" t="str">
        <f>IF(OR(E1429="SE",E1429="SA"),VLOOKUP(H1429,'Tabla de Peligros y Riesgo'!$C$2:$E$226,3,FALSE),VLOOKUP(H1429,'LISTA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29" s="342" t="s">
        <v>690</v>
      </c>
      <c r="L1429" s="177">
        <v>4</v>
      </c>
      <c r="M1429" s="268">
        <f t="shared" si="97"/>
        <v>10</v>
      </c>
      <c r="N1429" s="85"/>
      <c r="O1429" s="85"/>
      <c r="P1429" s="84"/>
      <c r="Q1429" s="177"/>
      <c r="R1429" s="177"/>
      <c r="S1429" s="177" t="s">
        <v>733</v>
      </c>
      <c r="T1429" s="178"/>
      <c r="U1429" s="178"/>
      <c r="V1429" s="87"/>
      <c r="W1429" s="86">
        <f t="shared" si="99"/>
        <v>10</v>
      </c>
      <c r="X1429" s="88"/>
      <c r="Y1429" s="86">
        <f t="shared" si="98"/>
        <v>18</v>
      </c>
      <c r="Z1429" s="85"/>
      <c r="AA1429" s="267" t="s">
        <v>1381</v>
      </c>
      <c r="AB1429" s="175"/>
      <c r="AC1429" s="176"/>
      <c r="AD1429" s="176"/>
      <c r="AE1429" s="272"/>
      <c r="AF1429" s="272"/>
      <c r="AG1429" s="272"/>
      <c r="AH1429" s="272"/>
      <c r="AI1429" s="272"/>
      <c r="AJ1429" s="272"/>
      <c r="AK1429" s="272"/>
      <c r="AL1429" s="273"/>
      <c r="AM1429" s="272"/>
      <c r="AN1429" s="273"/>
      <c r="AO1429" s="272"/>
      <c r="AP1429" s="273"/>
      <c r="AQ1429" s="272"/>
      <c r="AR1429" s="273"/>
      <c r="AS1429" s="272"/>
      <c r="AT1429" s="102"/>
      <c r="AU1429" s="101"/>
    </row>
    <row r="1430" spans="1:47" ht="329">
      <c r="A1430" s="487"/>
      <c r="B1430" s="445"/>
      <c r="C1430" s="489"/>
      <c r="D1430" s="262" t="s">
        <v>1388</v>
      </c>
      <c r="E1430" s="352" t="s">
        <v>363</v>
      </c>
      <c r="F1430" s="263" t="s">
        <v>624</v>
      </c>
      <c r="G1430" s="290" t="s">
        <v>728</v>
      </c>
      <c r="H1430" s="341" t="s">
        <v>729</v>
      </c>
      <c r="I1430" s="335" t="str">
        <f>IF(OR(E1430="SE",E1430="SA"),VLOOKUP(H1430,'Tabla de Peligros y Riesgo'!$C$2:$E$226,2,FALSE),VLOOKUP(H1430,'LISTA DE ASPECTOS - IMPACTOS'!$D$3:$F$72,2,FALSE))</f>
        <v>Alteración de la calidad de suelo/agua</v>
      </c>
      <c r="J1430" s="336" t="str">
        <f>IF(OR(E1430="SE",E1430="SA"),VLOOKUP(H1430,'Tabla de Peligros y Riesgo'!$C$2:$E$226,3,FALSE),VLOOKUP(H1430,'LISTA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30" s="342" t="s">
        <v>680</v>
      </c>
      <c r="L1430" s="177">
        <v>3</v>
      </c>
      <c r="M1430" s="268">
        <f t="shared" si="97"/>
        <v>13</v>
      </c>
      <c r="N1430" s="177"/>
      <c r="O1430" s="177"/>
      <c r="P1430" s="84"/>
      <c r="Q1430" s="177" t="s">
        <v>730</v>
      </c>
      <c r="R1430" s="177" t="s">
        <v>685</v>
      </c>
      <c r="S1430" s="177" t="s">
        <v>731</v>
      </c>
      <c r="T1430" s="178">
        <v>0.35</v>
      </c>
      <c r="U1430" s="178"/>
      <c r="V1430" s="87">
        <v>0.15</v>
      </c>
      <c r="W1430" s="86">
        <f t="shared" si="99"/>
        <v>13</v>
      </c>
      <c r="X1430" s="88">
        <f>IF(M1430&gt;=16,MAX(N1430:R1430),IF(M1430&lt;16,MAX(N1430:V1430)))</f>
        <v>0.35</v>
      </c>
      <c r="Y1430" s="86">
        <f t="shared" si="98"/>
        <v>17</v>
      </c>
      <c r="Z1430" s="85"/>
      <c r="AA1430" s="267" t="s">
        <v>1381</v>
      </c>
      <c r="AB1430" s="175"/>
      <c r="AC1430" s="176"/>
      <c r="AD1430" s="176"/>
      <c r="AT1430" s="102"/>
      <c r="AU1430" s="101"/>
    </row>
    <row r="1431" spans="1:47" ht="87">
      <c r="A1431" s="487"/>
      <c r="B1431" s="445"/>
      <c r="C1431" s="489"/>
      <c r="D1431" s="262" t="s">
        <v>1388</v>
      </c>
      <c r="E1431" s="352" t="s">
        <v>362</v>
      </c>
      <c r="F1431" s="263" t="s">
        <v>624</v>
      </c>
      <c r="G1431" s="290" t="s">
        <v>823</v>
      </c>
      <c r="H1431" s="341" t="s">
        <v>824</v>
      </c>
      <c r="I1431" s="335" t="str">
        <f>IF(OR(E1431="SE",E1431="SA"),VLOOKUP(H1431,'Tabla de Peligros y Riesgo'!$C$2:$E$226,2,FALSE),VLOOKUP(H1431,'LISTA DE ASPECTOS - IMPACTOS'!$D$3:$F$72,2,FALSE))</f>
        <v>Aplastamiento</v>
      </c>
      <c r="J1431" s="336" t="str">
        <f>IF(OR(E1431="SE",E1431="SA"),VLOOKUP(H1431,'Tabla de Peligros y Riesgo'!$C$2:$E$226,3,FALSE),VLOOKUP(H1431,'LISTA DE ASPECTOS - IMPACTOS'!$D$3:$F$72,3,FALSE))</f>
        <v>Contusión/Fractura/Muerte</v>
      </c>
      <c r="K1431" s="342" t="s">
        <v>680</v>
      </c>
      <c r="L1431" s="177">
        <v>2</v>
      </c>
      <c r="M1431" s="268">
        <f t="shared" si="97"/>
        <v>8</v>
      </c>
      <c r="N1431" s="85"/>
      <c r="O1431" s="85"/>
      <c r="P1431" s="84"/>
      <c r="Q1431" s="287" t="s">
        <v>825</v>
      </c>
      <c r="R1431" s="177" t="s">
        <v>685</v>
      </c>
      <c r="S1431" s="177" t="s">
        <v>826</v>
      </c>
      <c r="T1431" s="178"/>
      <c r="U1431" s="178" t="s">
        <v>748</v>
      </c>
      <c r="V1431" s="87"/>
      <c r="W1431" s="86">
        <f t="shared" si="99"/>
        <v>8</v>
      </c>
      <c r="X1431" s="88"/>
      <c r="Y1431" s="86">
        <f t="shared" si="98"/>
        <v>12</v>
      </c>
      <c r="Z1431" s="85"/>
      <c r="AA1431" s="267" t="s">
        <v>1381</v>
      </c>
      <c r="AB1431" s="175"/>
      <c r="AC1431" s="176"/>
      <c r="AD1431" s="176"/>
      <c r="AT1431" s="102"/>
      <c r="AU1431" s="101"/>
    </row>
    <row r="1432" spans="1:47" ht="116">
      <c r="A1432" s="487"/>
      <c r="B1432" s="445"/>
      <c r="C1432" s="489"/>
      <c r="D1432" s="262" t="s">
        <v>1388</v>
      </c>
      <c r="E1432" s="352" t="s">
        <v>362</v>
      </c>
      <c r="F1432" s="263" t="s">
        <v>624</v>
      </c>
      <c r="G1432" s="290" t="s">
        <v>735</v>
      </c>
      <c r="H1432" s="341" t="s">
        <v>736</v>
      </c>
      <c r="I1432" s="335" t="str">
        <f>IF(OR(E1432="SE",E1432="SA"),VLOOKUP(H1432,'Tabla de Peligros y Riesgo'!$C$2:$E$226,2,FALSE),VLOOKUP(H1432,'LISTA DE ASPECTOS - IMPACTOS'!$D$3:$F$72,2,FALSE))</f>
        <v>Cortes</v>
      </c>
      <c r="J1432" s="336" t="str">
        <f>IF(OR(E1432="SE",E1432="SA"),VLOOKUP(H1432,'Tabla de Peligros y Riesgo'!$C$2:$E$226,3,FALSE),VLOOKUP(H1432,'LISTA DE ASPECTOS - IMPACTOS'!$D$3:$F$72,3,FALSE))</f>
        <v>Herida punzocortante</v>
      </c>
      <c r="K1432" s="342" t="s">
        <v>715</v>
      </c>
      <c r="L1432" s="177">
        <v>3</v>
      </c>
      <c r="M1432" s="268">
        <f t="shared" ref="M1432:M1495" si="100">IF(CONCATENATE(L1432,K1432)="1A",1,IF(CONCATENATE(L1432,K1432)="1B",2,IF(CONCATENATE(L1432,K1432)="2A",3,IF(CONCATENATE(L1432,K1432)="1C",4,IF(CONCATENATE(L1432,K1432)="2B",5,IF(CONCATENATE(L1432,K1432)="3A",6,IF(CONCATENATE(L1432,K1432)="1D",7,IF(CONCATENATE(L1432,K1432)="2C",8,IF(CONCATENATE(L1432,K1432)="3B",9,IF(CONCATENATE(L1432,K1432)="4A",10,IF(CONCATENATE(L1432,K1432)="1E",11,IF(CONCATENATE(L1432,K1432)="2D",12,IF(CONCATENATE(L1432,K1432)="3C",13,IF(CONCATENATE(L1432,K1432)="4B",14,IF(CONCATENATE(L1432,K1432)="5A",15,IF(CONCATENATE(L1432,K1432)="2E",16,IF(CONCATENATE(L1432,K1432)="3D",17,IF(CONCATENATE(L1432,K1432)="4C",18,IF(CONCATENATE(L1432,K1432)="5B",19,IF(CONCATENATE(L1432,K1432)="3E",20,IF(CONCATENATE(L1432,K1432)="4D",21,IF(CONCATENATE(L1432,K1432)="5C",22,IF(CONCATENATE(L1432,K1432)="4E",23,IF(CONCATENATE(L1432,K1432)="5D",24,IF(CONCATENATE(L1432,K1432)="5E",25,"")))))))))))))))))))))))))</f>
        <v>9</v>
      </c>
      <c r="N1432" s="85"/>
      <c r="O1432" s="85"/>
      <c r="P1432" s="84"/>
      <c r="Q1432" s="287" t="s">
        <v>737</v>
      </c>
      <c r="R1432" s="177" t="s">
        <v>678</v>
      </c>
      <c r="S1432" s="177" t="s">
        <v>738</v>
      </c>
      <c r="T1432" s="178"/>
      <c r="U1432" s="178" t="s">
        <v>748</v>
      </c>
      <c r="V1432" s="87"/>
      <c r="W1432" s="86">
        <f t="shared" si="99"/>
        <v>9</v>
      </c>
      <c r="X1432" s="88"/>
      <c r="Y1432" s="86">
        <f t="shared" ref="Y1432:Y1495" si="101">_xlfn.IFS(AND(W1432=1,N1432&lt;&gt;0),25,AND(W1432=1,O1432&lt;&gt;0),21,AND(W1432=1,R1432="ALTO"),16,AND(W1432=1,R1432="BAJO"),11,AND(W1432=1,S1432&lt;&gt;0),2,AND(W1432=2,N1432&lt;&gt;0),25,AND(W1432=2,O1432&lt;&gt;0),21,AND(W1432=2,R1432="ALTO"),16,AND(W1432=2,R1432="BAJO"),11,AND(W1432=2,S1432&lt;&gt;0),4,AND(W1432=3,N1432&lt;&gt;0),25,AND(W1432=3,O1432&lt;&gt;0),21,AND(W1432=3,R1432="ALTO"),16,AND(W1432=3,R1432="BAJO"),12,AND(W1432=3,S1432&lt;&gt;0),5,AND(W1432=4,N1432&lt;&gt;0),25,AND(W1432=4,O1432&lt;&gt;0),13,AND(W1432=4,R1432="ALTO"),16,AND(W1432=4,R1432="BAJO"),14,AND(W1432=4,S1432&lt;&gt;0),7,AND(W1432=5,N1432&lt;&gt;0),25,AND(W1432=5,O1432&lt;&gt;0),21,AND(W1432=5,R1432="ALTO"),16,AND(W1432=5,R1432="BAJO"),12,AND(W1432=5,S1432&lt;&gt;0),8,AND(W1432=6,N1432&lt;&gt;0),25,AND(W1432=6,O1432&lt;&gt;0),21,AND(W1432=6,R1432="ALTO"),20,AND(W1432=6,R1432="BAJO"),17,AND(W1432=6,S1432&lt;&gt;0),6,AND(W1432=7,N1432&lt;&gt;0),25,AND(W1432=7,O1432&lt;&gt;0),23,AND(W1432=7,R1432="ALTO"),16,AND(W1432=7,R1432="BAJO"),11,AND(W1432=7,S1432&lt;&gt;0),7,AND(W1432=8,N1432&lt;&gt;0),25,AND(W1432=8,O1432&lt;&gt;0),21,AND(W1432=8,R1432="ALTO"),16,AND(W1432=8,R1432="BAJO"),12,AND(W1432=8,S1432&lt;&gt;0),8,AND(W1432=9,N1432&lt;&gt;0),25,AND(W1432=9,O1432&lt;&gt;0),21,AND(W1432=9,R1432="ALTO"),20,AND(W1432=9,R1432="BAJO"),17,AND(W1432=9,S1432&lt;&gt;0),13,AND(W1432=10,N1432&lt;&gt;0),25,AND(W1432=10,O1432&lt;&gt;0),22,AND(W1432=10,R1432="ALTO"),21,AND(W1432=10,R1432="BAJO"),18,AND(W1432=10,S1432&lt;&gt;0),18,AND(W1432=11,N1432&lt;&gt;0),25,AND(W1432=11,O1432&lt;&gt;0),23,AND(W1432=11,R1432="ALTO"),20,AND(W1432=11,R1432="BAJO"),16,AND(W1432=11,S1432&lt;&gt;0),11,AND(W1432=12,N1432&lt;&gt;0),25,AND(W1432=12,O1432&lt;&gt;0),23,AND(W1432=12,R1432="ALTO"),20,AND(W1432=12,R1432="BAJO"),16,AND(W1432=12,S1432&lt;&gt;0),12,AND(W1432=13,N1432&lt;&gt;0),25,AND(W1432=13,O1432&lt;&gt;0),21,AND(W1432=13,R1432="ALTO"),20,AND(W1432=13,R1432="BAJO"),17,AND(W1432=13,S1432&lt;&gt;0),17,AND(W1432=14,N1432&lt;&gt;0),25,AND(W1432=14,O1432&lt;&gt;0),24,AND(W1432=14,R1432="ALTO"),23,AND(W1432=14,R1432="BAJO"),21,AND(W1432=14,S1432&lt;&gt;0),18,AND(W1432=15,N1432&lt;&gt;0),25,AND(W1432=15,O1432&lt;&gt;0),24,AND(W1432=15,R1432="ALTO"),22,AND(W1432=15,R1432="BAJO"),19,AND(W1432=15,S1432&lt;&gt;0),19,AND(W1432=16,N1432&lt;&gt;0),25,AND(W1432=16,O1432&lt;&gt;0),23,AND(W1432=16,R1432="ALTO"),23,AND(W1432=16,R1432="BAJO"),23,AND(W1432=16,S1432&lt;&gt;0),20,AND(W1432=17,N1432&lt;&gt;0),25,AND(W1432=17,O1432&lt;&gt;0),24,AND(W1432=17,R1432="ALTO"),23,AND(W1432=17,R1432="BAJO"),21,AND(W1432=17,S1432&lt;&gt;0),20,AND(W1432=18,N1432&lt;&gt;0),25,AND(W1432=18,O1432&lt;&gt;0),24,AND(W1432=18,R1432="ALTO"),23,AND(W1432=18,R1432="BAJO"),22,AND(W1432=18,S1432&lt;&gt;0),21,AND(W1432=19,N1432&lt;&gt;0),25,AND(W1432=19,O1432&lt;&gt;0),25,AND(W1432=19,R1432="ALTO"),24,AND(W1432=19,R1432="BAJO"),22,AND(W1432=19,S1432&lt;&gt;0),22,AND(W1432&lt;&gt;0,U1432&lt;&gt;0),W1432,TRUE,"FALSO")</f>
        <v>20</v>
      </c>
      <c r="Z1432" s="85"/>
      <c r="AA1432" s="267" t="s">
        <v>1381</v>
      </c>
      <c r="AB1432" s="175"/>
      <c r="AC1432" s="176"/>
      <c r="AD1432" s="176"/>
      <c r="AT1432" s="102"/>
      <c r="AU1432" s="101"/>
    </row>
    <row r="1433" spans="1:47" ht="117.5">
      <c r="A1433" s="487"/>
      <c r="B1433" s="445"/>
      <c r="C1433" s="493"/>
      <c r="D1433" s="262" t="s">
        <v>1388</v>
      </c>
      <c r="E1433" s="352" t="s">
        <v>362</v>
      </c>
      <c r="F1433" s="263" t="s">
        <v>624</v>
      </c>
      <c r="G1433" s="290" t="s">
        <v>704</v>
      </c>
      <c r="H1433" s="341" t="s">
        <v>707</v>
      </c>
      <c r="I1433" s="335" t="str">
        <f>IF(OR(E1433="SE",E1433="SA"),VLOOKUP(H1433,'Tabla de Peligros y Riesgo'!$C$2:$E$226,2,FALSE),VLOOKUP(H1433,'LISTA DE ASPECTOS - IMPACTOS'!$D$3:$F$72,2,FALSE))</f>
        <v>Atrapamiento</v>
      </c>
      <c r="J1433" s="336" t="s">
        <v>705</v>
      </c>
      <c r="K1433" s="342" t="s">
        <v>680</v>
      </c>
      <c r="L1433" s="177">
        <v>3</v>
      </c>
      <c r="M1433" s="268">
        <f t="shared" si="100"/>
        <v>13</v>
      </c>
      <c r="N1433" s="177"/>
      <c r="O1433" s="177"/>
      <c r="P1433" s="84"/>
      <c r="Q1433" s="287"/>
      <c r="R1433" s="177"/>
      <c r="S1433" s="177" t="s">
        <v>714</v>
      </c>
      <c r="T1433" s="178"/>
      <c r="U1433" s="178" t="s">
        <v>748</v>
      </c>
      <c r="V1433" s="87"/>
      <c r="W1433" s="86">
        <f t="shared" si="99"/>
        <v>13</v>
      </c>
      <c r="X1433" s="88"/>
      <c r="Y1433" s="86">
        <f t="shared" si="101"/>
        <v>17</v>
      </c>
      <c r="Z1433" s="85"/>
      <c r="AA1433" s="267" t="s">
        <v>1381</v>
      </c>
      <c r="AB1433" s="175"/>
      <c r="AC1433" s="176"/>
      <c r="AD1433" s="176"/>
      <c r="AT1433" s="102"/>
      <c r="AU1433" s="101"/>
    </row>
    <row r="1434" spans="1:47" ht="117.5">
      <c r="A1434" s="487"/>
      <c r="B1434" s="445"/>
      <c r="C1434" s="277" t="s">
        <v>25</v>
      </c>
      <c r="D1434" s="262" t="s">
        <v>1388</v>
      </c>
      <c r="E1434" s="352" t="s">
        <v>362</v>
      </c>
      <c r="F1434" s="263" t="s">
        <v>624</v>
      </c>
      <c r="G1434" s="290" t="s">
        <v>704</v>
      </c>
      <c r="H1434" s="341" t="s">
        <v>707</v>
      </c>
      <c r="I1434" s="335" t="str">
        <f>IF(OR(E1434="SE",E1434="SA"),VLOOKUP(H1434,'Tabla de Peligros y Riesgo'!$C$2:$E$226,2,FALSE),VLOOKUP(H1434,'LISTA DE ASPECTOS - IMPACTOS'!$D$3:$F$72,2,FALSE))</f>
        <v>Atrapamiento</v>
      </c>
      <c r="J1434" s="336" t="s">
        <v>705</v>
      </c>
      <c r="K1434" s="342" t="s">
        <v>680</v>
      </c>
      <c r="L1434" s="177">
        <v>3</v>
      </c>
      <c r="M1434" s="268">
        <f t="shared" si="100"/>
        <v>13</v>
      </c>
      <c r="N1434" s="85"/>
      <c r="O1434" s="85"/>
      <c r="P1434" s="84"/>
      <c r="Q1434" s="287"/>
      <c r="R1434" s="177"/>
      <c r="S1434" s="177" t="s">
        <v>873</v>
      </c>
      <c r="T1434" s="178"/>
      <c r="U1434" s="178" t="s">
        <v>748</v>
      </c>
      <c r="V1434" s="87"/>
      <c r="W1434" s="86">
        <f t="shared" si="99"/>
        <v>13</v>
      </c>
      <c r="X1434" s="88">
        <f>IF(M1434&gt;=16,MAX(N1434:R1434),IF(M1434&lt;16,MAX(N1434:V1434)))</f>
        <v>0</v>
      </c>
      <c r="Y1434" s="86">
        <f t="shared" si="101"/>
        <v>17</v>
      </c>
      <c r="Z1434" s="85"/>
      <c r="AA1434" s="267" t="s">
        <v>1381</v>
      </c>
      <c r="AB1434" s="175"/>
      <c r="AC1434" s="176"/>
      <c r="AD1434" s="176"/>
      <c r="AT1434" s="102"/>
      <c r="AU1434" s="101"/>
    </row>
    <row r="1435" spans="1:47" ht="141">
      <c r="A1435" s="487"/>
      <c r="B1435" s="445"/>
      <c r="C1435" s="488" t="s">
        <v>113</v>
      </c>
      <c r="D1435" s="262" t="s">
        <v>1388</v>
      </c>
      <c r="E1435" s="352" t="s">
        <v>361</v>
      </c>
      <c r="F1435" s="263" t="s">
        <v>624</v>
      </c>
      <c r="G1435" s="290" t="s">
        <v>711</v>
      </c>
      <c r="H1435" s="341" t="s">
        <v>513</v>
      </c>
      <c r="I1435" s="335" t="str">
        <f>IF(OR(E1435="SE",E1435="SA"),VLOOKUP(H1435,'Tabla de Peligros y Riesgo'!$C$2:$E$226,2,FALSE),VLOOKUP(H1435,'LISTA DE ASPECTOS - IMPACTOS'!$D$3:$F$72,2,FALSE))</f>
        <v xml:space="preserve">Exposición a vibraciones </v>
      </c>
      <c r="J1435" s="336" t="str">
        <f>IF(OR(E1435="SE",E1435="SA"),VLOOKUP(H1435,'Tabla de Peligros y Riesgo'!$C$2:$E$226,3,FALSE),VLOOKUP(H1435,'LISTA DE ASPECTOS - IMPACTOS'!$D$3:$F$72,3,FALSE))</f>
        <v>Trastornos (vasculares, hueso, articulaciones y neurológicos)</v>
      </c>
      <c r="K1435" s="342" t="s">
        <v>680</v>
      </c>
      <c r="L1435" s="177">
        <v>3</v>
      </c>
      <c r="M1435" s="268">
        <f t="shared" si="100"/>
        <v>13</v>
      </c>
      <c r="N1435" s="85"/>
      <c r="O1435" s="85"/>
      <c r="P1435" s="84"/>
      <c r="Q1435" s="287"/>
      <c r="R1435" s="177"/>
      <c r="S1435" s="177" t="s">
        <v>712</v>
      </c>
      <c r="T1435" s="178"/>
      <c r="U1435" s="178" t="s">
        <v>748</v>
      </c>
      <c r="V1435" s="87"/>
      <c r="W1435" s="86">
        <f t="shared" si="99"/>
        <v>13</v>
      </c>
      <c r="X1435" s="88"/>
      <c r="Y1435" s="86">
        <f t="shared" si="101"/>
        <v>17</v>
      </c>
      <c r="Z1435" s="85"/>
      <c r="AA1435" s="267" t="s">
        <v>1381</v>
      </c>
      <c r="AB1435" s="175"/>
      <c r="AC1435" s="176"/>
      <c r="AD1435" s="176"/>
      <c r="AT1435" s="102"/>
      <c r="AU1435" s="101"/>
    </row>
    <row r="1436" spans="1:47" ht="141">
      <c r="A1436" s="487"/>
      <c r="B1436" s="445"/>
      <c r="C1436" s="489"/>
      <c r="D1436" s="262" t="s">
        <v>1388</v>
      </c>
      <c r="E1436" s="352" t="s">
        <v>361</v>
      </c>
      <c r="F1436" s="263" t="s">
        <v>624</v>
      </c>
      <c r="G1436" s="290" t="s">
        <v>717</v>
      </c>
      <c r="H1436" s="341" t="s">
        <v>718</v>
      </c>
      <c r="I1436" s="335" t="str">
        <f>IF(OR(E1436="SE",E1436="SA"),VLOOKUP(H1436,'Tabla de Peligros y Riesgo'!$C$2:$E$226,2,FALSE),VLOOKUP(H1436,'LISTA DE ASPECTOS - IMPACTOS'!$D$3:$F$72,2,FALSE))</f>
        <v>Perdida de la audición</v>
      </c>
      <c r="J1436" s="336" t="str">
        <f>IF(OR(E1436="SE",E1436="SA"),VLOOKUP(H1436,'Tabla de Peligros y Riesgo'!$C$2:$E$226,3,FALSE),VLOOKUP(H1436,'LISTA DE ASPECTOS - IMPACTOS'!$D$3:$F$72,3,FALSE))</f>
        <v>Hipoacusia</v>
      </c>
      <c r="K1436" s="342" t="s">
        <v>680</v>
      </c>
      <c r="L1436" s="177">
        <v>3</v>
      </c>
      <c r="M1436" s="268">
        <f t="shared" si="100"/>
        <v>13</v>
      </c>
      <c r="N1436" s="85"/>
      <c r="O1436" s="85"/>
      <c r="P1436" s="84"/>
      <c r="Q1436" s="287" t="s">
        <v>719</v>
      </c>
      <c r="R1436" s="177" t="s">
        <v>678</v>
      </c>
      <c r="S1436" s="177" t="s">
        <v>720</v>
      </c>
      <c r="T1436" s="178"/>
      <c r="U1436" s="178" t="s">
        <v>822</v>
      </c>
      <c r="V1436" s="87"/>
      <c r="W1436" s="86">
        <f t="shared" si="99"/>
        <v>13</v>
      </c>
      <c r="X1436" s="88"/>
      <c r="Y1436" s="86">
        <f t="shared" si="101"/>
        <v>20</v>
      </c>
      <c r="Z1436" s="85"/>
      <c r="AA1436" s="267" t="s">
        <v>1381</v>
      </c>
      <c r="AB1436" s="175"/>
      <c r="AC1436" s="176"/>
      <c r="AD1436" s="176"/>
      <c r="AT1436" s="102"/>
      <c r="AU1436" s="101"/>
    </row>
    <row r="1437" spans="1:47" ht="117.5">
      <c r="A1437" s="487"/>
      <c r="B1437" s="445"/>
      <c r="C1437" s="489"/>
      <c r="D1437" s="262" t="s">
        <v>1388</v>
      </c>
      <c r="E1437" s="352" t="s">
        <v>362</v>
      </c>
      <c r="F1437" s="263" t="s">
        <v>624</v>
      </c>
      <c r="G1437" s="290" t="s">
        <v>704</v>
      </c>
      <c r="H1437" s="341" t="s">
        <v>707</v>
      </c>
      <c r="I1437" s="335" t="str">
        <f>IF(OR(E1437="SE",E1437="SA"),VLOOKUP(H1437,'Tabla de Peligros y Riesgo'!$C$2:$E$226,2,FALSE),VLOOKUP(H1437,'LISTA DE ASPECTOS - IMPACTOS'!$D$3:$F$72,2,FALSE))</f>
        <v>Atrapamiento</v>
      </c>
      <c r="J1437" s="336" t="s">
        <v>705</v>
      </c>
      <c r="K1437" s="342" t="s">
        <v>680</v>
      </c>
      <c r="L1437" s="177">
        <v>3</v>
      </c>
      <c r="M1437" s="268">
        <f t="shared" si="100"/>
        <v>13</v>
      </c>
      <c r="N1437" s="85"/>
      <c r="O1437" s="85"/>
      <c r="P1437" s="84"/>
      <c r="Q1437" s="287"/>
      <c r="R1437" s="177"/>
      <c r="S1437" s="177" t="s">
        <v>873</v>
      </c>
      <c r="T1437" s="178"/>
      <c r="U1437" s="178" t="s">
        <v>748</v>
      </c>
      <c r="V1437" s="87">
        <v>0.15</v>
      </c>
      <c r="W1437" s="86">
        <f t="shared" si="99"/>
        <v>13</v>
      </c>
      <c r="X1437" s="88">
        <f>IF(M1437&gt;=16,MAX(N1437:R1437),IF(M1437&lt;16,MAX(N1437:V1437)))</f>
        <v>0.15</v>
      </c>
      <c r="Y1437" s="86">
        <f t="shared" si="101"/>
        <v>17</v>
      </c>
      <c r="Z1437" s="85"/>
      <c r="AA1437" s="267" t="s">
        <v>1381</v>
      </c>
      <c r="AB1437" s="175"/>
      <c r="AC1437" s="176"/>
      <c r="AD1437" s="176"/>
      <c r="AT1437" s="102"/>
      <c r="AU1437" s="101"/>
    </row>
    <row r="1438" spans="1:47" ht="329">
      <c r="A1438" s="487"/>
      <c r="B1438" s="445"/>
      <c r="C1438" s="489"/>
      <c r="D1438" s="262" t="s">
        <v>1388</v>
      </c>
      <c r="E1438" s="352" t="s">
        <v>363</v>
      </c>
      <c r="F1438" s="263" t="s">
        <v>624</v>
      </c>
      <c r="G1438" s="290" t="s">
        <v>732</v>
      </c>
      <c r="H1438" s="341" t="s">
        <v>729</v>
      </c>
      <c r="I1438" s="335" t="str">
        <f>IF(OR(E1438="SE",E1438="SA"),VLOOKUP(H1438,'Tabla de Peligros y Riesgo'!$C$2:$E$226,2,FALSE),VLOOKUP(H1438,'LISTA DE ASPECTOS - IMPACTOS'!$D$3:$F$72,2,FALSE))</f>
        <v>Alteración de la calidad de suelo/agua</v>
      </c>
      <c r="J1438" s="336" t="str">
        <f>IF(OR(E1438="SE",E1438="SA"),VLOOKUP(H1438,'Tabla de Peligros y Riesgo'!$C$2:$E$226,3,FALSE),VLOOKUP(H1438,'LISTA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38" s="342" t="s">
        <v>690</v>
      </c>
      <c r="L1438" s="177">
        <v>4</v>
      </c>
      <c r="M1438" s="268">
        <f t="shared" si="100"/>
        <v>10</v>
      </c>
      <c r="N1438" s="85"/>
      <c r="O1438" s="85"/>
      <c r="P1438" s="84"/>
      <c r="Q1438" s="177"/>
      <c r="R1438" s="177"/>
      <c r="S1438" s="177" t="s">
        <v>733</v>
      </c>
      <c r="T1438" s="178"/>
      <c r="U1438" s="178"/>
      <c r="V1438" s="87"/>
      <c r="W1438" s="86">
        <f t="shared" si="99"/>
        <v>10</v>
      </c>
      <c r="X1438" s="88"/>
      <c r="Y1438" s="86">
        <f t="shared" si="101"/>
        <v>18</v>
      </c>
      <c r="Z1438" s="85"/>
      <c r="AA1438" s="267" t="s">
        <v>1381</v>
      </c>
      <c r="AB1438" s="175"/>
      <c r="AC1438" s="176"/>
      <c r="AD1438" s="176"/>
      <c r="AE1438" s="272"/>
      <c r="AF1438" s="272"/>
      <c r="AG1438" s="272"/>
      <c r="AH1438" s="272"/>
      <c r="AI1438" s="272"/>
      <c r="AJ1438" s="272"/>
      <c r="AK1438" s="272"/>
      <c r="AL1438" s="273"/>
      <c r="AM1438" s="272"/>
      <c r="AN1438" s="273"/>
      <c r="AO1438" s="272"/>
      <c r="AP1438" s="273"/>
      <c r="AQ1438" s="272"/>
      <c r="AR1438" s="273"/>
      <c r="AS1438" s="272"/>
      <c r="AT1438" s="102"/>
      <c r="AU1438" s="101"/>
    </row>
    <row r="1439" spans="1:47" ht="141">
      <c r="A1439" s="487"/>
      <c r="B1439" s="445"/>
      <c r="C1439" s="489"/>
      <c r="D1439" s="262" t="s">
        <v>1388</v>
      </c>
      <c r="E1439" s="352" t="s">
        <v>363</v>
      </c>
      <c r="F1439" s="263" t="s">
        <v>624</v>
      </c>
      <c r="G1439" s="290" t="s">
        <v>809</v>
      </c>
      <c r="H1439" s="341" t="s">
        <v>417</v>
      </c>
      <c r="I1439" s="335" t="str">
        <f>IF(OR(E1439="SE",E1439="SA"),VLOOKUP(H1439,'Tabla de Peligros y Riesgo'!$C$2:$E$226,2,FALSE),VLOOKUP(H1439,'LISTA DE ASPECTOS - IMPACTOS'!$D$3:$F$72,2,FALSE))</f>
        <v>Contaminación sonora</v>
      </c>
      <c r="J1439" s="336" t="str">
        <f>IF(OR(E1439="SE",E1439="SA"),VLOOKUP(H1439,'Tabla de Peligros y Riesgo'!$C$2:$E$226,3,FALSE),VLOOKUP(H1439,'LISTA DE ASPECTOS - IMPACTOS'!$D$3:$F$72,3,FALSE))</f>
        <v>Afectación a la fauna terrestre.
Potencial afectación a la calidad ambiental del recurso agua.</v>
      </c>
      <c r="K1439" s="342" t="s">
        <v>715</v>
      </c>
      <c r="L1439" s="177">
        <v>5</v>
      </c>
      <c r="M1439" s="268">
        <f t="shared" si="100"/>
        <v>19</v>
      </c>
      <c r="N1439" s="85"/>
      <c r="O1439" s="85"/>
      <c r="P1439" s="84"/>
      <c r="Q1439" s="177"/>
      <c r="R1439" s="177"/>
      <c r="S1439" s="177" t="s">
        <v>810</v>
      </c>
      <c r="T1439" s="178"/>
      <c r="U1439" s="178"/>
      <c r="V1439" s="87"/>
      <c r="W1439" s="86">
        <f t="shared" si="99"/>
        <v>19</v>
      </c>
      <c r="X1439" s="88"/>
      <c r="Y1439" s="86">
        <f t="shared" si="101"/>
        <v>22</v>
      </c>
      <c r="Z1439" s="85"/>
      <c r="AA1439" s="267" t="s">
        <v>1381</v>
      </c>
      <c r="AB1439" s="175"/>
      <c r="AC1439" s="176"/>
      <c r="AD1439" s="176"/>
      <c r="AE1439" s="272"/>
      <c r="AF1439" s="272"/>
      <c r="AG1439" s="272"/>
      <c r="AH1439" s="272"/>
      <c r="AI1439" s="272"/>
      <c r="AJ1439" s="272"/>
      <c r="AK1439" s="272"/>
      <c r="AL1439" s="273"/>
      <c r="AM1439" s="272"/>
      <c r="AN1439" s="273"/>
      <c r="AO1439" s="272"/>
      <c r="AP1439" s="273"/>
      <c r="AQ1439" s="272"/>
      <c r="AR1439" s="273"/>
      <c r="AS1439" s="272"/>
      <c r="AT1439" s="102"/>
      <c r="AU1439" s="101"/>
    </row>
    <row r="1440" spans="1:47" ht="329">
      <c r="A1440" s="487"/>
      <c r="B1440" s="445"/>
      <c r="C1440" s="489"/>
      <c r="D1440" s="262" t="s">
        <v>1388</v>
      </c>
      <c r="E1440" s="352" t="s">
        <v>363</v>
      </c>
      <c r="F1440" s="263" t="s">
        <v>624</v>
      </c>
      <c r="G1440" s="290" t="s">
        <v>728</v>
      </c>
      <c r="H1440" s="341" t="s">
        <v>729</v>
      </c>
      <c r="I1440" s="335" t="str">
        <f>IF(OR(E1440="SE",E1440="SA"),VLOOKUP(H1440,'Tabla de Peligros y Riesgo'!$C$2:$E$226,2,FALSE),VLOOKUP(H1440,'LISTA DE ASPECTOS - IMPACTOS'!$D$3:$F$72,2,FALSE))</f>
        <v>Alteración de la calidad de suelo/agua</v>
      </c>
      <c r="J1440" s="336" t="str">
        <f>IF(OR(E1440="SE",E1440="SA"),VLOOKUP(H1440,'Tabla de Peligros y Riesgo'!$C$2:$E$226,3,FALSE),VLOOKUP(H1440,'LISTA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40" s="342" t="s">
        <v>680</v>
      </c>
      <c r="L1440" s="177">
        <v>3</v>
      </c>
      <c r="M1440" s="268">
        <f t="shared" si="100"/>
        <v>13</v>
      </c>
      <c r="N1440" s="177"/>
      <c r="O1440" s="177"/>
      <c r="P1440" s="84"/>
      <c r="Q1440" s="177" t="s">
        <v>730</v>
      </c>
      <c r="R1440" s="177" t="s">
        <v>685</v>
      </c>
      <c r="S1440" s="177" t="s">
        <v>731</v>
      </c>
      <c r="T1440" s="178"/>
      <c r="U1440" s="178"/>
      <c r="V1440" s="87"/>
      <c r="W1440" s="86">
        <f t="shared" si="99"/>
        <v>13</v>
      </c>
      <c r="X1440" s="88"/>
      <c r="Y1440" s="86">
        <f t="shared" si="101"/>
        <v>17</v>
      </c>
      <c r="Z1440" s="85"/>
      <c r="AA1440" s="267" t="s">
        <v>1381</v>
      </c>
      <c r="AB1440" s="175"/>
      <c r="AC1440" s="176"/>
      <c r="AD1440" s="176"/>
      <c r="AE1440" s="272"/>
      <c r="AF1440" s="272"/>
      <c r="AG1440" s="272"/>
      <c r="AH1440" s="272"/>
      <c r="AI1440" s="272"/>
      <c r="AJ1440" s="272"/>
      <c r="AK1440" s="272"/>
      <c r="AL1440" s="273"/>
      <c r="AM1440" s="272"/>
      <c r="AN1440" s="273"/>
      <c r="AO1440" s="272"/>
      <c r="AP1440" s="273"/>
      <c r="AQ1440" s="272"/>
      <c r="AR1440" s="273"/>
      <c r="AS1440" s="272"/>
      <c r="AT1440" s="102"/>
      <c r="AU1440" s="101"/>
    </row>
    <row r="1441" spans="1:52" ht="117.5">
      <c r="A1441" s="487"/>
      <c r="B1441" s="445"/>
      <c r="C1441" s="493"/>
      <c r="D1441" s="262" t="s">
        <v>1388</v>
      </c>
      <c r="E1441" s="352" t="s">
        <v>363</v>
      </c>
      <c r="F1441" s="263" t="s">
        <v>624</v>
      </c>
      <c r="G1441" s="290" t="s">
        <v>725</v>
      </c>
      <c r="H1441" s="341" t="s">
        <v>726</v>
      </c>
      <c r="I1441" s="335" t="str">
        <f>IF(OR(E1441="SE",E1441="SA"),VLOOKUP(H1441,'Tabla de Peligros y Riesgo'!$C$2:$E$226,2,FALSE),VLOOKUP(H1441,'LISTA DE ASPECTOS - IMPACTOS'!$D$3:$F$72,2,FALSE))</f>
        <v>Alteración de la calidad de aire</v>
      </c>
      <c r="J1441" s="336" t="str">
        <f>IF(OR(E1441="SE",E1441="SA"),VLOOKUP(H1441,'Tabla de Peligros y Riesgo'!$C$2:$E$226,3,FALSE),VLOOKUP(H1441,'LISTA DE ASPECTOS - IMPACTOS'!$D$3:$F$72,3,FALSE))</f>
        <v>Potencial afectación a la calidad ambiental del aire</v>
      </c>
      <c r="K1441" s="342" t="s">
        <v>715</v>
      </c>
      <c r="L1441" s="177">
        <v>4</v>
      </c>
      <c r="M1441" s="268">
        <f t="shared" si="100"/>
        <v>14</v>
      </c>
      <c r="N1441" s="85"/>
      <c r="O1441" s="85"/>
      <c r="P1441" s="84"/>
      <c r="Q1441" s="287"/>
      <c r="R1441" s="177"/>
      <c r="S1441" s="177" t="s">
        <v>727</v>
      </c>
      <c r="T1441" s="178"/>
      <c r="U1441" s="178"/>
      <c r="V1441" s="87"/>
      <c r="W1441" s="86">
        <f t="shared" si="99"/>
        <v>14</v>
      </c>
      <c r="X1441" s="88"/>
      <c r="Y1441" s="86">
        <f t="shared" si="101"/>
        <v>18</v>
      </c>
      <c r="Z1441" s="85"/>
      <c r="AA1441" s="267" t="s">
        <v>1381</v>
      </c>
      <c r="AB1441" s="175"/>
      <c r="AC1441" s="176"/>
      <c r="AD1441" s="176"/>
      <c r="AE1441" s="272"/>
      <c r="AF1441" s="272"/>
      <c r="AG1441" s="272"/>
      <c r="AH1441" s="272"/>
      <c r="AI1441" s="272"/>
      <c r="AJ1441" s="272"/>
      <c r="AK1441" s="272"/>
      <c r="AL1441" s="273"/>
      <c r="AM1441" s="272"/>
      <c r="AN1441" s="273"/>
      <c r="AO1441" s="272"/>
      <c r="AP1441" s="273"/>
      <c r="AQ1441" s="272"/>
      <c r="AR1441" s="273"/>
      <c r="AS1441" s="272"/>
      <c r="AT1441" s="102"/>
      <c r="AU1441" s="101"/>
    </row>
    <row r="1442" spans="1:52" ht="87">
      <c r="A1442" s="487"/>
      <c r="B1442" s="445"/>
      <c r="C1442" s="488" t="s">
        <v>28</v>
      </c>
      <c r="D1442" s="262" t="s">
        <v>1388</v>
      </c>
      <c r="E1442" s="352" t="s">
        <v>362</v>
      </c>
      <c r="F1442" s="263" t="s">
        <v>624</v>
      </c>
      <c r="G1442" s="290" t="s">
        <v>701</v>
      </c>
      <c r="H1442" s="341" t="s">
        <v>476</v>
      </c>
      <c r="I1442" s="335" t="str">
        <f>IF(OR(E1442="SE",E1442="SA"),VLOOKUP(H1442,'Tabla de Peligros y Riesgo'!$C$2:$E$226,2,FALSE),VLOOKUP(H1442,'LISTA DE ASPECTOS - IMPACTOS'!$D$3:$F$72,2,FALSE))</f>
        <v>Caída al mismo nivel</v>
      </c>
      <c r="J1442" s="336" t="s">
        <v>702</v>
      </c>
      <c r="K1442" s="342" t="s">
        <v>680</v>
      </c>
      <c r="L1442" s="177">
        <v>4</v>
      </c>
      <c r="M1442" s="268">
        <f t="shared" si="100"/>
        <v>18</v>
      </c>
      <c r="N1442" s="85"/>
      <c r="O1442" s="85"/>
      <c r="P1442" s="84"/>
      <c r="Q1442" s="287"/>
      <c r="R1442" s="177"/>
      <c r="S1442" s="177" t="s">
        <v>811</v>
      </c>
      <c r="T1442" s="178"/>
      <c r="U1442" s="178" t="s">
        <v>748</v>
      </c>
      <c r="V1442" s="289"/>
      <c r="W1442" s="86">
        <f t="shared" si="99"/>
        <v>18</v>
      </c>
      <c r="X1442" s="88"/>
      <c r="Y1442" s="86">
        <f t="shared" si="101"/>
        <v>21</v>
      </c>
      <c r="Z1442" s="85"/>
      <c r="AA1442" s="267" t="s">
        <v>1381</v>
      </c>
      <c r="AB1442" s="175"/>
      <c r="AC1442" s="176"/>
      <c r="AD1442" s="176"/>
      <c r="AT1442" s="102"/>
      <c r="AU1442" s="101"/>
    </row>
    <row r="1443" spans="1:52" ht="101.5">
      <c r="A1443" s="487"/>
      <c r="B1443" s="445"/>
      <c r="C1443" s="489"/>
      <c r="D1443" s="262" t="s">
        <v>1388</v>
      </c>
      <c r="E1443" s="352" t="s">
        <v>362</v>
      </c>
      <c r="F1443" s="263" t="s">
        <v>624</v>
      </c>
      <c r="G1443" s="290" t="s">
        <v>704</v>
      </c>
      <c r="H1443" s="341" t="s">
        <v>507</v>
      </c>
      <c r="I1443" s="335" t="str">
        <f>IF(OR(E1443="SE",E1443="SA"),VLOOKUP(H1443,'Tabla de Peligros y Riesgo'!$C$2:$E$226,2,FALSE),VLOOKUP(H1443,'LISTA DE ASPECTOS - IMPACTOS'!$D$3:$F$72,2,FALSE))</f>
        <v xml:space="preserve">Golpes </v>
      </c>
      <c r="J1443" s="336" t="s">
        <v>705</v>
      </c>
      <c r="K1443" s="342" t="s">
        <v>680</v>
      </c>
      <c r="L1443" s="177">
        <v>3</v>
      </c>
      <c r="M1443" s="268">
        <f t="shared" si="100"/>
        <v>13</v>
      </c>
      <c r="N1443" s="177"/>
      <c r="O1443" s="177"/>
      <c r="P1443" s="84"/>
      <c r="Q1443" s="287"/>
      <c r="R1443" s="177"/>
      <c r="S1443" s="177" t="s">
        <v>714</v>
      </c>
      <c r="T1443" s="178"/>
      <c r="U1443" s="178" t="s">
        <v>748</v>
      </c>
      <c r="V1443" s="87">
        <v>0.15</v>
      </c>
      <c r="W1443" s="86">
        <f t="shared" si="99"/>
        <v>13</v>
      </c>
      <c r="X1443" s="88">
        <f>IF(M1443&gt;=16,MAX(N1443:R1443),IF(M1443&lt;16,MAX(N1443:V1443)))</f>
        <v>0.15</v>
      </c>
      <c r="Y1443" s="86">
        <f t="shared" si="101"/>
        <v>17</v>
      </c>
      <c r="Z1443" s="85"/>
      <c r="AA1443" s="267" t="s">
        <v>1381</v>
      </c>
      <c r="AB1443" s="175"/>
      <c r="AC1443" s="176"/>
      <c r="AD1443" s="176"/>
      <c r="AT1443" s="102"/>
      <c r="AU1443" s="101"/>
    </row>
    <row r="1444" spans="1:52" ht="329">
      <c r="A1444" s="487"/>
      <c r="B1444" s="445"/>
      <c r="C1444" s="489"/>
      <c r="D1444" s="262" t="s">
        <v>1388</v>
      </c>
      <c r="E1444" s="352" t="s">
        <v>363</v>
      </c>
      <c r="F1444" s="263" t="s">
        <v>624</v>
      </c>
      <c r="G1444" s="290" t="s">
        <v>728</v>
      </c>
      <c r="H1444" s="341" t="s">
        <v>729</v>
      </c>
      <c r="I1444" s="335" t="str">
        <f>IF(OR(E1444="SE",E1444="SA"),VLOOKUP(H1444,'[2]Tabla de Peligros y Riesgo'!$C$2:$E$226,2,FALSE),VLOOKUP(H1444,'[2]LISTA DE ASPECTOS - IMPACTOS'!$D$3:$F$72,2,FALSE))</f>
        <v>Alteración de la calidad de suelo/agua</v>
      </c>
      <c r="J1444" s="336" t="str">
        <f>IF(OR(E1444="SE",E1444="SA"),VLOOKUP(H1444,'[2]Tabla de Peligros y Riesgo'!$C$2:$E$226,3,FALSE),VLOOKUP(H1444,'[2]LISTA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44" s="342" t="s">
        <v>680</v>
      </c>
      <c r="L1444" s="177">
        <v>3</v>
      </c>
      <c r="M1444" s="268">
        <f t="shared" si="100"/>
        <v>13</v>
      </c>
      <c r="N1444" s="177"/>
      <c r="O1444" s="177"/>
      <c r="P1444" s="295"/>
      <c r="Q1444" s="177" t="s">
        <v>730</v>
      </c>
      <c r="R1444" s="177" t="s">
        <v>685</v>
      </c>
      <c r="S1444" s="177" t="s">
        <v>731</v>
      </c>
      <c r="T1444" s="178"/>
      <c r="U1444" s="178"/>
      <c r="V1444" s="296">
        <v>0.15</v>
      </c>
      <c r="W1444" s="86">
        <f t="shared" si="99"/>
        <v>13</v>
      </c>
      <c r="X1444" s="305">
        <f>IF(M1444&gt;=16,MAX(N1444:R1444),IF(M1444&lt;16,MAX(N1444:V1444)))</f>
        <v>0.15</v>
      </c>
      <c r="Y1444" s="86">
        <f t="shared" si="101"/>
        <v>17</v>
      </c>
      <c r="Z1444" s="194"/>
      <c r="AA1444" s="267" t="s">
        <v>1381</v>
      </c>
      <c r="AB1444" s="175"/>
      <c r="AC1444" s="176"/>
      <c r="AD1444" s="176"/>
      <c r="AT1444" s="102"/>
      <c r="AU1444" s="101"/>
    </row>
    <row r="1445" spans="1:52" ht="188">
      <c r="A1445" s="487"/>
      <c r="B1445" s="447"/>
      <c r="C1445" s="493"/>
      <c r="D1445" s="262" t="s">
        <v>1388</v>
      </c>
      <c r="E1445" s="352" t="s">
        <v>363</v>
      </c>
      <c r="F1445" s="263" t="s">
        <v>624</v>
      </c>
      <c r="G1445" s="290" t="s">
        <v>739</v>
      </c>
      <c r="H1445" s="341" t="s">
        <v>740</v>
      </c>
      <c r="I1445" s="335" t="str">
        <f>IF(OR(E1445="SE",E1445="SA"),VLOOKUP(H1445,'Tabla de Peligros y Riesgo'!$C$2:$E$226,2,FALSE),VLOOKUP(H1445,'LISTA DE ASPECTOS - IMPACTOS'!$D$3:$F$72,2,FALSE))</f>
        <v>Alteración de la calidad de suelo/agua</v>
      </c>
      <c r="J1445" s="336" t="str">
        <f>IF(OR(E1445="SE",E1445="SA"),VLOOKUP(H1445,'Tabla de Peligros y Riesgo'!$C$2:$E$226,3,FALSE),VLOOKUP(H1445,'LISTA DE ASPECTOS - IMPACTOS'!$D$3:$F$72,3,FALSE))</f>
        <v>Potencial incumplimiento de Estándares de Calidad Ambiental (ECA) para aire.
Potencial afectación a la vida y salud humana.</v>
      </c>
      <c r="K1445" s="342" t="s">
        <v>715</v>
      </c>
      <c r="L1445" s="177">
        <v>4</v>
      </c>
      <c r="M1445" s="268">
        <f t="shared" si="100"/>
        <v>14</v>
      </c>
      <c r="N1445" s="85"/>
      <c r="O1445" s="85"/>
      <c r="P1445" s="291"/>
      <c r="Q1445" s="287"/>
      <c r="R1445" s="177"/>
      <c r="S1445" s="177" t="s">
        <v>741</v>
      </c>
      <c r="T1445" s="178">
        <v>0.35</v>
      </c>
      <c r="U1445" s="178"/>
      <c r="V1445" s="87"/>
      <c r="W1445" s="86">
        <f t="shared" si="99"/>
        <v>14</v>
      </c>
      <c r="X1445" s="88"/>
      <c r="Y1445" s="86">
        <f t="shared" si="101"/>
        <v>18</v>
      </c>
      <c r="Z1445" s="85"/>
      <c r="AA1445" s="267" t="s">
        <v>1381</v>
      </c>
      <c r="AB1445" s="536"/>
      <c r="AC1445" s="537"/>
      <c r="AD1445" s="537"/>
      <c r="AE1445" s="272"/>
      <c r="AF1445" s="272"/>
      <c r="AG1445" s="272"/>
      <c r="AH1445" s="272"/>
      <c r="AI1445" s="272"/>
      <c r="AJ1445" s="272"/>
      <c r="AK1445" s="272"/>
      <c r="AL1445" s="273"/>
      <c r="AM1445" s="272"/>
      <c r="AN1445" s="273"/>
      <c r="AO1445" s="272"/>
      <c r="AP1445" s="273"/>
      <c r="AQ1445" s="272"/>
      <c r="AR1445" s="273"/>
      <c r="AS1445" s="272"/>
      <c r="AT1445" s="102"/>
      <c r="AU1445" s="101"/>
    </row>
    <row r="1446" spans="1:52" ht="101.5">
      <c r="A1446" s="487"/>
      <c r="B1446" s="444" t="s">
        <v>273</v>
      </c>
      <c r="C1446" s="488" t="s">
        <v>18</v>
      </c>
      <c r="D1446" s="262" t="s">
        <v>1388</v>
      </c>
      <c r="E1446" s="352" t="s">
        <v>362</v>
      </c>
      <c r="F1446" s="263" t="s">
        <v>624</v>
      </c>
      <c r="G1446" s="290" t="s">
        <v>679</v>
      </c>
      <c r="H1446" s="335" t="s">
        <v>470</v>
      </c>
      <c r="I1446" s="335" t="str">
        <f>IF(OR(E1446="SE",E1446="SA"),VLOOKUP(H1446,'Tabla de Peligros y Riesgo'!$C$2:$E$226,2,FALSE),VLOOKUP(H1446,'LISTA DE ASPECTOS - IMPACTOS'!$D$3:$F$72,2,FALSE))</f>
        <v>Riesgo Psicosocial</v>
      </c>
      <c r="J1446" s="336" t="str">
        <f>IF(OR(E1446="SE",E1446="SA"),VLOOKUP(H1446,'Tabla de Peligros y Riesgo'!$C$2:$E$226,3,FALSE),VLOOKUP(H1446,'LISTA DE ASPECTOS - IMPACTOS'!$D$3:$F$72,3,FALSE))</f>
        <v>Estrés / Depresión</v>
      </c>
      <c r="K1446" s="342" t="s">
        <v>680</v>
      </c>
      <c r="L1446" s="277">
        <v>4</v>
      </c>
      <c r="M1446" s="268">
        <f t="shared" si="100"/>
        <v>18</v>
      </c>
      <c r="N1446" s="85"/>
      <c r="O1446" s="85"/>
      <c r="P1446" s="292"/>
      <c r="Q1446" s="359"/>
      <c r="R1446" s="177"/>
      <c r="S1446" s="177" t="s">
        <v>820</v>
      </c>
      <c r="T1446" s="293"/>
      <c r="U1446" s="178" t="s">
        <v>748</v>
      </c>
      <c r="V1446" s="278">
        <v>0.15</v>
      </c>
      <c r="W1446" s="86">
        <f t="shared" si="99"/>
        <v>18</v>
      </c>
      <c r="X1446" s="88">
        <f>IF(M1446&gt;=16,MAX(N1446:R1446),IF(M1446&lt;16,MAX(N1446:V1446)))</f>
        <v>0</v>
      </c>
      <c r="Y1446" s="86">
        <f t="shared" si="101"/>
        <v>21</v>
      </c>
      <c r="Z1446" s="85"/>
      <c r="AA1446" s="267" t="s">
        <v>1381</v>
      </c>
      <c r="AB1446" s="176"/>
      <c r="AC1446" s="176"/>
      <c r="AD1446" s="176"/>
      <c r="AT1446" s="102"/>
      <c r="AU1446" s="101"/>
    </row>
    <row r="1447" spans="1:52" ht="101.5">
      <c r="A1447" s="487"/>
      <c r="B1447" s="445"/>
      <c r="C1447" s="489"/>
      <c r="D1447" s="262" t="s">
        <v>1388</v>
      </c>
      <c r="E1447" s="352" t="s">
        <v>362</v>
      </c>
      <c r="F1447" s="263" t="s">
        <v>624</v>
      </c>
      <c r="G1447" s="290" t="s">
        <v>679</v>
      </c>
      <c r="H1447" s="335" t="s">
        <v>496</v>
      </c>
      <c r="I1447" s="335" t="str">
        <f>IF(OR(E1447="SE",E1447="SA"),VLOOKUP(H1447,'Tabla de Peligros y Riesgo'!$C$2:$E$226,2,FALSE),VLOOKUP(H1447,'LISTA DE ASPECTOS - IMPACTOS'!$D$3:$F$72,2,FALSE))</f>
        <v>Riesgo Psicosocial</v>
      </c>
      <c r="J1447" s="336" t="str">
        <f>IF(OR(E1447="SE",E1447="SA"),VLOOKUP(H1447,'Tabla de Peligros y Riesgo'!$C$2:$E$226,3,FALSE),VLOOKUP(H1447,'LISTA DE ASPECTOS - IMPACTOS'!$D$3:$F$72,3,FALSE))</f>
        <v>Estrés / Depresión</v>
      </c>
      <c r="K1447" s="342" t="s">
        <v>680</v>
      </c>
      <c r="L1447" s="277">
        <v>4</v>
      </c>
      <c r="M1447" s="268">
        <f t="shared" si="100"/>
        <v>18</v>
      </c>
      <c r="N1447" s="85"/>
      <c r="O1447" s="85"/>
      <c r="P1447" s="292"/>
      <c r="Q1447" s="359"/>
      <c r="R1447" s="177"/>
      <c r="S1447" s="177" t="s">
        <v>820</v>
      </c>
      <c r="T1447" s="293"/>
      <c r="U1447" s="178" t="s">
        <v>748</v>
      </c>
      <c r="V1447" s="278"/>
      <c r="W1447" s="86">
        <f t="shared" si="99"/>
        <v>18</v>
      </c>
      <c r="X1447" s="195"/>
      <c r="Y1447" s="86">
        <f t="shared" si="101"/>
        <v>21</v>
      </c>
      <c r="Z1447" s="85"/>
      <c r="AA1447" s="267" t="s">
        <v>1381</v>
      </c>
      <c r="AB1447" s="176"/>
      <c r="AC1447" s="176"/>
      <c r="AD1447" s="176"/>
      <c r="AT1447" s="102"/>
      <c r="AU1447" s="101"/>
    </row>
    <row r="1448" spans="1:52" ht="72.5">
      <c r="A1448" s="487"/>
      <c r="B1448" s="445"/>
      <c r="C1448" s="489"/>
      <c r="D1448" s="262" t="s">
        <v>1388</v>
      </c>
      <c r="E1448" s="352" t="s">
        <v>363</v>
      </c>
      <c r="F1448" s="263" t="s">
        <v>624</v>
      </c>
      <c r="G1448" s="290" t="s">
        <v>686</v>
      </c>
      <c r="H1448" s="335" t="s">
        <v>687</v>
      </c>
      <c r="I1448" s="350" t="s">
        <v>688</v>
      </c>
      <c r="J1448" s="351" t="s">
        <v>689</v>
      </c>
      <c r="K1448" s="342" t="s">
        <v>690</v>
      </c>
      <c r="L1448" s="277">
        <v>5</v>
      </c>
      <c r="M1448" s="268">
        <f t="shared" si="100"/>
        <v>15</v>
      </c>
      <c r="N1448" s="269"/>
      <c r="O1448" s="274"/>
      <c r="P1448" s="334"/>
      <c r="Q1448" s="359"/>
      <c r="R1448" s="177"/>
      <c r="S1448" s="177" t="s">
        <v>691</v>
      </c>
      <c r="T1448" s="275"/>
      <c r="U1448" s="178"/>
      <c r="V1448" s="278"/>
      <c r="W1448" s="86">
        <f t="shared" si="99"/>
        <v>15</v>
      </c>
      <c r="X1448" s="195"/>
      <c r="Y1448" s="86">
        <f t="shared" si="101"/>
        <v>19</v>
      </c>
      <c r="Z1448" s="85"/>
      <c r="AA1448" s="267" t="s">
        <v>1381</v>
      </c>
      <c r="AB1448" s="176"/>
      <c r="AC1448" s="176"/>
      <c r="AD1448" s="176"/>
      <c r="AT1448" s="102"/>
      <c r="AU1448" s="101"/>
    </row>
    <row r="1449" spans="1:52" ht="70.5">
      <c r="A1449" s="487"/>
      <c r="B1449" s="445"/>
      <c r="C1449" s="489"/>
      <c r="D1449" s="262" t="s">
        <v>1388</v>
      </c>
      <c r="E1449" s="352" t="s">
        <v>363</v>
      </c>
      <c r="F1449" s="263" t="s">
        <v>624</v>
      </c>
      <c r="G1449" s="290" t="s">
        <v>789</v>
      </c>
      <c r="H1449" s="341" t="s">
        <v>577</v>
      </c>
      <c r="I1449" s="190" t="s">
        <v>688</v>
      </c>
      <c r="J1449" s="338" t="s">
        <v>689</v>
      </c>
      <c r="K1449" s="342" t="s">
        <v>680</v>
      </c>
      <c r="L1449" s="277">
        <v>4</v>
      </c>
      <c r="M1449" s="268">
        <f t="shared" si="100"/>
        <v>18</v>
      </c>
      <c r="N1449" s="269"/>
      <c r="O1449" s="274"/>
      <c r="P1449" s="334"/>
      <c r="Q1449" s="287"/>
      <c r="R1449" s="177"/>
      <c r="S1449" s="177" t="s">
        <v>795</v>
      </c>
      <c r="T1449" s="275"/>
      <c r="U1449" s="178" t="s">
        <v>791</v>
      </c>
      <c r="V1449" s="278"/>
      <c r="W1449" s="86">
        <f t="shared" si="99"/>
        <v>18</v>
      </c>
      <c r="X1449" s="195"/>
      <c r="Y1449" s="86">
        <f t="shared" si="101"/>
        <v>21</v>
      </c>
      <c r="Z1449" s="85"/>
      <c r="AA1449" s="267"/>
      <c r="AB1449" s="176"/>
      <c r="AC1449" s="176"/>
      <c r="AD1449" s="176"/>
      <c r="AT1449" s="102"/>
      <c r="AU1449" s="101"/>
    </row>
    <row r="1450" spans="1:52" ht="105" customHeight="1">
      <c r="A1450" s="487"/>
      <c r="B1450" s="445"/>
      <c r="C1450" s="489"/>
      <c r="D1450" s="262" t="s">
        <v>1388</v>
      </c>
      <c r="E1450" s="352" t="s">
        <v>361</v>
      </c>
      <c r="F1450" s="263" t="s">
        <v>624</v>
      </c>
      <c r="G1450" s="290" t="s">
        <v>441</v>
      </c>
      <c r="H1450" s="341" t="s">
        <v>565</v>
      </c>
      <c r="I1450" s="335" t="s">
        <v>792</v>
      </c>
      <c r="J1450" s="336" t="s">
        <v>802</v>
      </c>
      <c r="K1450" s="342" t="s">
        <v>715</v>
      </c>
      <c r="L1450" s="277">
        <v>4</v>
      </c>
      <c r="M1450" s="268">
        <f t="shared" si="100"/>
        <v>14</v>
      </c>
      <c r="N1450" s="269"/>
      <c r="O1450" s="274"/>
      <c r="P1450" s="334"/>
      <c r="Q1450" s="287"/>
      <c r="R1450" s="177"/>
      <c r="S1450" s="177" t="s">
        <v>716</v>
      </c>
      <c r="T1450" s="275"/>
      <c r="U1450" s="178" t="s">
        <v>748</v>
      </c>
      <c r="V1450" s="278"/>
      <c r="W1450" s="86">
        <f t="shared" si="99"/>
        <v>14</v>
      </c>
      <c r="X1450" s="195"/>
      <c r="Y1450" s="86">
        <f t="shared" si="101"/>
        <v>18</v>
      </c>
      <c r="Z1450" s="85"/>
      <c r="AA1450" s="267" t="s">
        <v>682</v>
      </c>
      <c r="AB1450" s="176"/>
      <c r="AC1450" s="176"/>
      <c r="AD1450" s="176"/>
      <c r="AT1450" s="102"/>
      <c r="AU1450" s="101"/>
    </row>
    <row r="1451" spans="1:52" ht="105" customHeight="1">
      <c r="A1451" s="487"/>
      <c r="B1451" s="445"/>
      <c r="C1451" s="493"/>
      <c r="D1451" s="262" t="s">
        <v>1388</v>
      </c>
      <c r="E1451" s="352" t="s">
        <v>362</v>
      </c>
      <c r="F1451" s="263" t="s">
        <v>624</v>
      </c>
      <c r="G1451" s="290" t="s">
        <v>692</v>
      </c>
      <c r="H1451" s="335" t="s">
        <v>521</v>
      </c>
      <c r="I1451" s="335" t="str">
        <f>IF(OR(E1451="SE",E1451="SA"),VLOOKUP(H1451,'Tabla de Peligros y Riesgo'!$C$2:$E$226,2,FALSE),VLOOKUP(H1451,'LISTA DE ASPECTOS - IMPACTOS'!$D$3:$F$72,2,FALSE))</f>
        <v>Riesgo Psicosocial</v>
      </c>
      <c r="J1451" s="336" t="str">
        <f>IF(OR(E1451="SE",E1451="SA"),VLOOKUP(H1451,'Tabla de Peligros y Riesgo'!$C$2:$E$226,3,FALSE),VLOOKUP(H1451,'LISTA DE ASPECTOS - IMPACTOS'!$D$3:$F$72,3,FALSE))</f>
        <v>Estrés / Depresión</v>
      </c>
      <c r="K1451" s="342" t="s">
        <v>680</v>
      </c>
      <c r="L1451" s="277">
        <v>4</v>
      </c>
      <c r="M1451" s="268">
        <f t="shared" si="100"/>
        <v>18</v>
      </c>
      <c r="N1451" s="269"/>
      <c r="O1451" s="274"/>
      <c r="P1451" s="275"/>
      <c r="Q1451" s="276"/>
      <c r="R1451" s="177"/>
      <c r="S1451" s="177" t="s">
        <v>742</v>
      </c>
      <c r="T1451" s="269"/>
      <c r="U1451" s="178" t="s">
        <v>748</v>
      </c>
      <c r="V1451" s="278"/>
      <c r="W1451" s="86">
        <f t="shared" si="99"/>
        <v>18</v>
      </c>
      <c r="X1451" s="195"/>
      <c r="Y1451" s="86">
        <f t="shared" si="101"/>
        <v>21</v>
      </c>
      <c r="Z1451" s="279"/>
      <c r="AA1451" s="267" t="s">
        <v>682</v>
      </c>
      <c r="AB1451" s="176"/>
      <c r="AC1451" s="176"/>
      <c r="AD1451" s="176"/>
      <c r="AT1451" s="102"/>
      <c r="AU1451" s="101"/>
    </row>
    <row r="1452" spans="1:52" s="100" customFormat="1" ht="211.5">
      <c r="A1452" s="487"/>
      <c r="B1452" s="445"/>
      <c r="C1452" s="339" t="s">
        <v>142</v>
      </c>
      <c r="D1452" s="262" t="s">
        <v>1388</v>
      </c>
      <c r="E1452" s="352" t="s">
        <v>361</v>
      </c>
      <c r="F1452" s="263" t="s">
        <v>624</v>
      </c>
      <c r="G1452" s="290" t="s">
        <v>694</v>
      </c>
      <c r="H1452" s="335" t="s">
        <v>695</v>
      </c>
      <c r="I1452" s="335" t="str">
        <f>IF(OR(E1452="SE",E1452="SA"),VLOOKUP(H1452,'Tabla de Peligros y Riesgo'!$C$2:$E$226,2,FALSE),VLOOKUP(H1452,'LISTA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452" s="336" t="s">
        <v>696</v>
      </c>
      <c r="K1452" s="342" t="s">
        <v>680</v>
      </c>
      <c r="L1452" s="177">
        <v>4</v>
      </c>
      <c r="M1452" s="268">
        <f t="shared" si="100"/>
        <v>18</v>
      </c>
      <c r="N1452" s="280"/>
      <c r="O1452" s="280"/>
      <c r="P1452" s="282"/>
      <c r="Q1452" s="283" t="s">
        <v>697</v>
      </c>
      <c r="R1452" s="177" t="s">
        <v>678</v>
      </c>
      <c r="S1452" s="177" t="s">
        <v>698</v>
      </c>
      <c r="T1452" s="284"/>
      <c r="U1452" s="353" t="s">
        <v>699</v>
      </c>
      <c r="V1452" s="304"/>
      <c r="W1452" s="86">
        <f t="shared" si="99"/>
        <v>18</v>
      </c>
      <c r="X1452" s="88">
        <f>IF(M1452&gt;=16,MAX(N1452:R1452),IF(M1452&lt;16,MAX(N1452:T1452)))</f>
        <v>0</v>
      </c>
      <c r="Y1452" s="86">
        <f t="shared" si="101"/>
        <v>23</v>
      </c>
      <c r="Z1452" s="85"/>
      <c r="AA1452" s="267" t="s">
        <v>682</v>
      </c>
      <c r="AD1452" s="99"/>
      <c r="AE1452" s="90"/>
      <c r="AF1452" s="90"/>
      <c r="AG1452" s="90"/>
      <c r="AH1452" s="90"/>
      <c r="AI1452" s="90"/>
      <c r="AJ1452" s="90"/>
      <c r="AK1452" s="90"/>
      <c r="AL1452" s="90"/>
      <c r="AM1452" s="90"/>
      <c r="AN1452" s="90"/>
      <c r="AO1452" s="90"/>
      <c r="AP1452" s="90"/>
      <c r="AQ1452" s="90"/>
      <c r="AR1452" s="90"/>
      <c r="AS1452" s="90"/>
      <c r="AT1452" s="102"/>
      <c r="AU1452" s="101"/>
      <c r="AV1452" s="90"/>
      <c r="AW1452" s="90"/>
      <c r="AX1452" s="90"/>
      <c r="AY1452" s="90"/>
      <c r="AZ1452" s="90"/>
    </row>
    <row r="1453" spans="1:52" ht="87">
      <c r="A1453" s="487"/>
      <c r="B1453" s="445"/>
      <c r="C1453" s="488" t="s">
        <v>22</v>
      </c>
      <c r="D1453" s="262" t="s">
        <v>1388</v>
      </c>
      <c r="E1453" s="352" t="s">
        <v>361</v>
      </c>
      <c r="F1453" s="263" t="s">
        <v>624</v>
      </c>
      <c r="G1453" s="290" t="s">
        <v>721</v>
      </c>
      <c r="H1453" s="341" t="s">
        <v>749</v>
      </c>
      <c r="I1453" s="335" t="str">
        <f>IF(OR(E1453="SE",E1453="SA"),VLOOKUP(H1453,'Tabla de Peligros y Riesgo'!$C$2:$E$226,2,FALSE),VLOOKUP(H1453,'LISTA DE ASPECTOS - IMPACTOS'!$D$3:$F$72,2,FALSE))</f>
        <v>Inhalación de gases Toxicos</v>
      </c>
      <c r="J1453" s="336" t="str">
        <f>IF(OR(E1453="SE",E1453="SA"),VLOOKUP(H1453,'Tabla de Peligros y Riesgo'!$C$2:$E$226,3,FALSE),VLOOKUP(H1453,'LISTA DE ASPECTOS - IMPACTOS'!$D$3:$F$72,3,FALSE))</f>
        <v>Intoxicación</v>
      </c>
      <c r="K1453" s="342" t="s">
        <v>715</v>
      </c>
      <c r="L1453" s="177">
        <v>3</v>
      </c>
      <c r="M1453" s="268">
        <f t="shared" si="100"/>
        <v>9</v>
      </c>
      <c r="N1453" s="85"/>
      <c r="O1453" s="85"/>
      <c r="P1453" s="84"/>
      <c r="Q1453" s="287" t="s">
        <v>750</v>
      </c>
      <c r="R1453" s="177" t="s">
        <v>685</v>
      </c>
      <c r="S1453" s="177" t="s">
        <v>751</v>
      </c>
      <c r="T1453" s="178"/>
      <c r="U1453" s="178" t="s">
        <v>748</v>
      </c>
      <c r="V1453" s="87"/>
      <c r="W1453" s="86">
        <f t="shared" si="99"/>
        <v>9</v>
      </c>
      <c r="X1453" s="88"/>
      <c r="Y1453" s="86">
        <f t="shared" si="101"/>
        <v>17</v>
      </c>
      <c r="Z1453" s="85"/>
      <c r="AA1453" s="267" t="s">
        <v>682</v>
      </c>
      <c r="AB1453" s="175"/>
      <c r="AC1453" s="176"/>
      <c r="AD1453" s="176"/>
      <c r="AT1453" s="102"/>
      <c r="AU1453" s="101"/>
    </row>
    <row r="1454" spans="1:52" ht="87">
      <c r="A1454" s="487"/>
      <c r="B1454" s="445"/>
      <c r="C1454" s="489"/>
      <c r="D1454" s="262" t="s">
        <v>1388</v>
      </c>
      <c r="E1454" s="352" t="s">
        <v>362</v>
      </c>
      <c r="F1454" s="263" t="s">
        <v>624</v>
      </c>
      <c r="G1454" s="290" t="s">
        <v>752</v>
      </c>
      <c r="H1454" s="341" t="s">
        <v>452</v>
      </c>
      <c r="I1454" s="335" t="str">
        <f>IF(OR(E1454="SE",E1454="SA"),VLOOKUP(H1454,'Tabla de Peligros y Riesgo'!$C$2:$E$226,2,FALSE),VLOOKUP(H1454,'LISTA DE ASPECTOS - IMPACTOS'!$D$3:$F$72,2,FALSE))</f>
        <v>Caída de roca</v>
      </c>
      <c r="J1454" s="336" t="str">
        <f>IF(OR(E1454="SE",E1454="SA"),VLOOKUP(H1454,'Tabla de Peligros y Riesgo'!$C$2:$E$226,3,FALSE),VLOOKUP(H1454,'LISTA DE ASPECTOS - IMPACTOS'!$D$3:$F$72,3,FALSE))</f>
        <v>Contusión/Fractura/Muerte</v>
      </c>
      <c r="K1454" s="342" t="s">
        <v>715</v>
      </c>
      <c r="L1454" s="177">
        <v>2</v>
      </c>
      <c r="M1454" s="268">
        <f t="shared" si="100"/>
        <v>5</v>
      </c>
      <c r="N1454" s="85"/>
      <c r="O1454" s="85"/>
      <c r="P1454" s="292"/>
      <c r="Q1454" s="287" t="s">
        <v>753</v>
      </c>
      <c r="R1454" s="177" t="s">
        <v>685</v>
      </c>
      <c r="S1454" s="177" t="s">
        <v>754</v>
      </c>
      <c r="T1454" s="293"/>
      <c r="U1454" s="178" t="s">
        <v>748</v>
      </c>
      <c r="V1454" s="278"/>
      <c r="W1454" s="86">
        <f t="shared" si="99"/>
        <v>5</v>
      </c>
      <c r="X1454" s="88"/>
      <c r="Y1454" s="86">
        <f t="shared" si="101"/>
        <v>12</v>
      </c>
      <c r="Z1454" s="85"/>
      <c r="AA1454" s="267" t="s">
        <v>682</v>
      </c>
      <c r="AB1454" s="176"/>
      <c r="AC1454" s="176"/>
      <c r="AD1454" s="176"/>
      <c r="AT1454" s="102"/>
      <c r="AU1454" s="101"/>
    </row>
    <row r="1455" spans="1:52" s="100" customFormat="1" ht="87">
      <c r="A1455" s="487"/>
      <c r="B1455" s="445"/>
      <c r="C1455" s="489"/>
      <c r="D1455" s="262" t="s">
        <v>1388</v>
      </c>
      <c r="E1455" s="352" t="s">
        <v>362</v>
      </c>
      <c r="F1455" s="263" t="s">
        <v>624</v>
      </c>
      <c r="G1455" s="290" t="s">
        <v>701</v>
      </c>
      <c r="H1455" s="341" t="s">
        <v>524</v>
      </c>
      <c r="I1455" s="335" t="str">
        <f>IF(OR(E1455="SE",E1455="SA"),VLOOKUP(H1455,'Tabla de Peligros y Riesgo'!$C$2:$E$226,2,FALSE),VLOOKUP(H1455,'LISTA DE ASPECTOS - IMPACTOS'!$D$3:$F$72,2,FALSE))</f>
        <v>Caída al mismo nivel</v>
      </c>
      <c r="J1455" s="336" t="s">
        <v>702</v>
      </c>
      <c r="K1455" s="342" t="s">
        <v>680</v>
      </c>
      <c r="L1455" s="177">
        <v>4</v>
      </c>
      <c r="M1455" s="268">
        <f t="shared" si="100"/>
        <v>18</v>
      </c>
      <c r="N1455" s="280"/>
      <c r="O1455" s="280"/>
      <c r="P1455" s="282"/>
      <c r="Q1455" s="287"/>
      <c r="R1455" s="177"/>
      <c r="S1455" s="177" t="s">
        <v>811</v>
      </c>
      <c r="T1455" s="284"/>
      <c r="U1455" s="178" t="s">
        <v>748</v>
      </c>
      <c r="V1455" s="304"/>
      <c r="W1455" s="86">
        <f t="shared" si="99"/>
        <v>18</v>
      </c>
      <c r="X1455" s="88"/>
      <c r="Y1455" s="86">
        <f t="shared" si="101"/>
        <v>21</v>
      </c>
      <c r="Z1455" s="85"/>
      <c r="AA1455" s="267" t="s">
        <v>682</v>
      </c>
      <c r="AD1455" s="99"/>
      <c r="AE1455" s="90"/>
      <c r="AF1455" s="90"/>
      <c r="AG1455" s="90"/>
      <c r="AH1455" s="90"/>
      <c r="AI1455" s="90"/>
      <c r="AJ1455" s="90"/>
      <c r="AK1455" s="90"/>
      <c r="AL1455" s="90"/>
      <c r="AM1455" s="90"/>
      <c r="AN1455" s="90"/>
      <c r="AO1455" s="90"/>
      <c r="AP1455" s="90"/>
      <c r="AQ1455" s="90"/>
      <c r="AR1455" s="90"/>
      <c r="AS1455" s="90"/>
      <c r="AT1455" s="102"/>
      <c r="AU1455" s="101"/>
      <c r="AV1455" s="90"/>
      <c r="AW1455" s="90"/>
      <c r="AX1455" s="90"/>
      <c r="AY1455" s="90"/>
      <c r="AZ1455" s="90"/>
    </row>
    <row r="1456" spans="1:52" ht="87">
      <c r="A1456" s="487"/>
      <c r="B1456" s="445"/>
      <c r="C1456" s="488" t="s">
        <v>37</v>
      </c>
      <c r="D1456" s="262" t="s">
        <v>1388</v>
      </c>
      <c r="E1456" s="352" t="s">
        <v>362</v>
      </c>
      <c r="F1456" s="263" t="s">
        <v>624</v>
      </c>
      <c r="G1456" s="290" t="s">
        <v>701</v>
      </c>
      <c r="H1456" s="341" t="s">
        <v>542</v>
      </c>
      <c r="I1456" s="335" t="str">
        <f>IF(OR(E1456="SE",E1456="SA"),VLOOKUP(H1456,'Tabla de Peligros y Riesgo'!$C$2:$E$226,2,FALSE),VLOOKUP(H1456,'LISTA DE ASPECTOS - IMPACTOS'!$D$3:$F$72,2,FALSE))</f>
        <v>Caída al mismo nivel</v>
      </c>
      <c r="J1456" s="336" t="s">
        <v>702</v>
      </c>
      <c r="K1456" s="342" t="s">
        <v>680</v>
      </c>
      <c r="L1456" s="177">
        <v>4</v>
      </c>
      <c r="M1456" s="268">
        <f t="shared" si="100"/>
        <v>18</v>
      </c>
      <c r="N1456" s="85"/>
      <c r="O1456" s="85"/>
      <c r="P1456" s="84"/>
      <c r="Q1456" s="287"/>
      <c r="R1456" s="177"/>
      <c r="S1456" s="177" t="s">
        <v>811</v>
      </c>
      <c r="T1456" s="178"/>
      <c r="U1456" s="178" t="s">
        <v>748</v>
      </c>
      <c r="V1456" s="87"/>
      <c r="W1456" s="86">
        <f t="shared" si="99"/>
        <v>18</v>
      </c>
      <c r="X1456" s="88"/>
      <c r="Y1456" s="86">
        <f t="shared" si="101"/>
        <v>21</v>
      </c>
      <c r="Z1456" s="85"/>
      <c r="AA1456" s="267" t="s">
        <v>682</v>
      </c>
      <c r="AB1456" s="175"/>
      <c r="AC1456" s="176"/>
      <c r="AD1456" s="176"/>
      <c r="AT1456" s="102"/>
      <c r="AU1456" s="101"/>
    </row>
    <row r="1457" spans="1:47" ht="87">
      <c r="A1457" s="487"/>
      <c r="B1457" s="445"/>
      <c r="C1457" s="489"/>
      <c r="D1457" s="262" t="s">
        <v>1388</v>
      </c>
      <c r="E1457" s="352" t="s">
        <v>361</v>
      </c>
      <c r="F1457" s="263" t="s">
        <v>624</v>
      </c>
      <c r="G1457" s="290" t="s">
        <v>812</v>
      </c>
      <c r="H1457" s="341" t="s">
        <v>813</v>
      </c>
      <c r="I1457" s="335" t="s">
        <v>814</v>
      </c>
      <c r="J1457" s="336" t="s">
        <v>815</v>
      </c>
      <c r="K1457" s="342" t="s">
        <v>680</v>
      </c>
      <c r="L1457" s="177">
        <v>4</v>
      </c>
      <c r="M1457" s="268">
        <f t="shared" si="100"/>
        <v>18</v>
      </c>
      <c r="N1457" s="85"/>
      <c r="O1457" s="85"/>
      <c r="P1457" s="84"/>
      <c r="Q1457" s="287" t="s">
        <v>816</v>
      </c>
      <c r="R1457" s="177" t="s">
        <v>685</v>
      </c>
      <c r="S1457" s="177" t="s">
        <v>819</v>
      </c>
      <c r="T1457" s="178"/>
      <c r="U1457" s="178" t="s">
        <v>748</v>
      </c>
      <c r="V1457" s="87"/>
      <c r="W1457" s="86">
        <f t="shared" si="99"/>
        <v>18</v>
      </c>
      <c r="X1457" s="88"/>
      <c r="Y1457" s="86">
        <f t="shared" si="101"/>
        <v>22</v>
      </c>
      <c r="Z1457" s="85"/>
      <c r="AA1457" s="267" t="s">
        <v>682</v>
      </c>
      <c r="AB1457" s="175"/>
      <c r="AC1457" s="176"/>
      <c r="AD1457" s="176"/>
      <c r="AT1457" s="102"/>
      <c r="AU1457" s="101"/>
    </row>
    <row r="1458" spans="1:47" ht="101.5">
      <c r="A1458" s="487"/>
      <c r="B1458" s="445"/>
      <c r="C1458" s="493"/>
      <c r="D1458" s="262" t="s">
        <v>1388</v>
      </c>
      <c r="E1458" s="352" t="s">
        <v>362</v>
      </c>
      <c r="F1458" s="263" t="s">
        <v>624</v>
      </c>
      <c r="G1458" s="290" t="s">
        <v>704</v>
      </c>
      <c r="H1458" s="341" t="s">
        <v>507</v>
      </c>
      <c r="I1458" s="335" t="str">
        <f>IF(OR(E1458="SE",E1458="SA"),VLOOKUP(H1458,'Tabla de Peligros y Riesgo'!$C$2:$E$226,2,FALSE),VLOOKUP(H1458,'LISTA DE ASPECTOS - IMPACTOS'!$D$3:$F$72,2,FALSE))</f>
        <v xml:space="preserve">Golpes </v>
      </c>
      <c r="J1458" s="336" t="s">
        <v>705</v>
      </c>
      <c r="K1458" s="342" t="s">
        <v>680</v>
      </c>
      <c r="L1458" s="177">
        <v>3</v>
      </c>
      <c r="M1458" s="268">
        <f t="shared" si="100"/>
        <v>13</v>
      </c>
      <c r="N1458" s="177"/>
      <c r="O1458" s="177"/>
      <c r="P1458" s="84"/>
      <c r="Q1458" s="287"/>
      <c r="R1458" s="177"/>
      <c r="S1458" s="177" t="s">
        <v>714</v>
      </c>
      <c r="T1458" s="178"/>
      <c r="U1458" s="178" t="s">
        <v>748</v>
      </c>
      <c r="V1458" s="87"/>
      <c r="W1458" s="86">
        <f t="shared" si="99"/>
        <v>13</v>
      </c>
      <c r="X1458" s="88"/>
      <c r="Y1458" s="86">
        <f t="shared" si="101"/>
        <v>17</v>
      </c>
      <c r="Z1458" s="85"/>
      <c r="AA1458" s="277" t="s">
        <v>682</v>
      </c>
      <c r="AB1458" s="175"/>
      <c r="AC1458" s="176"/>
      <c r="AD1458" s="176"/>
      <c r="AT1458" s="102"/>
      <c r="AU1458" s="101"/>
    </row>
    <row r="1459" spans="1:47" ht="101.5">
      <c r="A1459" s="487"/>
      <c r="B1459" s="445"/>
      <c r="C1459" s="339" t="s">
        <v>144</v>
      </c>
      <c r="D1459" s="262" t="s">
        <v>1388</v>
      </c>
      <c r="E1459" s="352" t="s">
        <v>362</v>
      </c>
      <c r="F1459" s="263" t="s">
        <v>624</v>
      </c>
      <c r="G1459" s="290" t="s">
        <v>704</v>
      </c>
      <c r="H1459" s="341" t="s">
        <v>507</v>
      </c>
      <c r="I1459" s="335" t="str">
        <f>IF(OR(E1459="SE",E1459="SA"),VLOOKUP(H1459,'Tabla de Peligros y Riesgo'!$C$2:$E$226,2,FALSE),VLOOKUP(H1459,'LISTA DE ASPECTOS - IMPACTOS'!$D$3:$F$72,2,FALSE))</f>
        <v xml:space="preserve">Golpes </v>
      </c>
      <c r="J1459" s="336" t="s">
        <v>705</v>
      </c>
      <c r="K1459" s="342" t="s">
        <v>680</v>
      </c>
      <c r="L1459" s="177">
        <v>3</v>
      </c>
      <c r="M1459" s="268">
        <f t="shared" si="100"/>
        <v>13</v>
      </c>
      <c r="N1459" s="177"/>
      <c r="O1459" s="177"/>
      <c r="P1459" s="84"/>
      <c r="Q1459" s="287"/>
      <c r="R1459" s="177"/>
      <c r="S1459" s="177" t="s">
        <v>714</v>
      </c>
      <c r="T1459" s="178"/>
      <c r="U1459" s="178" t="s">
        <v>748</v>
      </c>
      <c r="V1459" s="87"/>
      <c r="W1459" s="86">
        <f t="shared" si="99"/>
        <v>13</v>
      </c>
      <c r="X1459" s="88"/>
      <c r="Y1459" s="86">
        <f t="shared" si="101"/>
        <v>17</v>
      </c>
      <c r="Z1459" s="85"/>
      <c r="AA1459" s="277" t="s">
        <v>682</v>
      </c>
      <c r="AB1459" s="175"/>
      <c r="AC1459" s="176"/>
      <c r="AD1459" s="176"/>
      <c r="AT1459" s="102"/>
      <c r="AU1459" s="101"/>
    </row>
    <row r="1460" spans="1:47" ht="87">
      <c r="A1460" s="487"/>
      <c r="B1460" s="445"/>
      <c r="C1460" s="488" t="s">
        <v>274</v>
      </c>
      <c r="D1460" s="262" t="s">
        <v>1388</v>
      </c>
      <c r="E1460" s="352" t="s">
        <v>361</v>
      </c>
      <c r="F1460" s="263" t="s">
        <v>624</v>
      </c>
      <c r="G1460" s="290" t="s">
        <v>441</v>
      </c>
      <c r="H1460" s="341" t="s">
        <v>519</v>
      </c>
      <c r="I1460" s="335" t="str">
        <f>IF(OR(E1460="SE",E1460="SA"),VLOOKUP(H1460,'Tabla de Peligros y Riesgo'!$C$2:$E$226,2,FALSE),VLOOKUP(H1460,'LISTA DE ASPECTOS - IMPACTOS'!$D$3:$F$72,2,FALSE))</f>
        <v>Riesgos Disergonómico</v>
      </c>
      <c r="J1460" s="336" t="str">
        <f>IF(OR(E1460="SE",E1460="SA"),VLOOKUP(H1460,'Tabla de Peligros y Riesgo'!$C$2:$E$226,3,FALSE),VLOOKUP(H1460,'LISTA DE ASPECTOS - IMPACTOS'!$D$3:$F$72,3,FALSE))</f>
        <v>Lumbalgia/Dorsalgia/ Hiperlordosis/ Tendinitis de Hombro</v>
      </c>
      <c r="K1460" s="342" t="s">
        <v>715</v>
      </c>
      <c r="L1460" s="177">
        <v>4</v>
      </c>
      <c r="M1460" s="268">
        <f t="shared" si="100"/>
        <v>14</v>
      </c>
      <c r="N1460" s="177"/>
      <c r="O1460" s="177"/>
      <c r="P1460" s="84"/>
      <c r="Q1460" s="287"/>
      <c r="R1460" s="177"/>
      <c r="S1460" s="177" t="s">
        <v>716</v>
      </c>
      <c r="T1460" s="178"/>
      <c r="U1460" s="178" t="s">
        <v>748</v>
      </c>
      <c r="V1460" s="87"/>
      <c r="W1460" s="86">
        <f t="shared" si="99"/>
        <v>14</v>
      </c>
      <c r="X1460" s="88"/>
      <c r="Y1460" s="86">
        <f t="shared" si="101"/>
        <v>18</v>
      </c>
      <c r="Z1460" s="85"/>
      <c r="AA1460" s="267" t="s">
        <v>682</v>
      </c>
      <c r="AB1460" s="175"/>
      <c r="AC1460" s="176"/>
      <c r="AD1460" s="176"/>
      <c r="AT1460" s="102"/>
      <c r="AU1460" s="101"/>
    </row>
    <row r="1461" spans="1:47" ht="87">
      <c r="A1461" s="487"/>
      <c r="B1461" s="445"/>
      <c r="C1461" s="489"/>
      <c r="D1461" s="262" t="s">
        <v>1388</v>
      </c>
      <c r="E1461" s="352" t="s">
        <v>362</v>
      </c>
      <c r="F1461" s="263" t="s">
        <v>624</v>
      </c>
      <c r="G1461" s="290" t="s">
        <v>701</v>
      </c>
      <c r="H1461" s="341" t="s">
        <v>542</v>
      </c>
      <c r="I1461" s="335" t="str">
        <f>IF(OR(E1461="SE",E1461="SA"),VLOOKUP(H1461,'Tabla de Peligros y Riesgo'!$C$2:$E$226,2,FALSE),VLOOKUP(H1461,'LISTA DE ASPECTOS - IMPACTOS'!$D$3:$F$72,2,FALSE))</f>
        <v>Caída al mismo nivel</v>
      </c>
      <c r="J1461" s="336" t="s">
        <v>702</v>
      </c>
      <c r="K1461" s="342" t="s">
        <v>680</v>
      </c>
      <c r="L1461" s="177">
        <v>4</v>
      </c>
      <c r="M1461" s="268">
        <f t="shared" si="100"/>
        <v>18</v>
      </c>
      <c r="N1461" s="85"/>
      <c r="O1461" s="85"/>
      <c r="P1461" s="84"/>
      <c r="Q1461" s="287"/>
      <c r="R1461" s="177"/>
      <c r="S1461" s="177" t="s">
        <v>811</v>
      </c>
      <c r="T1461" s="178"/>
      <c r="U1461" s="178" t="s">
        <v>748</v>
      </c>
      <c r="V1461" s="87">
        <v>0.15</v>
      </c>
      <c r="W1461" s="86">
        <f t="shared" si="99"/>
        <v>18</v>
      </c>
      <c r="X1461" s="88">
        <f>IF(M1461&gt;=16,MAX(N1461:R1461),IF(M1461&lt;16,MAX(N1461:V1461)))</f>
        <v>0</v>
      </c>
      <c r="Y1461" s="86">
        <f t="shared" si="101"/>
        <v>21</v>
      </c>
      <c r="Z1461" s="85"/>
      <c r="AA1461" s="267" t="s">
        <v>682</v>
      </c>
      <c r="AB1461" s="175"/>
      <c r="AC1461" s="176"/>
      <c r="AD1461" s="176"/>
      <c r="AT1461" s="102"/>
      <c r="AU1461" s="101"/>
    </row>
    <row r="1462" spans="1:47" ht="329">
      <c r="A1462" s="487"/>
      <c r="B1462" s="445"/>
      <c r="C1462" s="489"/>
      <c r="D1462" s="262" t="s">
        <v>1388</v>
      </c>
      <c r="E1462" s="352" t="s">
        <v>363</v>
      </c>
      <c r="F1462" s="263" t="s">
        <v>624</v>
      </c>
      <c r="G1462" s="290" t="s">
        <v>732</v>
      </c>
      <c r="H1462" s="341" t="s">
        <v>729</v>
      </c>
      <c r="I1462" s="335" t="str">
        <f>IF(OR(E1462="SE",E1462="SA"),VLOOKUP(H1462,'Tabla de Peligros y Riesgo'!$C$2:$E$226,2,FALSE),VLOOKUP(H1462,'LISTA DE ASPECTOS - IMPACTOS'!$D$3:$F$72,2,FALSE))</f>
        <v>Alteración de la calidad de suelo/agua</v>
      </c>
      <c r="J1462" s="336" t="str">
        <f>IF(OR(E1462="SE",E1462="SA"),VLOOKUP(H1462,'Tabla de Peligros y Riesgo'!$C$2:$E$226,3,FALSE),VLOOKUP(H1462,'LISTA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62" s="342" t="s">
        <v>690</v>
      </c>
      <c r="L1462" s="177">
        <v>4</v>
      </c>
      <c r="M1462" s="268">
        <f t="shared" si="100"/>
        <v>10</v>
      </c>
      <c r="N1462" s="85"/>
      <c r="O1462" s="85"/>
      <c r="P1462" s="84"/>
      <c r="Q1462" s="177"/>
      <c r="R1462" s="177"/>
      <c r="S1462" s="177" t="s">
        <v>733</v>
      </c>
      <c r="T1462" s="178"/>
      <c r="U1462" s="178"/>
      <c r="V1462" s="87"/>
      <c r="W1462" s="86">
        <f t="shared" si="99"/>
        <v>10</v>
      </c>
      <c r="X1462" s="88"/>
      <c r="Y1462" s="86">
        <f t="shared" si="101"/>
        <v>18</v>
      </c>
      <c r="Z1462" s="85"/>
      <c r="AA1462" s="267" t="s">
        <v>682</v>
      </c>
      <c r="AB1462" s="175"/>
      <c r="AC1462" s="176"/>
      <c r="AD1462" s="176"/>
      <c r="AE1462" s="272"/>
      <c r="AF1462" s="272"/>
      <c r="AG1462" s="272"/>
      <c r="AH1462" s="272"/>
      <c r="AI1462" s="272"/>
      <c r="AJ1462" s="272"/>
      <c r="AK1462" s="272"/>
      <c r="AL1462" s="273"/>
      <c r="AM1462" s="272"/>
      <c r="AN1462" s="273"/>
      <c r="AO1462" s="272"/>
      <c r="AP1462" s="273"/>
      <c r="AQ1462" s="272"/>
      <c r="AR1462" s="273"/>
      <c r="AS1462" s="272"/>
      <c r="AT1462" s="102"/>
      <c r="AU1462" s="101"/>
    </row>
    <row r="1463" spans="1:47" ht="329">
      <c r="A1463" s="487"/>
      <c r="B1463" s="445"/>
      <c r="C1463" s="489"/>
      <c r="D1463" s="262" t="s">
        <v>1388</v>
      </c>
      <c r="E1463" s="352" t="s">
        <v>363</v>
      </c>
      <c r="F1463" s="263" t="s">
        <v>624</v>
      </c>
      <c r="G1463" s="290" t="s">
        <v>728</v>
      </c>
      <c r="H1463" s="341" t="s">
        <v>729</v>
      </c>
      <c r="I1463" s="335" t="str">
        <f>IF(OR(E1463="SE",E1463="SA"),VLOOKUP(H1463,'Tabla de Peligros y Riesgo'!$C$2:$E$226,2,FALSE),VLOOKUP(H1463,'LISTA DE ASPECTOS - IMPACTOS'!$D$3:$F$72,2,FALSE))</f>
        <v>Alteración de la calidad de suelo/agua</v>
      </c>
      <c r="J1463" s="336" t="str">
        <f>IF(OR(E1463="SE",E1463="SA"),VLOOKUP(H1463,'Tabla de Peligros y Riesgo'!$C$2:$E$226,3,FALSE),VLOOKUP(H1463,'LISTA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63" s="342" t="s">
        <v>680</v>
      </c>
      <c r="L1463" s="177">
        <v>3</v>
      </c>
      <c r="M1463" s="268">
        <f t="shared" si="100"/>
        <v>13</v>
      </c>
      <c r="N1463" s="177"/>
      <c r="O1463" s="177"/>
      <c r="P1463" s="84"/>
      <c r="Q1463" s="177" t="s">
        <v>730</v>
      </c>
      <c r="R1463" s="177" t="s">
        <v>685</v>
      </c>
      <c r="S1463" s="177" t="s">
        <v>731</v>
      </c>
      <c r="T1463" s="178"/>
      <c r="U1463" s="178"/>
      <c r="V1463" s="87">
        <v>0.15</v>
      </c>
      <c r="W1463" s="86">
        <f t="shared" si="99"/>
        <v>13</v>
      </c>
      <c r="X1463" s="88">
        <f>IF(M1463&gt;=16,MAX(N1463:R1463),IF(M1463&lt;16,MAX(N1463:V1463)))</f>
        <v>0.15</v>
      </c>
      <c r="Y1463" s="86">
        <f t="shared" si="101"/>
        <v>17</v>
      </c>
      <c r="Z1463" s="85"/>
      <c r="AA1463" s="277" t="s">
        <v>682</v>
      </c>
      <c r="AB1463" s="175"/>
      <c r="AC1463" s="176"/>
      <c r="AD1463" s="176"/>
      <c r="AE1463" s="101"/>
      <c r="AF1463" s="101"/>
      <c r="AG1463" s="101"/>
      <c r="AH1463" s="101"/>
      <c r="AI1463" s="101"/>
      <c r="AJ1463" s="101"/>
      <c r="AK1463" s="101"/>
      <c r="AL1463" s="102"/>
      <c r="AM1463" s="101"/>
      <c r="AN1463" s="102"/>
      <c r="AO1463" s="101"/>
      <c r="AP1463" s="102"/>
      <c r="AQ1463" s="101"/>
      <c r="AR1463" s="102"/>
      <c r="AS1463" s="101"/>
      <c r="AT1463" s="102"/>
      <c r="AU1463" s="101"/>
    </row>
    <row r="1464" spans="1:47" ht="188">
      <c r="A1464" s="487"/>
      <c r="B1464" s="445"/>
      <c r="C1464" s="489"/>
      <c r="D1464" s="262" t="s">
        <v>1388</v>
      </c>
      <c r="E1464" s="352" t="s">
        <v>363</v>
      </c>
      <c r="F1464" s="263" t="s">
        <v>624</v>
      </c>
      <c r="G1464" s="290" t="s">
        <v>739</v>
      </c>
      <c r="H1464" s="341" t="s">
        <v>740</v>
      </c>
      <c r="I1464" s="335" t="str">
        <f>IF(OR(E1464="SE",E1464="SA"),VLOOKUP(H1464,'Tabla de Peligros y Riesgo'!$C$2:$E$226,2,FALSE),VLOOKUP(H1464,'LISTA DE ASPECTOS - IMPACTOS'!$D$3:$F$72,2,FALSE))</f>
        <v>Alteración de la calidad de suelo/agua</v>
      </c>
      <c r="J1464" s="336" t="str">
        <f>IF(OR(E1464="SE",E1464="SA"),VLOOKUP(H1464,'Tabla de Peligros y Riesgo'!$C$2:$E$226,3,FALSE),VLOOKUP(H1464,'LISTA DE ASPECTOS - IMPACTOS'!$D$3:$F$72,3,FALSE))</f>
        <v>Potencial incumplimiento de Estándares de Calidad Ambiental (ECA) para aire.
Potencial afectación a la vida y salud humana.</v>
      </c>
      <c r="K1464" s="342" t="s">
        <v>715</v>
      </c>
      <c r="L1464" s="177">
        <v>4</v>
      </c>
      <c r="M1464" s="268">
        <f t="shared" si="100"/>
        <v>14</v>
      </c>
      <c r="N1464" s="85"/>
      <c r="O1464" s="85"/>
      <c r="P1464" s="291"/>
      <c r="Q1464" s="287"/>
      <c r="R1464" s="177"/>
      <c r="S1464" s="177" t="s">
        <v>741</v>
      </c>
      <c r="T1464" s="178">
        <v>0.35</v>
      </c>
      <c r="U1464" s="178"/>
      <c r="V1464" s="87"/>
      <c r="W1464" s="86">
        <f t="shared" si="99"/>
        <v>14</v>
      </c>
      <c r="X1464" s="88"/>
      <c r="Y1464" s="86">
        <f t="shared" si="101"/>
        <v>18</v>
      </c>
      <c r="Z1464" s="85"/>
      <c r="AA1464" s="267" t="s">
        <v>682</v>
      </c>
      <c r="AB1464" s="536"/>
      <c r="AC1464" s="537"/>
      <c r="AD1464" s="537"/>
      <c r="AE1464" s="272"/>
      <c r="AF1464" s="272"/>
      <c r="AG1464" s="272"/>
      <c r="AH1464" s="272"/>
      <c r="AI1464" s="272"/>
      <c r="AJ1464" s="272"/>
      <c r="AK1464" s="272"/>
      <c r="AL1464" s="273"/>
      <c r="AM1464" s="272"/>
      <c r="AN1464" s="273"/>
      <c r="AO1464" s="272"/>
      <c r="AP1464" s="273"/>
      <c r="AQ1464" s="272"/>
      <c r="AR1464" s="273"/>
      <c r="AS1464" s="272"/>
      <c r="AT1464" s="102"/>
      <c r="AU1464" s="101"/>
    </row>
    <row r="1465" spans="1:47" ht="87">
      <c r="A1465" s="487"/>
      <c r="B1465" s="445"/>
      <c r="C1465" s="489"/>
      <c r="D1465" s="262" t="s">
        <v>1388</v>
      </c>
      <c r="E1465" s="352" t="s">
        <v>362</v>
      </c>
      <c r="F1465" s="263" t="s">
        <v>624</v>
      </c>
      <c r="G1465" s="290" t="s">
        <v>823</v>
      </c>
      <c r="H1465" s="341" t="s">
        <v>824</v>
      </c>
      <c r="I1465" s="335" t="str">
        <f>IF(OR(E1465="SE",E1465="SA"),VLOOKUP(H1465,'Tabla de Peligros y Riesgo'!$C$2:$E$226,2,FALSE),VLOOKUP(H1465,'LISTA DE ASPECTOS - IMPACTOS'!$D$3:$F$72,2,FALSE))</f>
        <v>Aplastamiento</v>
      </c>
      <c r="J1465" s="336" t="str">
        <f>IF(OR(E1465="SE",E1465="SA"),VLOOKUP(H1465,'Tabla de Peligros y Riesgo'!$C$2:$E$226,3,FALSE),VLOOKUP(H1465,'LISTA DE ASPECTOS - IMPACTOS'!$D$3:$F$72,3,FALSE))</f>
        <v>Contusión/Fractura/Muerte</v>
      </c>
      <c r="K1465" s="342" t="s">
        <v>680</v>
      </c>
      <c r="L1465" s="177">
        <v>2</v>
      </c>
      <c r="M1465" s="268">
        <f t="shared" si="100"/>
        <v>8</v>
      </c>
      <c r="N1465" s="85"/>
      <c r="O1465" s="85"/>
      <c r="P1465" s="84"/>
      <c r="Q1465" s="287" t="s">
        <v>825</v>
      </c>
      <c r="R1465" s="177" t="s">
        <v>685</v>
      </c>
      <c r="S1465" s="177" t="s">
        <v>826</v>
      </c>
      <c r="T1465" s="178"/>
      <c r="U1465" s="178" t="s">
        <v>748</v>
      </c>
      <c r="V1465" s="87"/>
      <c r="W1465" s="86">
        <f t="shared" si="99"/>
        <v>8</v>
      </c>
      <c r="X1465" s="88"/>
      <c r="Y1465" s="86">
        <f t="shared" si="101"/>
        <v>12</v>
      </c>
      <c r="Z1465" s="85"/>
      <c r="AA1465" s="267" t="s">
        <v>682</v>
      </c>
      <c r="AB1465" s="175"/>
      <c r="AC1465" s="176"/>
      <c r="AD1465" s="176"/>
      <c r="AT1465" s="102"/>
      <c r="AU1465" s="101"/>
    </row>
    <row r="1466" spans="1:47" ht="116">
      <c r="A1466" s="487"/>
      <c r="B1466" s="445"/>
      <c r="C1466" s="489"/>
      <c r="D1466" s="262" t="s">
        <v>1388</v>
      </c>
      <c r="E1466" s="352" t="s">
        <v>362</v>
      </c>
      <c r="F1466" s="263" t="s">
        <v>624</v>
      </c>
      <c r="G1466" s="290" t="s">
        <v>735</v>
      </c>
      <c r="H1466" s="341" t="s">
        <v>736</v>
      </c>
      <c r="I1466" s="335" t="str">
        <f>IF(OR(E1466="SE",E1466="SA"),VLOOKUP(H1466,'Tabla de Peligros y Riesgo'!$C$2:$E$226,2,FALSE),VLOOKUP(H1466,'LISTA DE ASPECTOS - IMPACTOS'!$D$3:$F$72,2,FALSE))</f>
        <v>Cortes</v>
      </c>
      <c r="J1466" s="336" t="str">
        <f>IF(OR(E1466="SE",E1466="SA"),VLOOKUP(H1466,'Tabla de Peligros y Riesgo'!$C$2:$E$226,3,FALSE),VLOOKUP(H1466,'LISTA DE ASPECTOS - IMPACTOS'!$D$3:$F$72,3,FALSE))</f>
        <v>Herida punzocortante</v>
      </c>
      <c r="K1466" s="342" t="s">
        <v>715</v>
      </c>
      <c r="L1466" s="177">
        <v>3</v>
      </c>
      <c r="M1466" s="268">
        <f t="shared" si="100"/>
        <v>9</v>
      </c>
      <c r="N1466" s="85"/>
      <c r="O1466" s="85"/>
      <c r="P1466" s="84"/>
      <c r="Q1466" s="287" t="s">
        <v>737</v>
      </c>
      <c r="R1466" s="177" t="s">
        <v>678</v>
      </c>
      <c r="S1466" s="177" t="s">
        <v>738</v>
      </c>
      <c r="T1466" s="178"/>
      <c r="U1466" s="178" t="s">
        <v>748</v>
      </c>
      <c r="V1466" s="87"/>
      <c r="W1466" s="86">
        <f t="shared" ref="W1466:W1529" si="102">M1466</f>
        <v>9</v>
      </c>
      <c r="X1466" s="88"/>
      <c r="Y1466" s="86">
        <f t="shared" si="101"/>
        <v>20</v>
      </c>
      <c r="Z1466" s="85"/>
      <c r="AA1466" s="267" t="s">
        <v>682</v>
      </c>
      <c r="AB1466" s="175"/>
      <c r="AC1466" s="176"/>
      <c r="AD1466" s="176"/>
      <c r="AT1466" s="102"/>
      <c r="AU1466" s="101"/>
    </row>
    <row r="1467" spans="1:47" ht="117.5">
      <c r="A1467" s="487"/>
      <c r="B1467" s="445"/>
      <c r="C1467" s="493"/>
      <c r="D1467" s="262" t="s">
        <v>1388</v>
      </c>
      <c r="E1467" s="352" t="s">
        <v>362</v>
      </c>
      <c r="F1467" s="263" t="s">
        <v>624</v>
      </c>
      <c r="G1467" s="290" t="s">
        <v>704</v>
      </c>
      <c r="H1467" s="341" t="s">
        <v>707</v>
      </c>
      <c r="I1467" s="335" t="str">
        <f>IF(OR(E1467="SE",E1467="SA"),VLOOKUP(H1467,'Tabla de Peligros y Riesgo'!$C$2:$E$226,2,FALSE),VLOOKUP(H1467,'LISTA DE ASPECTOS - IMPACTOS'!$D$3:$F$72,2,FALSE))</f>
        <v>Atrapamiento</v>
      </c>
      <c r="J1467" s="336" t="s">
        <v>705</v>
      </c>
      <c r="K1467" s="342" t="s">
        <v>680</v>
      </c>
      <c r="L1467" s="177">
        <v>3</v>
      </c>
      <c r="M1467" s="268">
        <f t="shared" si="100"/>
        <v>13</v>
      </c>
      <c r="N1467" s="177"/>
      <c r="O1467" s="177"/>
      <c r="P1467" s="84"/>
      <c r="Q1467" s="287"/>
      <c r="R1467" s="177"/>
      <c r="S1467" s="177" t="s">
        <v>714</v>
      </c>
      <c r="T1467" s="178"/>
      <c r="U1467" s="178" t="s">
        <v>748</v>
      </c>
      <c r="V1467" s="87"/>
      <c r="W1467" s="86">
        <f t="shared" si="102"/>
        <v>13</v>
      </c>
      <c r="X1467" s="88"/>
      <c r="Y1467" s="86">
        <f t="shared" si="101"/>
        <v>17</v>
      </c>
      <c r="Z1467" s="85"/>
      <c r="AA1467" s="277" t="s">
        <v>682</v>
      </c>
      <c r="AB1467" s="175"/>
      <c r="AC1467" s="176"/>
      <c r="AD1467" s="176"/>
      <c r="AT1467" s="102"/>
      <c r="AU1467" s="101"/>
    </row>
    <row r="1468" spans="1:47" ht="87">
      <c r="A1468" s="487"/>
      <c r="B1468" s="445"/>
      <c r="C1468" s="488" t="s">
        <v>275</v>
      </c>
      <c r="D1468" s="262" t="s">
        <v>1388</v>
      </c>
      <c r="E1468" s="352" t="s">
        <v>362</v>
      </c>
      <c r="F1468" s="263" t="s">
        <v>624</v>
      </c>
      <c r="G1468" s="290" t="s">
        <v>701</v>
      </c>
      <c r="H1468" s="341" t="s">
        <v>542</v>
      </c>
      <c r="I1468" s="335" t="str">
        <f>IF(OR(E1468="SE",E1468="SA"),VLOOKUP(H1468,'Tabla de Peligros y Riesgo'!$C$2:$E$226,2,FALSE),VLOOKUP(H1468,'LISTA DE ASPECTOS - IMPACTOS'!$D$3:$F$72,2,FALSE))</f>
        <v>Caída al mismo nivel</v>
      </c>
      <c r="J1468" s="336" t="s">
        <v>702</v>
      </c>
      <c r="K1468" s="342" t="s">
        <v>680</v>
      </c>
      <c r="L1468" s="177">
        <v>4</v>
      </c>
      <c r="M1468" s="268">
        <f t="shared" si="100"/>
        <v>18</v>
      </c>
      <c r="N1468" s="85"/>
      <c r="O1468" s="85"/>
      <c r="P1468" s="84"/>
      <c r="Q1468" s="287"/>
      <c r="R1468" s="177"/>
      <c r="S1468" s="177" t="s">
        <v>811</v>
      </c>
      <c r="T1468" s="178"/>
      <c r="U1468" s="178" t="s">
        <v>748</v>
      </c>
      <c r="V1468" s="87"/>
      <c r="W1468" s="86">
        <f t="shared" si="102"/>
        <v>18</v>
      </c>
      <c r="X1468" s="88">
        <f>IF(M1468&gt;=16,MAX(N1468:R1468),IF(M1468&lt;16,MAX(N1468:V1468)))</f>
        <v>0</v>
      </c>
      <c r="Y1468" s="86">
        <f t="shared" si="101"/>
        <v>21</v>
      </c>
      <c r="Z1468" s="85"/>
      <c r="AA1468" s="267" t="s">
        <v>682</v>
      </c>
      <c r="AB1468" s="175"/>
      <c r="AC1468" s="176"/>
      <c r="AD1468" s="176"/>
      <c r="AT1468" s="102"/>
      <c r="AU1468" s="101"/>
    </row>
    <row r="1469" spans="1:47" ht="329">
      <c r="A1469" s="487"/>
      <c r="B1469" s="445"/>
      <c r="C1469" s="489"/>
      <c r="D1469" s="262" t="s">
        <v>1388</v>
      </c>
      <c r="E1469" s="352" t="s">
        <v>363</v>
      </c>
      <c r="F1469" s="263" t="s">
        <v>624</v>
      </c>
      <c r="G1469" s="290" t="s">
        <v>732</v>
      </c>
      <c r="H1469" s="341" t="s">
        <v>729</v>
      </c>
      <c r="I1469" s="335" t="str">
        <f>IF(OR(E1469="SE",E1469="SA"),VLOOKUP(H1469,'Tabla de Peligros y Riesgo'!$C$2:$E$226,2,FALSE),VLOOKUP(H1469,'LISTA DE ASPECTOS - IMPACTOS'!$D$3:$F$72,2,FALSE))</f>
        <v>Alteración de la calidad de suelo/agua</v>
      </c>
      <c r="J1469" s="336" t="str">
        <f>IF(OR(E1469="SE",E1469="SA"),VLOOKUP(H1469,'Tabla de Peligros y Riesgo'!$C$2:$E$226,3,FALSE),VLOOKUP(H1469,'LISTA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69" s="342" t="s">
        <v>690</v>
      </c>
      <c r="L1469" s="177">
        <v>4</v>
      </c>
      <c r="M1469" s="268">
        <f t="shared" si="100"/>
        <v>10</v>
      </c>
      <c r="N1469" s="85"/>
      <c r="O1469" s="85"/>
      <c r="P1469" s="84"/>
      <c r="Q1469" s="177"/>
      <c r="R1469" s="177"/>
      <c r="S1469" s="177" t="s">
        <v>733</v>
      </c>
      <c r="T1469" s="178"/>
      <c r="U1469" s="178"/>
      <c r="V1469" s="87"/>
      <c r="W1469" s="86">
        <f t="shared" si="102"/>
        <v>10</v>
      </c>
      <c r="X1469" s="88"/>
      <c r="Y1469" s="86">
        <f t="shared" si="101"/>
        <v>18</v>
      </c>
      <c r="Z1469" s="85"/>
      <c r="AA1469" s="267" t="s">
        <v>682</v>
      </c>
      <c r="AB1469" s="175"/>
      <c r="AC1469" s="176"/>
      <c r="AD1469" s="176"/>
      <c r="AE1469" s="272"/>
      <c r="AF1469" s="272"/>
      <c r="AG1469" s="272"/>
      <c r="AH1469" s="272"/>
      <c r="AI1469" s="272"/>
      <c r="AJ1469" s="272"/>
      <c r="AK1469" s="272"/>
      <c r="AL1469" s="273"/>
      <c r="AM1469" s="272"/>
      <c r="AN1469" s="273"/>
      <c r="AO1469" s="272"/>
      <c r="AP1469" s="273"/>
      <c r="AQ1469" s="272"/>
      <c r="AR1469" s="273"/>
      <c r="AS1469" s="272"/>
      <c r="AT1469" s="102"/>
      <c r="AU1469" s="101"/>
    </row>
    <row r="1470" spans="1:47" ht="329">
      <c r="A1470" s="487"/>
      <c r="B1470" s="445"/>
      <c r="C1470" s="489"/>
      <c r="D1470" s="262" t="s">
        <v>1388</v>
      </c>
      <c r="E1470" s="352" t="s">
        <v>363</v>
      </c>
      <c r="F1470" s="263" t="s">
        <v>624</v>
      </c>
      <c r="G1470" s="290" t="s">
        <v>728</v>
      </c>
      <c r="H1470" s="341" t="s">
        <v>729</v>
      </c>
      <c r="I1470" s="335" t="str">
        <f>IF(OR(E1470="SE",E1470="SA"),VLOOKUP(H1470,'Tabla de Peligros y Riesgo'!$C$2:$E$226,2,FALSE),VLOOKUP(H1470,'LISTA DE ASPECTOS - IMPACTOS'!$D$3:$F$72,2,FALSE))</f>
        <v>Alteración de la calidad de suelo/agua</v>
      </c>
      <c r="J1470" s="336" t="str">
        <f>IF(OR(E1470="SE",E1470="SA"),VLOOKUP(H1470,'Tabla de Peligros y Riesgo'!$C$2:$E$226,3,FALSE),VLOOKUP(H1470,'LISTA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70" s="342" t="s">
        <v>680</v>
      </c>
      <c r="L1470" s="177">
        <v>3</v>
      </c>
      <c r="M1470" s="268">
        <f t="shared" si="100"/>
        <v>13</v>
      </c>
      <c r="N1470" s="177"/>
      <c r="O1470" s="177"/>
      <c r="P1470" s="84"/>
      <c r="Q1470" s="177" t="s">
        <v>730</v>
      </c>
      <c r="R1470" s="177" t="s">
        <v>685</v>
      </c>
      <c r="S1470" s="177" t="s">
        <v>731</v>
      </c>
      <c r="T1470" s="178"/>
      <c r="U1470" s="178"/>
      <c r="V1470" s="87">
        <v>0.15</v>
      </c>
      <c r="W1470" s="86">
        <f t="shared" si="102"/>
        <v>13</v>
      </c>
      <c r="X1470" s="88">
        <f>IF(M1470&gt;=16,MAX(N1470:R1470),IF(M1470&lt;16,MAX(N1470:V1470)))</f>
        <v>0.15</v>
      </c>
      <c r="Y1470" s="86">
        <f t="shared" si="101"/>
        <v>17</v>
      </c>
      <c r="Z1470" s="85"/>
      <c r="AA1470" s="277" t="s">
        <v>682</v>
      </c>
      <c r="AB1470" s="175"/>
      <c r="AC1470" s="176"/>
      <c r="AD1470" s="176"/>
      <c r="AE1470" s="101"/>
      <c r="AF1470" s="101"/>
      <c r="AG1470" s="101"/>
      <c r="AH1470" s="101"/>
      <c r="AI1470" s="101"/>
      <c r="AJ1470" s="101"/>
      <c r="AK1470" s="101"/>
      <c r="AL1470" s="102"/>
      <c r="AM1470" s="101"/>
      <c r="AN1470" s="102"/>
      <c r="AO1470" s="101"/>
      <c r="AP1470" s="102"/>
      <c r="AQ1470" s="101"/>
      <c r="AR1470" s="102"/>
      <c r="AS1470" s="101"/>
      <c r="AT1470" s="102"/>
      <c r="AU1470" s="101"/>
    </row>
    <row r="1471" spans="1:47" ht="188">
      <c r="A1471" s="487"/>
      <c r="B1471" s="445"/>
      <c r="C1471" s="489"/>
      <c r="D1471" s="262" t="s">
        <v>1388</v>
      </c>
      <c r="E1471" s="352" t="s">
        <v>363</v>
      </c>
      <c r="F1471" s="263" t="s">
        <v>624</v>
      </c>
      <c r="G1471" s="290" t="s">
        <v>739</v>
      </c>
      <c r="H1471" s="341" t="s">
        <v>740</v>
      </c>
      <c r="I1471" s="335" t="str">
        <f>IF(OR(E1471="SE",E1471="SA"),VLOOKUP(H1471,'Tabla de Peligros y Riesgo'!$C$2:$E$226,2,FALSE),VLOOKUP(H1471,'LISTA DE ASPECTOS - IMPACTOS'!$D$3:$F$72,2,FALSE))</f>
        <v>Alteración de la calidad de suelo/agua</v>
      </c>
      <c r="J1471" s="336" t="str">
        <f>IF(OR(E1471="SE",E1471="SA"),VLOOKUP(H1471,'Tabla de Peligros y Riesgo'!$C$2:$E$226,3,FALSE),VLOOKUP(H1471,'LISTA DE ASPECTOS - IMPACTOS'!$D$3:$F$72,3,FALSE))</f>
        <v>Potencial incumplimiento de Estándares de Calidad Ambiental (ECA) para aire.
Potencial afectación a la vida y salud humana.</v>
      </c>
      <c r="K1471" s="342" t="s">
        <v>715</v>
      </c>
      <c r="L1471" s="177">
        <v>4</v>
      </c>
      <c r="M1471" s="268">
        <f t="shared" si="100"/>
        <v>14</v>
      </c>
      <c r="N1471" s="85"/>
      <c r="O1471" s="85"/>
      <c r="P1471" s="291"/>
      <c r="Q1471" s="287"/>
      <c r="R1471" s="177"/>
      <c r="S1471" s="177" t="s">
        <v>741</v>
      </c>
      <c r="T1471" s="178">
        <v>0.35</v>
      </c>
      <c r="U1471" s="178"/>
      <c r="V1471" s="87"/>
      <c r="W1471" s="86">
        <f t="shared" si="102"/>
        <v>14</v>
      </c>
      <c r="X1471" s="88"/>
      <c r="Y1471" s="86">
        <f t="shared" si="101"/>
        <v>18</v>
      </c>
      <c r="Z1471" s="85"/>
      <c r="AA1471" s="267" t="s">
        <v>682</v>
      </c>
      <c r="AB1471" s="536"/>
      <c r="AC1471" s="537"/>
      <c r="AD1471" s="537"/>
      <c r="AE1471" s="272"/>
      <c r="AF1471" s="272"/>
      <c r="AG1471" s="272"/>
      <c r="AH1471" s="272"/>
      <c r="AI1471" s="272"/>
      <c r="AJ1471" s="272"/>
      <c r="AK1471" s="272"/>
      <c r="AL1471" s="273"/>
      <c r="AM1471" s="272"/>
      <c r="AN1471" s="273"/>
      <c r="AO1471" s="272"/>
      <c r="AP1471" s="273"/>
      <c r="AQ1471" s="272"/>
      <c r="AR1471" s="273"/>
      <c r="AS1471" s="272"/>
      <c r="AT1471" s="102"/>
      <c r="AU1471" s="101"/>
    </row>
    <row r="1472" spans="1:47" ht="116">
      <c r="A1472" s="487"/>
      <c r="B1472" s="445"/>
      <c r="C1472" s="489"/>
      <c r="D1472" s="262" t="s">
        <v>1388</v>
      </c>
      <c r="E1472" s="352" t="s">
        <v>362</v>
      </c>
      <c r="F1472" s="263" t="s">
        <v>624</v>
      </c>
      <c r="G1472" s="290" t="s">
        <v>735</v>
      </c>
      <c r="H1472" s="341" t="s">
        <v>736</v>
      </c>
      <c r="I1472" s="335" t="str">
        <f>IF(OR(E1472="SE",E1472="SA"),VLOOKUP(H1472,'Tabla de Peligros y Riesgo'!$C$2:$E$226,2,FALSE),VLOOKUP(H1472,'LISTA DE ASPECTOS - IMPACTOS'!$D$3:$F$72,2,FALSE))</f>
        <v>Cortes</v>
      </c>
      <c r="J1472" s="336" t="str">
        <f>IF(OR(E1472="SE",E1472="SA"),VLOOKUP(H1472,'Tabla de Peligros y Riesgo'!$C$2:$E$226,3,FALSE),VLOOKUP(H1472,'LISTA DE ASPECTOS - IMPACTOS'!$D$3:$F$72,3,FALSE))</f>
        <v>Herida punzocortante</v>
      </c>
      <c r="K1472" s="342" t="s">
        <v>715</v>
      </c>
      <c r="L1472" s="177">
        <v>3</v>
      </c>
      <c r="M1472" s="268">
        <f t="shared" si="100"/>
        <v>9</v>
      </c>
      <c r="N1472" s="85"/>
      <c r="O1472" s="85"/>
      <c r="P1472" s="84"/>
      <c r="Q1472" s="287" t="s">
        <v>737</v>
      </c>
      <c r="R1472" s="177" t="s">
        <v>678</v>
      </c>
      <c r="S1472" s="177" t="s">
        <v>738</v>
      </c>
      <c r="T1472" s="178"/>
      <c r="U1472" s="178" t="s">
        <v>748</v>
      </c>
      <c r="V1472" s="87"/>
      <c r="W1472" s="86">
        <f t="shared" si="102"/>
        <v>9</v>
      </c>
      <c r="X1472" s="88"/>
      <c r="Y1472" s="86">
        <f t="shared" si="101"/>
        <v>20</v>
      </c>
      <c r="Z1472" s="85"/>
      <c r="AA1472" s="267" t="s">
        <v>682</v>
      </c>
      <c r="AB1472" s="175"/>
      <c r="AC1472" s="176"/>
      <c r="AD1472" s="176"/>
      <c r="AT1472" s="102"/>
      <c r="AU1472" s="101"/>
    </row>
    <row r="1473" spans="1:47" ht="101.5">
      <c r="A1473" s="487"/>
      <c r="B1473" s="445"/>
      <c r="C1473" s="493"/>
      <c r="D1473" s="262" t="s">
        <v>1388</v>
      </c>
      <c r="E1473" s="352" t="s">
        <v>362</v>
      </c>
      <c r="F1473" s="263" t="s">
        <v>624</v>
      </c>
      <c r="G1473" s="290" t="s">
        <v>704</v>
      </c>
      <c r="H1473" s="341" t="s">
        <v>507</v>
      </c>
      <c r="I1473" s="335" t="str">
        <f>IF(OR(E1473="SE",E1473="SA"),VLOOKUP(H1473,'Tabla de Peligros y Riesgo'!$C$2:$E$226,2,FALSE),VLOOKUP(H1473,'LISTA DE ASPECTOS - IMPACTOS'!$D$3:$F$72,2,FALSE))</f>
        <v xml:space="preserve">Golpes </v>
      </c>
      <c r="J1473" s="336" t="s">
        <v>705</v>
      </c>
      <c r="K1473" s="342" t="s">
        <v>680</v>
      </c>
      <c r="L1473" s="177">
        <v>3</v>
      </c>
      <c r="M1473" s="268">
        <f t="shared" si="100"/>
        <v>13</v>
      </c>
      <c r="N1473" s="177"/>
      <c r="O1473" s="177"/>
      <c r="P1473" s="84"/>
      <c r="Q1473" s="287"/>
      <c r="R1473" s="177"/>
      <c r="S1473" s="177" t="s">
        <v>714</v>
      </c>
      <c r="T1473" s="178"/>
      <c r="U1473" s="178" t="s">
        <v>748</v>
      </c>
      <c r="V1473" s="87"/>
      <c r="W1473" s="86">
        <f t="shared" si="102"/>
        <v>13</v>
      </c>
      <c r="X1473" s="88"/>
      <c r="Y1473" s="86">
        <f t="shared" si="101"/>
        <v>17</v>
      </c>
      <c r="Z1473" s="85"/>
      <c r="AA1473" s="277" t="s">
        <v>682</v>
      </c>
      <c r="AB1473" s="175"/>
      <c r="AC1473" s="176"/>
      <c r="AD1473" s="176"/>
      <c r="AT1473" s="102"/>
      <c r="AU1473" s="101"/>
    </row>
    <row r="1474" spans="1:47" ht="87">
      <c r="A1474" s="487"/>
      <c r="B1474" s="445"/>
      <c r="C1474" s="488" t="s">
        <v>273</v>
      </c>
      <c r="D1474" s="262" t="s">
        <v>1388</v>
      </c>
      <c r="E1474" s="352" t="s">
        <v>362</v>
      </c>
      <c r="F1474" s="263" t="s">
        <v>624</v>
      </c>
      <c r="G1474" s="290" t="s">
        <v>701</v>
      </c>
      <c r="H1474" s="341" t="s">
        <v>542</v>
      </c>
      <c r="I1474" s="335" t="str">
        <f>IF(OR(E1474="SE",E1474="SA"),VLOOKUP(H1474,'Tabla de Peligros y Riesgo'!$C$2:$E$226,2,FALSE),VLOOKUP(H1474,'LISTA DE ASPECTOS - IMPACTOS'!$D$3:$F$72,2,FALSE))</f>
        <v>Caída al mismo nivel</v>
      </c>
      <c r="J1474" s="336" t="s">
        <v>702</v>
      </c>
      <c r="K1474" s="342" t="s">
        <v>680</v>
      </c>
      <c r="L1474" s="177">
        <v>4</v>
      </c>
      <c r="M1474" s="268">
        <f t="shared" si="100"/>
        <v>18</v>
      </c>
      <c r="N1474" s="85"/>
      <c r="O1474" s="85"/>
      <c r="P1474" s="84"/>
      <c r="Q1474" s="287"/>
      <c r="R1474" s="177"/>
      <c r="S1474" s="177" t="s">
        <v>811</v>
      </c>
      <c r="T1474" s="178"/>
      <c r="U1474" s="178" t="s">
        <v>748</v>
      </c>
      <c r="V1474" s="87"/>
      <c r="W1474" s="86">
        <f t="shared" si="102"/>
        <v>18</v>
      </c>
      <c r="X1474" s="88"/>
      <c r="Y1474" s="86">
        <f t="shared" si="101"/>
        <v>21</v>
      </c>
      <c r="Z1474" s="85"/>
      <c r="AA1474" s="267" t="s">
        <v>682</v>
      </c>
      <c r="AB1474" s="175"/>
      <c r="AC1474" s="176"/>
      <c r="AD1474" s="176"/>
      <c r="AT1474" s="102"/>
      <c r="AU1474" s="101"/>
    </row>
    <row r="1475" spans="1:47" ht="329">
      <c r="A1475" s="487"/>
      <c r="B1475" s="445"/>
      <c r="C1475" s="489"/>
      <c r="D1475" s="262" t="s">
        <v>1388</v>
      </c>
      <c r="E1475" s="352" t="s">
        <v>363</v>
      </c>
      <c r="F1475" s="263" t="s">
        <v>624</v>
      </c>
      <c r="G1475" s="290" t="s">
        <v>732</v>
      </c>
      <c r="H1475" s="341" t="s">
        <v>729</v>
      </c>
      <c r="I1475" s="335" t="str">
        <f>IF(OR(E1475="SE",E1475="SA"),VLOOKUP(H1475,'Tabla de Peligros y Riesgo'!$C$2:$E$226,2,FALSE),VLOOKUP(H1475,'LISTA DE ASPECTOS - IMPACTOS'!$D$3:$F$72,2,FALSE))</f>
        <v>Alteración de la calidad de suelo/agua</v>
      </c>
      <c r="J1475" s="336" t="str">
        <f>IF(OR(E1475="SE",E1475="SA"),VLOOKUP(H1475,'Tabla de Peligros y Riesgo'!$C$2:$E$226,3,FALSE),VLOOKUP(H1475,'LISTA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75" s="342" t="s">
        <v>690</v>
      </c>
      <c r="L1475" s="177">
        <v>4</v>
      </c>
      <c r="M1475" s="268">
        <f t="shared" si="100"/>
        <v>10</v>
      </c>
      <c r="N1475" s="85"/>
      <c r="O1475" s="85"/>
      <c r="P1475" s="84"/>
      <c r="Q1475" s="177"/>
      <c r="R1475" s="177"/>
      <c r="S1475" s="177" t="s">
        <v>733</v>
      </c>
      <c r="T1475" s="178"/>
      <c r="U1475" s="178"/>
      <c r="V1475" s="87"/>
      <c r="W1475" s="86">
        <f t="shared" si="102"/>
        <v>10</v>
      </c>
      <c r="X1475" s="88"/>
      <c r="Y1475" s="86">
        <f t="shared" si="101"/>
        <v>18</v>
      </c>
      <c r="Z1475" s="85"/>
      <c r="AA1475" s="267" t="s">
        <v>682</v>
      </c>
      <c r="AB1475" s="175"/>
      <c r="AC1475" s="176"/>
      <c r="AD1475" s="176"/>
      <c r="AE1475" s="272"/>
      <c r="AF1475" s="272"/>
      <c r="AG1475" s="272"/>
      <c r="AH1475" s="272"/>
      <c r="AI1475" s="272"/>
      <c r="AJ1475" s="272"/>
      <c r="AK1475" s="272"/>
      <c r="AL1475" s="273"/>
      <c r="AM1475" s="272"/>
      <c r="AN1475" s="273"/>
      <c r="AO1475" s="272"/>
      <c r="AP1475" s="273"/>
      <c r="AQ1475" s="272"/>
      <c r="AR1475" s="273"/>
      <c r="AS1475" s="272"/>
      <c r="AT1475" s="102"/>
      <c r="AU1475" s="101"/>
    </row>
    <row r="1476" spans="1:47" ht="329">
      <c r="A1476" s="487"/>
      <c r="B1476" s="445"/>
      <c r="C1476" s="489"/>
      <c r="D1476" s="262" t="s">
        <v>1388</v>
      </c>
      <c r="E1476" s="352" t="s">
        <v>363</v>
      </c>
      <c r="F1476" s="263" t="s">
        <v>624</v>
      </c>
      <c r="G1476" s="290" t="s">
        <v>728</v>
      </c>
      <c r="H1476" s="341" t="s">
        <v>729</v>
      </c>
      <c r="I1476" s="335" t="str">
        <f>IF(OR(E1476="SE",E1476="SA"),VLOOKUP(H1476,'Tabla de Peligros y Riesgo'!$C$2:$E$226,2,FALSE),VLOOKUP(H1476,'LISTA DE ASPECTOS - IMPACTOS'!$D$3:$F$72,2,FALSE))</f>
        <v>Alteración de la calidad de suelo/agua</v>
      </c>
      <c r="J1476" s="336" t="str">
        <f>IF(OR(E1476="SE",E1476="SA"),VLOOKUP(H1476,'Tabla de Peligros y Riesgo'!$C$2:$E$226,3,FALSE),VLOOKUP(H1476,'LISTA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76" s="342" t="s">
        <v>680</v>
      </c>
      <c r="L1476" s="177">
        <v>3</v>
      </c>
      <c r="M1476" s="268">
        <f t="shared" si="100"/>
        <v>13</v>
      </c>
      <c r="N1476" s="177"/>
      <c r="O1476" s="177"/>
      <c r="P1476" s="84"/>
      <c r="Q1476" s="177" t="s">
        <v>730</v>
      </c>
      <c r="R1476" s="177" t="s">
        <v>685</v>
      </c>
      <c r="S1476" s="177" t="s">
        <v>731</v>
      </c>
      <c r="T1476" s="178">
        <v>0.35</v>
      </c>
      <c r="U1476" s="178"/>
      <c r="V1476" s="87">
        <v>0.15</v>
      </c>
      <c r="W1476" s="86">
        <f t="shared" si="102"/>
        <v>13</v>
      </c>
      <c r="X1476" s="88">
        <f>IF(M1476&gt;=16,MAX(N1476:R1476),IF(M1476&lt;16,MAX(N1476:V1476)))</f>
        <v>0.35</v>
      </c>
      <c r="Y1476" s="86">
        <f t="shared" si="101"/>
        <v>17</v>
      </c>
      <c r="Z1476" s="85"/>
      <c r="AA1476" s="277" t="s">
        <v>682</v>
      </c>
      <c r="AB1476" s="175"/>
      <c r="AC1476" s="176"/>
      <c r="AD1476" s="176"/>
      <c r="AT1476" s="102"/>
      <c r="AU1476" s="101"/>
    </row>
    <row r="1477" spans="1:47" ht="116">
      <c r="A1477" s="487"/>
      <c r="B1477" s="445"/>
      <c r="C1477" s="489"/>
      <c r="D1477" s="262" t="s">
        <v>1388</v>
      </c>
      <c r="E1477" s="352" t="s">
        <v>362</v>
      </c>
      <c r="F1477" s="263" t="s">
        <v>624</v>
      </c>
      <c r="G1477" s="290" t="s">
        <v>735</v>
      </c>
      <c r="H1477" s="341" t="s">
        <v>736</v>
      </c>
      <c r="I1477" s="335" t="str">
        <f>IF(OR(E1477="SE",E1477="SA"),VLOOKUP(H1477,'Tabla de Peligros y Riesgo'!$C$2:$E$226,2,FALSE),VLOOKUP(H1477,'LISTA DE ASPECTOS - IMPACTOS'!$D$3:$F$72,2,FALSE))</f>
        <v>Cortes</v>
      </c>
      <c r="J1477" s="336" t="str">
        <f>IF(OR(E1477="SE",E1477="SA"),VLOOKUP(H1477,'Tabla de Peligros y Riesgo'!$C$2:$E$226,3,FALSE),VLOOKUP(H1477,'LISTA DE ASPECTOS - IMPACTOS'!$D$3:$F$72,3,FALSE))</f>
        <v>Herida punzocortante</v>
      </c>
      <c r="K1477" s="342" t="s">
        <v>715</v>
      </c>
      <c r="L1477" s="177">
        <v>3</v>
      </c>
      <c r="M1477" s="268">
        <f t="shared" si="100"/>
        <v>9</v>
      </c>
      <c r="N1477" s="85"/>
      <c r="O1477" s="85"/>
      <c r="P1477" s="84"/>
      <c r="Q1477" s="287" t="s">
        <v>737</v>
      </c>
      <c r="R1477" s="177" t="s">
        <v>678</v>
      </c>
      <c r="S1477" s="177" t="s">
        <v>738</v>
      </c>
      <c r="T1477" s="178"/>
      <c r="U1477" s="178" t="s">
        <v>748</v>
      </c>
      <c r="V1477" s="87"/>
      <c r="W1477" s="86">
        <f t="shared" si="102"/>
        <v>9</v>
      </c>
      <c r="X1477" s="88"/>
      <c r="Y1477" s="86">
        <f t="shared" si="101"/>
        <v>20</v>
      </c>
      <c r="Z1477" s="85"/>
      <c r="AA1477" s="267" t="s">
        <v>682</v>
      </c>
      <c r="AB1477" s="175"/>
      <c r="AC1477" s="176"/>
      <c r="AD1477" s="176"/>
      <c r="AT1477" s="102"/>
      <c r="AU1477" s="101"/>
    </row>
    <row r="1478" spans="1:47" ht="101.5">
      <c r="A1478" s="487"/>
      <c r="B1478" s="445"/>
      <c r="C1478" s="493"/>
      <c r="D1478" s="262" t="s">
        <v>1388</v>
      </c>
      <c r="E1478" s="352" t="s">
        <v>362</v>
      </c>
      <c r="F1478" s="263" t="s">
        <v>624</v>
      </c>
      <c r="G1478" s="290" t="s">
        <v>704</v>
      </c>
      <c r="H1478" s="341" t="s">
        <v>507</v>
      </c>
      <c r="I1478" s="335" t="str">
        <f>IF(OR(E1478="SE",E1478="SA"),VLOOKUP(H1478,'Tabla de Peligros y Riesgo'!$C$2:$E$226,2,FALSE),VLOOKUP(H1478,'LISTA DE ASPECTOS - IMPACTOS'!$D$3:$F$72,2,FALSE))</f>
        <v xml:space="preserve">Golpes </v>
      </c>
      <c r="J1478" s="336" t="s">
        <v>705</v>
      </c>
      <c r="K1478" s="342" t="s">
        <v>680</v>
      </c>
      <c r="L1478" s="177">
        <v>3</v>
      </c>
      <c r="M1478" s="268">
        <f t="shared" si="100"/>
        <v>13</v>
      </c>
      <c r="N1478" s="177"/>
      <c r="O1478" s="177"/>
      <c r="P1478" s="84"/>
      <c r="Q1478" s="287"/>
      <c r="R1478" s="177"/>
      <c r="S1478" s="177" t="s">
        <v>714</v>
      </c>
      <c r="T1478" s="178"/>
      <c r="U1478" s="178" t="s">
        <v>748</v>
      </c>
      <c r="V1478" s="87"/>
      <c r="W1478" s="86">
        <f t="shared" si="102"/>
        <v>13</v>
      </c>
      <c r="X1478" s="88"/>
      <c r="Y1478" s="86">
        <f t="shared" si="101"/>
        <v>17</v>
      </c>
      <c r="Z1478" s="85"/>
      <c r="AA1478" s="277" t="s">
        <v>682</v>
      </c>
      <c r="AB1478" s="175"/>
      <c r="AC1478" s="176"/>
      <c r="AD1478" s="176"/>
      <c r="AT1478" s="102"/>
      <c r="AU1478" s="101"/>
    </row>
    <row r="1479" spans="1:47" ht="87">
      <c r="A1479" s="487"/>
      <c r="B1479" s="445"/>
      <c r="C1479" s="488" t="s">
        <v>276</v>
      </c>
      <c r="D1479" s="262" t="s">
        <v>1388</v>
      </c>
      <c r="E1479" s="352" t="s">
        <v>361</v>
      </c>
      <c r="F1479" s="263" t="s">
        <v>624</v>
      </c>
      <c r="G1479" s="290" t="s">
        <v>441</v>
      </c>
      <c r="H1479" s="341" t="s">
        <v>519</v>
      </c>
      <c r="I1479" s="335" t="str">
        <f>IF(OR(E1479="SE",E1479="SA"),VLOOKUP(H1479,'Tabla de Peligros y Riesgo'!$C$2:$E$226,2,FALSE),VLOOKUP(H1479,'LISTA DE ASPECTOS - IMPACTOS'!$D$3:$F$72,2,FALSE))</f>
        <v>Riesgos Disergonómico</v>
      </c>
      <c r="J1479" s="336" t="str">
        <f>IF(OR(E1479="SE",E1479="SA"),VLOOKUP(H1479,'Tabla de Peligros y Riesgo'!$C$2:$E$226,3,FALSE),VLOOKUP(H1479,'LISTA DE ASPECTOS - IMPACTOS'!$D$3:$F$72,3,FALSE))</f>
        <v>Lumbalgia/Dorsalgia/ Hiperlordosis/ Tendinitis de Hombro</v>
      </c>
      <c r="K1479" s="342" t="s">
        <v>715</v>
      </c>
      <c r="L1479" s="177">
        <v>4</v>
      </c>
      <c r="M1479" s="268">
        <f t="shared" si="100"/>
        <v>14</v>
      </c>
      <c r="N1479" s="177"/>
      <c r="O1479" s="177"/>
      <c r="P1479" s="84"/>
      <c r="Q1479" s="287"/>
      <c r="R1479" s="177"/>
      <c r="S1479" s="177" t="s">
        <v>716</v>
      </c>
      <c r="T1479" s="178"/>
      <c r="U1479" s="178" t="s">
        <v>748</v>
      </c>
      <c r="V1479" s="87"/>
      <c r="W1479" s="86">
        <f t="shared" si="102"/>
        <v>14</v>
      </c>
      <c r="X1479" s="88"/>
      <c r="Y1479" s="86">
        <f t="shared" si="101"/>
        <v>18</v>
      </c>
      <c r="Z1479" s="85"/>
      <c r="AA1479" s="267" t="s">
        <v>682</v>
      </c>
      <c r="AB1479" s="175"/>
      <c r="AC1479" s="176"/>
      <c r="AD1479" s="176"/>
      <c r="AT1479" s="102"/>
      <c r="AU1479" s="101"/>
    </row>
    <row r="1480" spans="1:47" ht="87">
      <c r="A1480" s="487"/>
      <c r="B1480" s="445"/>
      <c r="C1480" s="489"/>
      <c r="D1480" s="262" t="s">
        <v>1388</v>
      </c>
      <c r="E1480" s="352" t="s">
        <v>362</v>
      </c>
      <c r="F1480" s="263" t="s">
        <v>624</v>
      </c>
      <c r="G1480" s="290" t="s">
        <v>701</v>
      </c>
      <c r="H1480" s="341" t="s">
        <v>524</v>
      </c>
      <c r="I1480" s="335" t="str">
        <f>IF(OR(E1480="SE",E1480="SA"),VLOOKUP(H1480,'Tabla de Peligros y Riesgo'!$C$2:$E$226,2,FALSE),VLOOKUP(H1480,'LISTA DE ASPECTOS - IMPACTOS'!$D$3:$F$72,2,FALSE))</f>
        <v>Caída al mismo nivel</v>
      </c>
      <c r="J1480" s="336" t="s">
        <v>702</v>
      </c>
      <c r="K1480" s="342" t="s">
        <v>680</v>
      </c>
      <c r="L1480" s="177">
        <v>4</v>
      </c>
      <c r="M1480" s="268">
        <f t="shared" si="100"/>
        <v>18</v>
      </c>
      <c r="N1480" s="85"/>
      <c r="O1480" s="85"/>
      <c r="P1480" s="84"/>
      <c r="Q1480" s="287"/>
      <c r="R1480" s="177"/>
      <c r="S1480" s="177" t="s">
        <v>811</v>
      </c>
      <c r="T1480" s="178"/>
      <c r="U1480" s="178" t="s">
        <v>748</v>
      </c>
      <c r="V1480" s="87"/>
      <c r="W1480" s="86">
        <f t="shared" si="102"/>
        <v>18</v>
      </c>
      <c r="X1480" s="88"/>
      <c r="Y1480" s="86">
        <f t="shared" si="101"/>
        <v>21</v>
      </c>
      <c r="Z1480" s="85"/>
      <c r="AA1480" s="267" t="s">
        <v>682</v>
      </c>
      <c r="AB1480" s="175"/>
      <c r="AC1480" s="176"/>
      <c r="AD1480" s="176"/>
      <c r="AT1480" s="102"/>
      <c r="AU1480" s="101"/>
    </row>
    <row r="1481" spans="1:47" ht="101.5">
      <c r="A1481" s="487"/>
      <c r="B1481" s="445"/>
      <c r="C1481" s="489"/>
      <c r="D1481" s="262" t="s">
        <v>1388</v>
      </c>
      <c r="E1481" s="352" t="s">
        <v>362</v>
      </c>
      <c r="F1481" s="263" t="s">
        <v>624</v>
      </c>
      <c r="G1481" s="290" t="s">
        <v>704</v>
      </c>
      <c r="H1481" s="341" t="s">
        <v>507</v>
      </c>
      <c r="I1481" s="335" t="s">
        <v>869</v>
      </c>
      <c r="J1481" s="336" t="s">
        <v>705</v>
      </c>
      <c r="K1481" s="342" t="s">
        <v>680</v>
      </c>
      <c r="L1481" s="177">
        <v>3</v>
      </c>
      <c r="M1481" s="268">
        <f t="shared" si="100"/>
        <v>13</v>
      </c>
      <c r="N1481" s="177"/>
      <c r="O1481" s="177"/>
      <c r="P1481" s="295"/>
      <c r="Q1481" s="287"/>
      <c r="R1481" s="177"/>
      <c r="S1481" s="177" t="s">
        <v>714</v>
      </c>
      <c r="T1481" s="178"/>
      <c r="U1481" s="178" t="s">
        <v>748</v>
      </c>
      <c r="V1481" s="296"/>
      <c r="W1481" s="86">
        <f t="shared" si="102"/>
        <v>13</v>
      </c>
      <c r="X1481" s="305"/>
      <c r="Y1481" s="86">
        <f t="shared" si="101"/>
        <v>17</v>
      </c>
      <c r="Z1481" s="194"/>
      <c r="AA1481" s="277" t="s">
        <v>682</v>
      </c>
      <c r="AB1481" s="175"/>
      <c r="AC1481" s="176"/>
      <c r="AD1481" s="176"/>
      <c r="AT1481" s="102"/>
      <c r="AU1481" s="101"/>
    </row>
    <row r="1482" spans="1:47" ht="329">
      <c r="A1482" s="487"/>
      <c r="B1482" s="445"/>
      <c r="C1482" s="489"/>
      <c r="D1482" s="262" t="s">
        <v>1388</v>
      </c>
      <c r="E1482" s="352" t="s">
        <v>363</v>
      </c>
      <c r="F1482" s="263" t="s">
        <v>624</v>
      </c>
      <c r="G1482" s="290" t="s">
        <v>732</v>
      </c>
      <c r="H1482" s="341" t="s">
        <v>729</v>
      </c>
      <c r="I1482" s="335" t="str">
        <f>IF(OR(E1482="SE",E1482="SA"),VLOOKUP(H1482,'Tabla de Peligros y Riesgo'!$C$2:$E$226,2,FALSE),VLOOKUP(H1482,'LISTA DE ASPECTOS - IMPACTOS'!$D$3:$F$72,2,FALSE))</f>
        <v>Alteración de la calidad de suelo/agua</v>
      </c>
      <c r="J1482" s="336" t="str">
        <f>IF(OR(E1482="SE",E1482="SA"),VLOOKUP(H1482,'Tabla de Peligros y Riesgo'!$C$2:$E$226,3,FALSE),VLOOKUP(H1482,'LISTA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82" s="342" t="s">
        <v>690</v>
      </c>
      <c r="L1482" s="177">
        <v>4</v>
      </c>
      <c r="M1482" s="268">
        <f t="shared" si="100"/>
        <v>10</v>
      </c>
      <c r="N1482" s="85"/>
      <c r="O1482" s="85"/>
      <c r="P1482" s="84"/>
      <c r="Q1482" s="177"/>
      <c r="R1482" s="177"/>
      <c r="S1482" s="177" t="s">
        <v>733</v>
      </c>
      <c r="T1482" s="178"/>
      <c r="U1482" s="178"/>
      <c r="V1482" s="87"/>
      <c r="W1482" s="86">
        <f t="shared" si="102"/>
        <v>10</v>
      </c>
      <c r="X1482" s="88"/>
      <c r="Y1482" s="86">
        <f t="shared" si="101"/>
        <v>18</v>
      </c>
      <c r="Z1482" s="85"/>
      <c r="AA1482" s="267" t="s">
        <v>682</v>
      </c>
      <c r="AB1482" s="175"/>
      <c r="AC1482" s="176"/>
      <c r="AD1482" s="176"/>
      <c r="AE1482" s="272"/>
      <c r="AF1482" s="272"/>
      <c r="AG1482" s="272"/>
      <c r="AH1482" s="272"/>
      <c r="AI1482" s="272"/>
      <c r="AJ1482" s="272"/>
      <c r="AK1482" s="272"/>
      <c r="AL1482" s="273"/>
      <c r="AM1482" s="272"/>
      <c r="AN1482" s="273"/>
      <c r="AO1482" s="272"/>
      <c r="AP1482" s="273"/>
      <c r="AQ1482" s="272"/>
      <c r="AR1482" s="273"/>
      <c r="AS1482" s="272"/>
      <c r="AT1482" s="102"/>
      <c r="AU1482" s="101"/>
    </row>
    <row r="1483" spans="1:47" ht="329">
      <c r="A1483" s="487"/>
      <c r="B1483" s="445"/>
      <c r="C1483" s="489"/>
      <c r="D1483" s="262" t="s">
        <v>1388</v>
      </c>
      <c r="E1483" s="352" t="s">
        <v>363</v>
      </c>
      <c r="F1483" s="263" t="s">
        <v>624</v>
      </c>
      <c r="G1483" s="290" t="s">
        <v>728</v>
      </c>
      <c r="H1483" s="341" t="s">
        <v>729</v>
      </c>
      <c r="I1483" s="335" t="str">
        <f>IF(OR(E1483="SE",E1483="SA"),VLOOKUP(H1483,'Tabla de Peligros y Riesgo'!$C$2:$E$226,2,FALSE),VLOOKUP(H1483,'LISTA DE ASPECTOS - IMPACTOS'!$D$3:$F$72,2,FALSE))</f>
        <v>Alteración de la calidad de suelo/agua</v>
      </c>
      <c r="J1483" s="336" t="str">
        <f>IF(OR(E1483="SE",E1483="SA"),VLOOKUP(H1483,'Tabla de Peligros y Riesgo'!$C$2:$E$226,3,FALSE),VLOOKUP(H1483,'LISTA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83" s="342" t="s">
        <v>680</v>
      </c>
      <c r="L1483" s="177">
        <v>3</v>
      </c>
      <c r="M1483" s="268">
        <f t="shared" si="100"/>
        <v>13</v>
      </c>
      <c r="N1483" s="177"/>
      <c r="O1483" s="177"/>
      <c r="P1483" s="84"/>
      <c r="Q1483" s="177" t="s">
        <v>730</v>
      </c>
      <c r="R1483" s="177" t="s">
        <v>685</v>
      </c>
      <c r="S1483" s="177" t="s">
        <v>731</v>
      </c>
      <c r="T1483" s="178">
        <v>0.35</v>
      </c>
      <c r="U1483" s="178"/>
      <c r="V1483" s="87">
        <v>0.15</v>
      </c>
      <c r="W1483" s="86">
        <f t="shared" si="102"/>
        <v>13</v>
      </c>
      <c r="X1483" s="88">
        <f>IF(M1483&gt;=16,MAX(N1483:R1483),IF(M1483&lt;16,MAX(N1483:V1483)))</f>
        <v>0.35</v>
      </c>
      <c r="Y1483" s="86">
        <f t="shared" si="101"/>
        <v>17</v>
      </c>
      <c r="Z1483" s="85"/>
      <c r="AA1483" s="277" t="s">
        <v>682</v>
      </c>
      <c r="AB1483" s="175"/>
      <c r="AC1483" s="176"/>
      <c r="AD1483" s="176"/>
      <c r="AT1483" s="102"/>
      <c r="AU1483" s="101"/>
    </row>
    <row r="1484" spans="1:47" ht="87">
      <c r="A1484" s="487"/>
      <c r="B1484" s="445"/>
      <c r="C1484" s="489"/>
      <c r="D1484" s="262" t="s">
        <v>1388</v>
      </c>
      <c r="E1484" s="352" t="s">
        <v>362</v>
      </c>
      <c r="F1484" s="263" t="s">
        <v>624</v>
      </c>
      <c r="G1484" s="290" t="s">
        <v>823</v>
      </c>
      <c r="H1484" s="341" t="s">
        <v>824</v>
      </c>
      <c r="I1484" s="335" t="str">
        <f>IF(OR(E1484="SE",E1484="SA"),VLOOKUP(H1484,'Tabla de Peligros y Riesgo'!$C$2:$E$226,2,FALSE),VLOOKUP(H1484,'LISTA DE ASPECTOS - IMPACTOS'!$D$3:$F$72,2,FALSE))</f>
        <v>Aplastamiento</v>
      </c>
      <c r="J1484" s="336" t="str">
        <f>IF(OR(E1484="SE",E1484="SA"),VLOOKUP(H1484,'Tabla de Peligros y Riesgo'!$C$2:$E$226,3,FALSE),VLOOKUP(H1484,'LISTA DE ASPECTOS - IMPACTOS'!$D$3:$F$72,3,FALSE))</f>
        <v>Contusión/Fractura/Muerte</v>
      </c>
      <c r="K1484" s="342" t="s">
        <v>680</v>
      </c>
      <c r="L1484" s="177">
        <v>2</v>
      </c>
      <c r="M1484" s="268">
        <f t="shared" si="100"/>
        <v>8</v>
      </c>
      <c r="N1484" s="85"/>
      <c r="O1484" s="85"/>
      <c r="P1484" s="84"/>
      <c r="Q1484" s="287" t="s">
        <v>825</v>
      </c>
      <c r="R1484" s="177" t="s">
        <v>685</v>
      </c>
      <c r="S1484" s="177" t="s">
        <v>826</v>
      </c>
      <c r="T1484" s="178"/>
      <c r="U1484" s="178" t="s">
        <v>748</v>
      </c>
      <c r="V1484" s="87"/>
      <c r="W1484" s="86">
        <f t="shared" si="102"/>
        <v>8</v>
      </c>
      <c r="X1484" s="88"/>
      <c r="Y1484" s="86">
        <f t="shared" si="101"/>
        <v>12</v>
      </c>
      <c r="Z1484" s="85"/>
      <c r="AA1484" s="267" t="s">
        <v>682</v>
      </c>
      <c r="AB1484" s="175"/>
      <c r="AC1484" s="176"/>
      <c r="AD1484" s="176"/>
      <c r="AT1484" s="102"/>
      <c r="AU1484" s="101"/>
    </row>
    <row r="1485" spans="1:47" ht="116">
      <c r="A1485" s="487"/>
      <c r="B1485" s="445"/>
      <c r="C1485" s="489"/>
      <c r="D1485" s="262" t="s">
        <v>1388</v>
      </c>
      <c r="E1485" s="352" t="s">
        <v>362</v>
      </c>
      <c r="F1485" s="263" t="s">
        <v>624</v>
      </c>
      <c r="G1485" s="290" t="s">
        <v>735</v>
      </c>
      <c r="H1485" s="341" t="s">
        <v>736</v>
      </c>
      <c r="I1485" s="335" t="str">
        <f>IF(OR(E1485="SE",E1485="SA"),VLOOKUP(H1485,'Tabla de Peligros y Riesgo'!$C$2:$E$226,2,FALSE),VLOOKUP(H1485,'LISTA DE ASPECTOS - IMPACTOS'!$D$3:$F$72,2,FALSE))</f>
        <v>Cortes</v>
      </c>
      <c r="J1485" s="336" t="str">
        <f>IF(OR(E1485="SE",E1485="SA"),VLOOKUP(H1485,'Tabla de Peligros y Riesgo'!$C$2:$E$226,3,FALSE),VLOOKUP(H1485,'LISTA DE ASPECTOS - IMPACTOS'!$D$3:$F$72,3,FALSE))</f>
        <v>Herida punzocortante</v>
      </c>
      <c r="K1485" s="342" t="s">
        <v>715</v>
      </c>
      <c r="L1485" s="177">
        <v>3</v>
      </c>
      <c r="M1485" s="268">
        <f t="shared" si="100"/>
        <v>9</v>
      </c>
      <c r="N1485" s="85"/>
      <c r="O1485" s="85"/>
      <c r="P1485" s="84"/>
      <c r="Q1485" s="287" t="s">
        <v>737</v>
      </c>
      <c r="R1485" s="177" t="s">
        <v>678</v>
      </c>
      <c r="S1485" s="177" t="s">
        <v>738</v>
      </c>
      <c r="T1485" s="178"/>
      <c r="U1485" s="178" t="s">
        <v>748</v>
      </c>
      <c r="V1485" s="87"/>
      <c r="W1485" s="86">
        <f t="shared" si="102"/>
        <v>9</v>
      </c>
      <c r="X1485" s="88"/>
      <c r="Y1485" s="86">
        <f t="shared" si="101"/>
        <v>20</v>
      </c>
      <c r="Z1485" s="85"/>
      <c r="AA1485" s="267" t="s">
        <v>682</v>
      </c>
      <c r="AB1485" s="175"/>
      <c r="AC1485" s="176"/>
      <c r="AD1485" s="176"/>
      <c r="AT1485" s="102"/>
      <c r="AU1485" s="101"/>
    </row>
    <row r="1486" spans="1:47" ht="117.5">
      <c r="A1486" s="487"/>
      <c r="B1486" s="445"/>
      <c r="C1486" s="493"/>
      <c r="D1486" s="262" t="s">
        <v>1388</v>
      </c>
      <c r="E1486" s="352" t="s">
        <v>362</v>
      </c>
      <c r="F1486" s="263" t="s">
        <v>624</v>
      </c>
      <c r="G1486" s="290" t="s">
        <v>704</v>
      </c>
      <c r="H1486" s="341" t="s">
        <v>707</v>
      </c>
      <c r="I1486" s="335" t="str">
        <f>IF(OR(E1486="SE",E1486="SA"),VLOOKUP(H1486,'Tabla de Peligros y Riesgo'!$C$2:$E$226,2,FALSE),VLOOKUP(H1486,'LISTA DE ASPECTOS - IMPACTOS'!$D$3:$F$72,2,FALSE))</f>
        <v>Atrapamiento</v>
      </c>
      <c r="J1486" s="336" t="s">
        <v>705</v>
      </c>
      <c r="K1486" s="342" t="s">
        <v>680</v>
      </c>
      <c r="L1486" s="177">
        <v>3</v>
      </c>
      <c r="M1486" s="268">
        <f t="shared" si="100"/>
        <v>13</v>
      </c>
      <c r="N1486" s="177"/>
      <c r="O1486" s="177"/>
      <c r="P1486" s="84"/>
      <c r="Q1486" s="287"/>
      <c r="R1486" s="177"/>
      <c r="S1486" s="177" t="s">
        <v>714</v>
      </c>
      <c r="T1486" s="178"/>
      <c r="U1486" s="178" t="s">
        <v>748</v>
      </c>
      <c r="V1486" s="87"/>
      <c r="W1486" s="86">
        <f t="shared" si="102"/>
        <v>13</v>
      </c>
      <c r="X1486" s="88"/>
      <c r="Y1486" s="86">
        <f t="shared" si="101"/>
        <v>17</v>
      </c>
      <c r="Z1486" s="85"/>
      <c r="AA1486" s="277" t="s">
        <v>682</v>
      </c>
      <c r="AB1486" s="175"/>
      <c r="AC1486" s="176"/>
      <c r="AD1486" s="176"/>
      <c r="AT1486" s="102"/>
      <c r="AU1486" s="101"/>
    </row>
    <row r="1487" spans="1:47" ht="117.5">
      <c r="A1487" s="487"/>
      <c r="B1487" s="445"/>
      <c r="C1487" s="277" t="s">
        <v>25</v>
      </c>
      <c r="D1487" s="262" t="s">
        <v>1388</v>
      </c>
      <c r="E1487" s="352" t="s">
        <v>362</v>
      </c>
      <c r="F1487" s="263" t="s">
        <v>624</v>
      </c>
      <c r="G1487" s="290" t="s">
        <v>704</v>
      </c>
      <c r="H1487" s="341" t="s">
        <v>707</v>
      </c>
      <c r="I1487" s="335" t="str">
        <f>IF(OR(E1487="SE",E1487="SA"),VLOOKUP(H1487,'Tabla de Peligros y Riesgo'!$C$2:$E$226,2,FALSE),VLOOKUP(H1487,'LISTA DE ASPECTOS - IMPACTOS'!$D$3:$F$72,2,FALSE))</f>
        <v>Atrapamiento</v>
      </c>
      <c r="J1487" s="336" t="s">
        <v>705</v>
      </c>
      <c r="K1487" s="342" t="s">
        <v>680</v>
      </c>
      <c r="L1487" s="177">
        <v>3</v>
      </c>
      <c r="M1487" s="268">
        <f t="shared" si="100"/>
        <v>13</v>
      </c>
      <c r="N1487" s="85"/>
      <c r="O1487" s="85"/>
      <c r="P1487" s="84"/>
      <c r="Q1487" s="287"/>
      <c r="R1487" s="177"/>
      <c r="S1487" s="177" t="s">
        <v>874</v>
      </c>
      <c r="T1487" s="178"/>
      <c r="U1487" s="178" t="s">
        <v>748</v>
      </c>
      <c r="V1487" s="87"/>
      <c r="W1487" s="86">
        <f t="shared" si="102"/>
        <v>13</v>
      </c>
      <c r="X1487" s="88">
        <f>IF(M1487&gt;=16,MAX(N1487:R1487),IF(M1487&lt;16,MAX(N1487:V1487)))</f>
        <v>0</v>
      </c>
      <c r="Y1487" s="86">
        <f t="shared" si="101"/>
        <v>17</v>
      </c>
      <c r="Z1487" s="85"/>
      <c r="AA1487" s="267" t="s">
        <v>682</v>
      </c>
      <c r="AB1487" s="175"/>
      <c r="AC1487" s="176"/>
      <c r="AD1487" s="176"/>
      <c r="AT1487" s="102"/>
      <c r="AU1487" s="101"/>
    </row>
    <row r="1488" spans="1:47" ht="141">
      <c r="A1488" s="487"/>
      <c r="B1488" s="445"/>
      <c r="C1488" s="488" t="s">
        <v>113</v>
      </c>
      <c r="D1488" s="262" t="s">
        <v>1388</v>
      </c>
      <c r="E1488" s="352" t="s">
        <v>361</v>
      </c>
      <c r="F1488" s="263" t="s">
        <v>624</v>
      </c>
      <c r="G1488" s="290" t="s">
        <v>711</v>
      </c>
      <c r="H1488" s="341" t="s">
        <v>513</v>
      </c>
      <c r="I1488" s="335" t="str">
        <f>IF(OR(E1488="SE",E1488="SA"),VLOOKUP(H1488,'Tabla de Peligros y Riesgo'!$C$2:$E$226,2,FALSE),VLOOKUP(H1488,'LISTA DE ASPECTOS - IMPACTOS'!$D$3:$F$72,2,FALSE))</f>
        <v xml:space="preserve">Exposición a vibraciones </v>
      </c>
      <c r="J1488" s="336" t="str">
        <f>IF(OR(E1488="SE",E1488="SA"),VLOOKUP(H1488,'Tabla de Peligros y Riesgo'!$C$2:$E$226,3,FALSE),VLOOKUP(H1488,'LISTA DE ASPECTOS - IMPACTOS'!$D$3:$F$72,3,FALSE))</f>
        <v>Trastornos (vasculares, hueso, articulaciones y neurológicos)</v>
      </c>
      <c r="K1488" s="342" t="s">
        <v>680</v>
      </c>
      <c r="L1488" s="177">
        <v>3</v>
      </c>
      <c r="M1488" s="268">
        <f t="shared" si="100"/>
        <v>13</v>
      </c>
      <c r="N1488" s="85"/>
      <c r="O1488" s="85"/>
      <c r="P1488" s="84"/>
      <c r="Q1488" s="287"/>
      <c r="R1488" s="177"/>
      <c r="S1488" s="177" t="s">
        <v>712</v>
      </c>
      <c r="T1488" s="178"/>
      <c r="U1488" s="178" t="s">
        <v>748</v>
      </c>
      <c r="V1488" s="87"/>
      <c r="W1488" s="86">
        <f t="shared" si="102"/>
        <v>13</v>
      </c>
      <c r="X1488" s="88"/>
      <c r="Y1488" s="86">
        <f t="shared" si="101"/>
        <v>17</v>
      </c>
      <c r="Z1488" s="85"/>
      <c r="AA1488" s="267" t="s">
        <v>682</v>
      </c>
      <c r="AB1488" s="175"/>
      <c r="AC1488" s="176"/>
      <c r="AD1488" s="176"/>
      <c r="AT1488" s="102"/>
      <c r="AU1488" s="101"/>
    </row>
    <row r="1489" spans="1:52" ht="141">
      <c r="A1489" s="487"/>
      <c r="B1489" s="445"/>
      <c r="C1489" s="489"/>
      <c r="D1489" s="262" t="s">
        <v>1388</v>
      </c>
      <c r="E1489" s="352" t="s">
        <v>361</v>
      </c>
      <c r="F1489" s="263" t="s">
        <v>624</v>
      </c>
      <c r="G1489" s="290" t="s">
        <v>717</v>
      </c>
      <c r="H1489" s="341" t="s">
        <v>718</v>
      </c>
      <c r="I1489" s="335" t="str">
        <f>IF(OR(E1489="SE",E1489="SA"),VLOOKUP(H1489,'Tabla de Peligros y Riesgo'!$C$2:$E$226,2,FALSE),VLOOKUP(H1489,'LISTA DE ASPECTOS - IMPACTOS'!$D$3:$F$72,2,FALSE))</f>
        <v>Perdida de la audición</v>
      </c>
      <c r="J1489" s="336" t="str">
        <f>IF(OR(E1489="SE",E1489="SA"),VLOOKUP(H1489,'Tabla de Peligros y Riesgo'!$C$2:$E$226,3,FALSE),VLOOKUP(H1489,'LISTA DE ASPECTOS - IMPACTOS'!$D$3:$F$72,3,FALSE))</f>
        <v>Hipoacusia</v>
      </c>
      <c r="K1489" s="342" t="s">
        <v>680</v>
      </c>
      <c r="L1489" s="177">
        <v>3</v>
      </c>
      <c r="M1489" s="268">
        <f t="shared" si="100"/>
        <v>13</v>
      </c>
      <c r="N1489" s="85"/>
      <c r="O1489" s="85"/>
      <c r="P1489" s="84"/>
      <c r="Q1489" s="287" t="s">
        <v>719</v>
      </c>
      <c r="R1489" s="177" t="s">
        <v>678</v>
      </c>
      <c r="S1489" s="177" t="s">
        <v>720</v>
      </c>
      <c r="T1489" s="178"/>
      <c r="U1489" s="178" t="s">
        <v>822</v>
      </c>
      <c r="V1489" s="87"/>
      <c r="W1489" s="86">
        <f t="shared" si="102"/>
        <v>13</v>
      </c>
      <c r="X1489" s="88"/>
      <c r="Y1489" s="86">
        <f t="shared" si="101"/>
        <v>20</v>
      </c>
      <c r="Z1489" s="85"/>
      <c r="AA1489" s="267" t="s">
        <v>682</v>
      </c>
      <c r="AB1489" s="175"/>
      <c r="AC1489" s="176"/>
      <c r="AD1489" s="176"/>
      <c r="AT1489" s="102"/>
      <c r="AU1489" s="101"/>
    </row>
    <row r="1490" spans="1:52" ht="117.5">
      <c r="A1490" s="487"/>
      <c r="B1490" s="445"/>
      <c r="C1490" s="489"/>
      <c r="D1490" s="262" t="s">
        <v>1388</v>
      </c>
      <c r="E1490" s="352" t="s">
        <v>362</v>
      </c>
      <c r="F1490" s="263" t="s">
        <v>624</v>
      </c>
      <c r="G1490" s="290" t="s">
        <v>704</v>
      </c>
      <c r="H1490" s="341" t="s">
        <v>707</v>
      </c>
      <c r="I1490" s="335" t="str">
        <f>IF(OR(E1490="SE",E1490="SA"),VLOOKUP(H1490,'Tabla de Peligros y Riesgo'!$C$2:$E$226,2,FALSE),VLOOKUP(H1490,'LISTA DE ASPECTOS - IMPACTOS'!$D$3:$F$72,2,FALSE))</f>
        <v>Atrapamiento</v>
      </c>
      <c r="J1490" s="336" t="s">
        <v>705</v>
      </c>
      <c r="K1490" s="342" t="s">
        <v>680</v>
      </c>
      <c r="L1490" s="177">
        <v>3</v>
      </c>
      <c r="M1490" s="268">
        <f t="shared" si="100"/>
        <v>13</v>
      </c>
      <c r="N1490" s="85"/>
      <c r="O1490" s="85"/>
      <c r="P1490" s="84"/>
      <c r="Q1490" s="287"/>
      <c r="R1490" s="177"/>
      <c r="S1490" s="177" t="s">
        <v>874</v>
      </c>
      <c r="T1490" s="178"/>
      <c r="U1490" s="178" t="s">
        <v>748</v>
      </c>
      <c r="V1490" s="87">
        <v>0.15</v>
      </c>
      <c r="W1490" s="86">
        <f t="shared" si="102"/>
        <v>13</v>
      </c>
      <c r="X1490" s="88">
        <f>IF(M1490&gt;=16,MAX(N1490:R1490),IF(M1490&lt;16,MAX(N1490:V1490)))</f>
        <v>0.15</v>
      </c>
      <c r="Y1490" s="86">
        <f t="shared" si="101"/>
        <v>17</v>
      </c>
      <c r="Z1490" s="85"/>
      <c r="AA1490" s="267" t="s">
        <v>682</v>
      </c>
      <c r="AB1490" s="175"/>
      <c r="AC1490" s="176"/>
      <c r="AD1490" s="176"/>
      <c r="AT1490" s="102"/>
      <c r="AU1490" s="101"/>
    </row>
    <row r="1491" spans="1:52" ht="288" customHeight="1">
      <c r="A1491" s="487"/>
      <c r="B1491" s="445"/>
      <c r="C1491" s="489"/>
      <c r="D1491" s="262" t="s">
        <v>1388</v>
      </c>
      <c r="E1491" s="352" t="s">
        <v>363</v>
      </c>
      <c r="F1491" s="263" t="s">
        <v>624</v>
      </c>
      <c r="G1491" s="290" t="s">
        <v>732</v>
      </c>
      <c r="H1491" s="341" t="s">
        <v>729</v>
      </c>
      <c r="I1491" s="335" t="str">
        <f>IF(OR(E1491="SE",E1491="SA"),VLOOKUP(H1491,'Tabla de Peligros y Riesgo'!$C$2:$E$226,2,FALSE),VLOOKUP(H1491,'LISTA DE ASPECTOS - IMPACTOS'!$D$3:$F$72,2,FALSE))</f>
        <v>Alteración de la calidad de suelo/agua</v>
      </c>
      <c r="J1491" s="336" t="str">
        <f>IF(OR(E1491="SE",E1491="SA"),VLOOKUP(H1491,'Tabla de Peligros y Riesgo'!$C$2:$E$226,3,FALSE),VLOOKUP(H1491,'LISTA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91" s="342" t="s">
        <v>690</v>
      </c>
      <c r="L1491" s="177">
        <v>4</v>
      </c>
      <c r="M1491" s="268">
        <f t="shared" si="100"/>
        <v>10</v>
      </c>
      <c r="N1491" s="85"/>
      <c r="O1491" s="85"/>
      <c r="P1491" s="84"/>
      <c r="Q1491" s="177"/>
      <c r="R1491" s="177"/>
      <c r="S1491" s="177" t="s">
        <v>733</v>
      </c>
      <c r="T1491" s="178"/>
      <c r="U1491" s="178"/>
      <c r="V1491" s="87"/>
      <c r="W1491" s="86">
        <f t="shared" si="102"/>
        <v>10</v>
      </c>
      <c r="X1491" s="88"/>
      <c r="Y1491" s="86">
        <f t="shared" si="101"/>
        <v>18</v>
      </c>
      <c r="Z1491" s="85"/>
      <c r="AA1491" s="267" t="s">
        <v>682</v>
      </c>
      <c r="AB1491" s="175"/>
      <c r="AC1491" s="176"/>
      <c r="AD1491" s="176"/>
      <c r="AE1491" s="272"/>
      <c r="AF1491" s="272"/>
      <c r="AG1491" s="272"/>
      <c r="AH1491" s="272"/>
      <c r="AI1491" s="272"/>
      <c r="AJ1491" s="272"/>
      <c r="AK1491" s="272"/>
      <c r="AL1491" s="273"/>
      <c r="AM1491" s="272"/>
      <c r="AN1491" s="273"/>
      <c r="AO1491" s="272"/>
      <c r="AP1491" s="273"/>
      <c r="AQ1491" s="272"/>
      <c r="AR1491" s="273"/>
      <c r="AS1491" s="272"/>
      <c r="AT1491" s="102"/>
      <c r="AU1491" s="101"/>
    </row>
    <row r="1492" spans="1:52" ht="120" customHeight="1">
      <c r="A1492" s="487"/>
      <c r="B1492" s="445"/>
      <c r="C1492" s="489"/>
      <c r="D1492" s="262" t="s">
        <v>1388</v>
      </c>
      <c r="E1492" s="352" t="s">
        <v>363</v>
      </c>
      <c r="F1492" s="263" t="s">
        <v>624</v>
      </c>
      <c r="G1492" s="290" t="s">
        <v>809</v>
      </c>
      <c r="H1492" s="341" t="s">
        <v>417</v>
      </c>
      <c r="I1492" s="335" t="str">
        <f>IF(OR(E1492="SE",E1492="SA"),VLOOKUP(H1492,'Tabla de Peligros y Riesgo'!$C$2:$E$226,2,FALSE),VLOOKUP(H1492,'LISTA DE ASPECTOS - IMPACTOS'!$D$3:$F$72,2,FALSE))</f>
        <v>Contaminación sonora</v>
      </c>
      <c r="J1492" s="336" t="str">
        <f>IF(OR(E1492="SE",E1492="SA"),VLOOKUP(H1492,'Tabla de Peligros y Riesgo'!$C$2:$E$226,3,FALSE),VLOOKUP(H1492,'LISTA DE ASPECTOS - IMPACTOS'!$D$3:$F$72,3,FALSE))</f>
        <v>Afectación a la fauna terrestre.
Potencial afectación a la calidad ambiental del recurso agua.</v>
      </c>
      <c r="K1492" s="342" t="s">
        <v>715</v>
      </c>
      <c r="L1492" s="177">
        <v>5</v>
      </c>
      <c r="M1492" s="268">
        <f t="shared" si="100"/>
        <v>19</v>
      </c>
      <c r="N1492" s="85"/>
      <c r="O1492" s="85"/>
      <c r="P1492" s="84"/>
      <c r="Q1492" s="177"/>
      <c r="R1492" s="177"/>
      <c r="S1492" s="177" t="s">
        <v>810</v>
      </c>
      <c r="T1492" s="178"/>
      <c r="U1492" s="178"/>
      <c r="V1492" s="87"/>
      <c r="W1492" s="86">
        <f t="shared" si="102"/>
        <v>19</v>
      </c>
      <c r="X1492" s="88"/>
      <c r="Y1492" s="86">
        <f t="shared" si="101"/>
        <v>22</v>
      </c>
      <c r="Z1492" s="85"/>
      <c r="AA1492" s="267" t="s">
        <v>682</v>
      </c>
      <c r="AB1492" s="175"/>
      <c r="AC1492" s="176"/>
      <c r="AD1492" s="176"/>
      <c r="AE1492" s="272"/>
      <c r="AF1492" s="272"/>
      <c r="AG1492" s="272"/>
      <c r="AH1492" s="272"/>
      <c r="AI1492" s="272"/>
      <c r="AJ1492" s="272"/>
      <c r="AK1492" s="272"/>
      <c r="AL1492" s="273"/>
      <c r="AM1492" s="272"/>
      <c r="AN1492" s="273"/>
      <c r="AO1492" s="272"/>
      <c r="AP1492" s="273"/>
      <c r="AQ1492" s="272"/>
      <c r="AR1492" s="273"/>
      <c r="AS1492" s="272"/>
      <c r="AT1492" s="102"/>
      <c r="AU1492" s="101"/>
    </row>
    <row r="1493" spans="1:52" ht="288" customHeight="1">
      <c r="A1493" s="487"/>
      <c r="B1493" s="445"/>
      <c r="C1493" s="489"/>
      <c r="D1493" s="262" t="s">
        <v>1388</v>
      </c>
      <c r="E1493" s="352" t="s">
        <v>363</v>
      </c>
      <c r="F1493" s="263" t="s">
        <v>624</v>
      </c>
      <c r="G1493" s="290" t="s">
        <v>728</v>
      </c>
      <c r="H1493" s="341" t="s">
        <v>729</v>
      </c>
      <c r="I1493" s="335" t="str">
        <f>IF(OR(E1493="SE",E1493="SA"),VLOOKUP(H1493,'Tabla de Peligros y Riesgo'!$C$2:$E$226,2,FALSE),VLOOKUP(H1493,'LISTA DE ASPECTOS - IMPACTOS'!$D$3:$F$72,2,FALSE))</f>
        <v>Alteración de la calidad de suelo/agua</v>
      </c>
      <c r="J1493" s="336" t="str">
        <f>IF(OR(E1493="SE",E1493="SA"),VLOOKUP(H1493,'Tabla de Peligros y Riesgo'!$C$2:$E$226,3,FALSE),VLOOKUP(H1493,'LISTA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93" s="342" t="s">
        <v>680</v>
      </c>
      <c r="L1493" s="177">
        <v>3</v>
      </c>
      <c r="M1493" s="268">
        <f t="shared" si="100"/>
        <v>13</v>
      </c>
      <c r="N1493" s="177"/>
      <c r="O1493" s="177"/>
      <c r="P1493" s="84"/>
      <c r="Q1493" s="177" t="s">
        <v>730</v>
      </c>
      <c r="R1493" s="177" t="s">
        <v>685</v>
      </c>
      <c r="S1493" s="177" t="s">
        <v>731</v>
      </c>
      <c r="T1493" s="178"/>
      <c r="U1493" s="178"/>
      <c r="V1493" s="87"/>
      <c r="W1493" s="86">
        <f t="shared" si="102"/>
        <v>13</v>
      </c>
      <c r="X1493" s="88"/>
      <c r="Y1493" s="86">
        <f t="shared" si="101"/>
        <v>17</v>
      </c>
      <c r="Z1493" s="85"/>
      <c r="AA1493" s="277" t="s">
        <v>682</v>
      </c>
      <c r="AB1493" s="175"/>
      <c r="AC1493" s="176"/>
      <c r="AD1493" s="176"/>
      <c r="AE1493" s="272"/>
      <c r="AF1493" s="272"/>
      <c r="AG1493" s="272"/>
      <c r="AH1493" s="272"/>
      <c r="AI1493" s="272"/>
      <c r="AJ1493" s="272"/>
      <c r="AK1493" s="272"/>
      <c r="AL1493" s="273"/>
      <c r="AM1493" s="272"/>
      <c r="AN1493" s="273"/>
      <c r="AO1493" s="272"/>
      <c r="AP1493" s="273"/>
      <c r="AQ1493" s="272"/>
      <c r="AR1493" s="273"/>
      <c r="AS1493" s="272"/>
      <c r="AT1493" s="102"/>
      <c r="AU1493" s="101"/>
    </row>
    <row r="1494" spans="1:52" ht="117.5">
      <c r="A1494" s="487"/>
      <c r="B1494" s="445"/>
      <c r="C1494" s="493"/>
      <c r="D1494" s="262" t="s">
        <v>1388</v>
      </c>
      <c r="E1494" s="352" t="s">
        <v>363</v>
      </c>
      <c r="F1494" s="263" t="s">
        <v>624</v>
      </c>
      <c r="G1494" s="290" t="s">
        <v>725</v>
      </c>
      <c r="H1494" s="341" t="s">
        <v>726</v>
      </c>
      <c r="I1494" s="335" t="str">
        <f>IF(OR(E1494="SE",E1494="SA"),VLOOKUP(H1494,'Tabla de Peligros y Riesgo'!$C$2:$E$226,2,FALSE),VLOOKUP(H1494,'LISTA DE ASPECTOS - IMPACTOS'!$D$3:$F$72,2,FALSE))</f>
        <v>Alteración de la calidad de aire</v>
      </c>
      <c r="J1494" s="336" t="str">
        <f>IF(OR(E1494="SE",E1494="SA"),VLOOKUP(H1494,'Tabla de Peligros y Riesgo'!$C$2:$E$226,3,FALSE),VLOOKUP(H1494,'LISTA DE ASPECTOS - IMPACTOS'!$D$3:$F$72,3,FALSE))</f>
        <v>Potencial afectación a la calidad ambiental del aire</v>
      </c>
      <c r="K1494" s="342" t="s">
        <v>715</v>
      </c>
      <c r="L1494" s="177">
        <v>4</v>
      </c>
      <c r="M1494" s="268">
        <f t="shared" si="100"/>
        <v>14</v>
      </c>
      <c r="N1494" s="85"/>
      <c r="O1494" s="85"/>
      <c r="P1494" s="84"/>
      <c r="Q1494" s="287"/>
      <c r="R1494" s="177"/>
      <c r="S1494" s="177" t="s">
        <v>727</v>
      </c>
      <c r="T1494" s="178"/>
      <c r="U1494" s="178"/>
      <c r="V1494" s="87"/>
      <c r="W1494" s="86">
        <f t="shared" si="102"/>
        <v>14</v>
      </c>
      <c r="X1494" s="88"/>
      <c r="Y1494" s="86">
        <f t="shared" si="101"/>
        <v>18</v>
      </c>
      <c r="Z1494" s="85"/>
      <c r="AA1494" s="267" t="s">
        <v>682</v>
      </c>
      <c r="AB1494" s="175"/>
      <c r="AC1494" s="176"/>
      <c r="AD1494" s="176"/>
      <c r="AE1494" s="272"/>
      <c r="AF1494" s="272"/>
      <c r="AG1494" s="272"/>
      <c r="AH1494" s="272"/>
      <c r="AI1494" s="272"/>
      <c r="AJ1494" s="272"/>
      <c r="AK1494" s="272"/>
      <c r="AL1494" s="273"/>
      <c r="AM1494" s="272"/>
      <c r="AN1494" s="273"/>
      <c r="AO1494" s="272"/>
      <c r="AP1494" s="273"/>
      <c r="AQ1494" s="272"/>
      <c r="AR1494" s="273"/>
      <c r="AS1494" s="272"/>
      <c r="AT1494" s="102"/>
      <c r="AU1494" s="101"/>
    </row>
    <row r="1495" spans="1:52" ht="87">
      <c r="A1495" s="487"/>
      <c r="B1495" s="445"/>
      <c r="C1495" s="488" t="s">
        <v>28</v>
      </c>
      <c r="D1495" s="262" t="s">
        <v>1388</v>
      </c>
      <c r="E1495" s="352" t="s">
        <v>362</v>
      </c>
      <c r="F1495" s="263" t="s">
        <v>624</v>
      </c>
      <c r="G1495" s="290" t="s">
        <v>701</v>
      </c>
      <c r="H1495" s="341" t="s">
        <v>476</v>
      </c>
      <c r="I1495" s="335" t="str">
        <f>IF(OR(E1495="SE",E1495="SA"),VLOOKUP(H1495,'Tabla de Peligros y Riesgo'!$C$2:$E$226,2,FALSE),VLOOKUP(H1495,'LISTA DE ASPECTOS - IMPACTOS'!$D$3:$F$72,2,FALSE))</f>
        <v>Caída al mismo nivel</v>
      </c>
      <c r="J1495" s="336" t="s">
        <v>702</v>
      </c>
      <c r="K1495" s="342" t="s">
        <v>680</v>
      </c>
      <c r="L1495" s="177">
        <v>4</v>
      </c>
      <c r="M1495" s="268">
        <f t="shared" si="100"/>
        <v>18</v>
      </c>
      <c r="N1495" s="85"/>
      <c r="O1495" s="85"/>
      <c r="P1495" s="84"/>
      <c r="Q1495" s="287"/>
      <c r="R1495" s="177"/>
      <c r="S1495" s="177" t="s">
        <v>811</v>
      </c>
      <c r="T1495" s="178"/>
      <c r="U1495" s="178" t="s">
        <v>748</v>
      </c>
      <c r="V1495" s="289"/>
      <c r="W1495" s="86">
        <f t="shared" si="102"/>
        <v>18</v>
      </c>
      <c r="X1495" s="88"/>
      <c r="Y1495" s="86">
        <f t="shared" si="101"/>
        <v>21</v>
      </c>
      <c r="Z1495" s="85"/>
      <c r="AA1495" s="267" t="s">
        <v>682</v>
      </c>
      <c r="AB1495" s="175"/>
      <c r="AC1495" s="176"/>
      <c r="AD1495" s="176"/>
      <c r="AT1495" s="102"/>
      <c r="AU1495" s="101"/>
    </row>
    <row r="1496" spans="1:52" ht="101.5">
      <c r="A1496" s="487"/>
      <c r="B1496" s="445"/>
      <c r="C1496" s="489"/>
      <c r="D1496" s="262" t="s">
        <v>1388</v>
      </c>
      <c r="E1496" s="352" t="s">
        <v>362</v>
      </c>
      <c r="F1496" s="263" t="s">
        <v>624</v>
      </c>
      <c r="G1496" s="290" t="s">
        <v>704</v>
      </c>
      <c r="H1496" s="341" t="s">
        <v>507</v>
      </c>
      <c r="I1496" s="335" t="str">
        <f>IF(OR(E1496="SE",E1496="SA"),VLOOKUP(H1496,'Tabla de Peligros y Riesgo'!$C$2:$E$226,2,FALSE),VLOOKUP(H1496,'LISTA DE ASPECTOS - IMPACTOS'!$D$3:$F$72,2,FALSE))</f>
        <v xml:space="preserve">Golpes </v>
      </c>
      <c r="J1496" s="336" t="s">
        <v>705</v>
      </c>
      <c r="K1496" s="342" t="s">
        <v>680</v>
      </c>
      <c r="L1496" s="177">
        <v>3</v>
      </c>
      <c r="M1496" s="268">
        <f t="shared" ref="M1496:M1559" si="103">IF(CONCATENATE(L1496,K1496)="1A",1,IF(CONCATENATE(L1496,K1496)="1B",2,IF(CONCATENATE(L1496,K1496)="2A",3,IF(CONCATENATE(L1496,K1496)="1C",4,IF(CONCATENATE(L1496,K1496)="2B",5,IF(CONCATENATE(L1496,K1496)="3A",6,IF(CONCATENATE(L1496,K1496)="1D",7,IF(CONCATENATE(L1496,K1496)="2C",8,IF(CONCATENATE(L1496,K1496)="3B",9,IF(CONCATENATE(L1496,K1496)="4A",10,IF(CONCATENATE(L1496,K1496)="1E",11,IF(CONCATENATE(L1496,K1496)="2D",12,IF(CONCATENATE(L1496,K1496)="3C",13,IF(CONCATENATE(L1496,K1496)="4B",14,IF(CONCATENATE(L1496,K1496)="5A",15,IF(CONCATENATE(L1496,K1496)="2E",16,IF(CONCATENATE(L1496,K1496)="3D",17,IF(CONCATENATE(L1496,K1496)="4C",18,IF(CONCATENATE(L1496,K1496)="5B",19,IF(CONCATENATE(L1496,K1496)="3E",20,IF(CONCATENATE(L1496,K1496)="4D",21,IF(CONCATENATE(L1496,K1496)="5C",22,IF(CONCATENATE(L1496,K1496)="4E",23,IF(CONCATENATE(L1496,K1496)="5D",24,IF(CONCATENATE(L1496,K1496)="5E",25,"")))))))))))))))))))))))))</f>
        <v>13</v>
      </c>
      <c r="N1496" s="177"/>
      <c r="O1496" s="177"/>
      <c r="P1496" s="84"/>
      <c r="Q1496" s="287"/>
      <c r="R1496" s="177"/>
      <c r="S1496" s="177" t="s">
        <v>714</v>
      </c>
      <c r="T1496" s="178"/>
      <c r="U1496" s="178" t="s">
        <v>748</v>
      </c>
      <c r="V1496" s="87">
        <v>0.15</v>
      </c>
      <c r="W1496" s="86">
        <f t="shared" si="102"/>
        <v>13</v>
      </c>
      <c r="X1496" s="88">
        <f>IF(M1496&gt;=16,MAX(N1496:R1496),IF(M1496&lt;16,MAX(N1496:V1496)))</f>
        <v>0.15</v>
      </c>
      <c r="Y1496" s="86">
        <f t="shared" ref="Y1496:Y1559" si="104">_xlfn.IFS(AND(W1496=1,N1496&lt;&gt;0),25,AND(W1496=1,O1496&lt;&gt;0),21,AND(W1496=1,R1496="ALTO"),16,AND(W1496=1,R1496="BAJO"),11,AND(W1496=1,S1496&lt;&gt;0),2,AND(W1496=2,N1496&lt;&gt;0),25,AND(W1496=2,O1496&lt;&gt;0),21,AND(W1496=2,R1496="ALTO"),16,AND(W1496=2,R1496="BAJO"),11,AND(W1496=2,S1496&lt;&gt;0),4,AND(W1496=3,N1496&lt;&gt;0),25,AND(W1496=3,O1496&lt;&gt;0),21,AND(W1496=3,R1496="ALTO"),16,AND(W1496=3,R1496="BAJO"),12,AND(W1496=3,S1496&lt;&gt;0),5,AND(W1496=4,N1496&lt;&gt;0),25,AND(W1496=4,O1496&lt;&gt;0),13,AND(W1496=4,R1496="ALTO"),16,AND(W1496=4,R1496="BAJO"),14,AND(W1496=4,S1496&lt;&gt;0),7,AND(W1496=5,N1496&lt;&gt;0),25,AND(W1496=5,O1496&lt;&gt;0),21,AND(W1496=5,R1496="ALTO"),16,AND(W1496=5,R1496="BAJO"),12,AND(W1496=5,S1496&lt;&gt;0),8,AND(W1496=6,N1496&lt;&gt;0),25,AND(W1496=6,O1496&lt;&gt;0),21,AND(W1496=6,R1496="ALTO"),20,AND(W1496=6,R1496="BAJO"),17,AND(W1496=6,S1496&lt;&gt;0),6,AND(W1496=7,N1496&lt;&gt;0),25,AND(W1496=7,O1496&lt;&gt;0),23,AND(W1496=7,R1496="ALTO"),16,AND(W1496=7,R1496="BAJO"),11,AND(W1496=7,S1496&lt;&gt;0),7,AND(W1496=8,N1496&lt;&gt;0),25,AND(W1496=8,O1496&lt;&gt;0),21,AND(W1496=8,R1496="ALTO"),16,AND(W1496=8,R1496="BAJO"),12,AND(W1496=8,S1496&lt;&gt;0),8,AND(W1496=9,N1496&lt;&gt;0),25,AND(W1496=9,O1496&lt;&gt;0),21,AND(W1496=9,R1496="ALTO"),20,AND(W1496=9,R1496="BAJO"),17,AND(W1496=9,S1496&lt;&gt;0),13,AND(W1496=10,N1496&lt;&gt;0),25,AND(W1496=10,O1496&lt;&gt;0),22,AND(W1496=10,R1496="ALTO"),21,AND(W1496=10,R1496="BAJO"),18,AND(W1496=10,S1496&lt;&gt;0),18,AND(W1496=11,N1496&lt;&gt;0),25,AND(W1496=11,O1496&lt;&gt;0),23,AND(W1496=11,R1496="ALTO"),20,AND(W1496=11,R1496="BAJO"),16,AND(W1496=11,S1496&lt;&gt;0),11,AND(W1496=12,N1496&lt;&gt;0),25,AND(W1496=12,O1496&lt;&gt;0),23,AND(W1496=12,R1496="ALTO"),20,AND(W1496=12,R1496="BAJO"),16,AND(W1496=12,S1496&lt;&gt;0),12,AND(W1496=13,N1496&lt;&gt;0),25,AND(W1496=13,O1496&lt;&gt;0),21,AND(W1496=13,R1496="ALTO"),20,AND(W1496=13,R1496="BAJO"),17,AND(W1496=13,S1496&lt;&gt;0),17,AND(W1496=14,N1496&lt;&gt;0),25,AND(W1496=14,O1496&lt;&gt;0),24,AND(W1496=14,R1496="ALTO"),23,AND(W1496=14,R1496="BAJO"),21,AND(W1496=14,S1496&lt;&gt;0),18,AND(W1496=15,N1496&lt;&gt;0),25,AND(W1496=15,O1496&lt;&gt;0),24,AND(W1496=15,R1496="ALTO"),22,AND(W1496=15,R1496="BAJO"),19,AND(W1496=15,S1496&lt;&gt;0),19,AND(W1496=16,N1496&lt;&gt;0),25,AND(W1496=16,O1496&lt;&gt;0),23,AND(W1496=16,R1496="ALTO"),23,AND(W1496=16,R1496="BAJO"),23,AND(W1496=16,S1496&lt;&gt;0),20,AND(W1496=17,N1496&lt;&gt;0),25,AND(W1496=17,O1496&lt;&gt;0),24,AND(W1496=17,R1496="ALTO"),23,AND(W1496=17,R1496="BAJO"),21,AND(W1496=17,S1496&lt;&gt;0),20,AND(W1496=18,N1496&lt;&gt;0),25,AND(W1496=18,O1496&lt;&gt;0),24,AND(W1496=18,R1496="ALTO"),23,AND(W1496=18,R1496="BAJO"),22,AND(W1496=18,S1496&lt;&gt;0),21,AND(W1496=19,N1496&lt;&gt;0),25,AND(W1496=19,O1496&lt;&gt;0),25,AND(W1496=19,R1496="ALTO"),24,AND(W1496=19,R1496="BAJO"),22,AND(W1496=19,S1496&lt;&gt;0),22,AND(W1496&lt;&gt;0,U1496&lt;&gt;0),W1496,TRUE,"FALSO")</f>
        <v>17</v>
      </c>
      <c r="Z1496" s="85"/>
      <c r="AA1496" s="277" t="s">
        <v>682</v>
      </c>
      <c r="AB1496" s="175"/>
      <c r="AC1496" s="176"/>
      <c r="AD1496" s="176"/>
      <c r="AT1496" s="102"/>
      <c r="AU1496" s="101"/>
    </row>
    <row r="1497" spans="1:52" ht="329">
      <c r="A1497" s="487"/>
      <c r="B1497" s="445"/>
      <c r="C1497" s="489"/>
      <c r="D1497" s="262" t="s">
        <v>1388</v>
      </c>
      <c r="E1497" s="352" t="s">
        <v>363</v>
      </c>
      <c r="F1497" s="263" t="s">
        <v>624</v>
      </c>
      <c r="G1497" s="290" t="s">
        <v>728</v>
      </c>
      <c r="H1497" s="341" t="s">
        <v>729</v>
      </c>
      <c r="I1497" s="335" t="str">
        <f>IF(OR(E1497="SE",E1497="SA"),VLOOKUP(H1497,'[2]Tabla de Peligros y Riesgo'!$C$2:$E$226,2,FALSE),VLOOKUP(H1497,'[2]LISTA DE ASPECTOS - IMPACTOS'!$D$3:$F$72,2,FALSE))</f>
        <v>Alteración de la calidad de suelo/agua</v>
      </c>
      <c r="J1497" s="336" t="str">
        <f>IF(OR(E1497="SE",E1497="SA"),VLOOKUP(H1497,'[2]Tabla de Peligros y Riesgo'!$C$2:$E$226,3,FALSE),VLOOKUP(H1497,'[2]LISTA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497" s="342" t="s">
        <v>680</v>
      </c>
      <c r="L1497" s="177">
        <v>3</v>
      </c>
      <c r="M1497" s="268">
        <f t="shared" si="103"/>
        <v>13</v>
      </c>
      <c r="N1497" s="177"/>
      <c r="O1497" s="177"/>
      <c r="P1497" s="295"/>
      <c r="Q1497" s="177" t="s">
        <v>730</v>
      </c>
      <c r="R1497" s="177" t="s">
        <v>685</v>
      </c>
      <c r="S1497" s="177" t="s">
        <v>731</v>
      </c>
      <c r="T1497" s="178"/>
      <c r="U1497" s="178"/>
      <c r="V1497" s="296">
        <v>0.15</v>
      </c>
      <c r="W1497" s="86">
        <f t="shared" si="102"/>
        <v>13</v>
      </c>
      <c r="X1497" s="305">
        <f>IF(M1497&gt;=16,MAX(N1497:R1497),IF(M1497&lt;16,MAX(N1497:V1497)))</f>
        <v>0.15</v>
      </c>
      <c r="Y1497" s="86">
        <f t="shared" si="104"/>
        <v>17</v>
      </c>
      <c r="Z1497" s="194"/>
      <c r="AA1497" s="277" t="s">
        <v>682</v>
      </c>
      <c r="AB1497" s="175"/>
      <c r="AC1497" s="176"/>
      <c r="AD1497" s="176"/>
      <c r="AT1497" s="102"/>
      <c r="AU1497" s="101"/>
    </row>
    <row r="1498" spans="1:52" ht="188">
      <c r="A1498" s="487"/>
      <c r="B1498" s="447"/>
      <c r="C1498" s="493"/>
      <c r="D1498" s="262" t="s">
        <v>1388</v>
      </c>
      <c r="E1498" s="352" t="s">
        <v>363</v>
      </c>
      <c r="F1498" s="263" t="s">
        <v>624</v>
      </c>
      <c r="G1498" s="290" t="s">
        <v>739</v>
      </c>
      <c r="H1498" s="341" t="s">
        <v>740</v>
      </c>
      <c r="I1498" s="335" t="str">
        <f>IF(OR(E1498="SE",E1498="SA"),VLOOKUP(H1498,'Tabla de Peligros y Riesgo'!$C$2:$E$226,2,FALSE),VLOOKUP(H1498,'LISTA DE ASPECTOS - IMPACTOS'!$D$3:$F$72,2,FALSE))</f>
        <v>Alteración de la calidad de suelo/agua</v>
      </c>
      <c r="J1498" s="336" t="str">
        <f>IF(OR(E1498="SE",E1498="SA"),VLOOKUP(H1498,'Tabla de Peligros y Riesgo'!$C$2:$E$226,3,FALSE),VLOOKUP(H1498,'LISTA DE ASPECTOS - IMPACTOS'!$D$3:$F$72,3,FALSE))</f>
        <v>Potencial incumplimiento de Estándares de Calidad Ambiental (ECA) para aire.
Potencial afectación a la vida y salud humana.</v>
      </c>
      <c r="K1498" s="342" t="s">
        <v>715</v>
      </c>
      <c r="L1498" s="177">
        <v>4</v>
      </c>
      <c r="M1498" s="268">
        <f t="shared" si="103"/>
        <v>14</v>
      </c>
      <c r="N1498" s="85"/>
      <c r="O1498" s="85"/>
      <c r="P1498" s="291"/>
      <c r="Q1498" s="287"/>
      <c r="R1498" s="177"/>
      <c r="S1498" s="177" t="s">
        <v>741</v>
      </c>
      <c r="T1498" s="178">
        <v>0.35</v>
      </c>
      <c r="U1498" s="178"/>
      <c r="V1498" s="87"/>
      <c r="W1498" s="86">
        <f t="shared" si="102"/>
        <v>14</v>
      </c>
      <c r="X1498" s="88"/>
      <c r="Y1498" s="86">
        <f t="shared" si="104"/>
        <v>18</v>
      </c>
      <c r="Z1498" s="85"/>
      <c r="AA1498" s="267" t="s">
        <v>682</v>
      </c>
      <c r="AB1498" s="536"/>
      <c r="AC1498" s="537"/>
      <c r="AD1498" s="537"/>
      <c r="AE1498" s="272"/>
      <c r="AF1498" s="272"/>
      <c r="AG1498" s="272"/>
      <c r="AH1498" s="272"/>
      <c r="AI1498" s="272"/>
      <c r="AJ1498" s="272"/>
      <c r="AK1498" s="272"/>
      <c r="AL1498" s="273"/>
      <c r="AM1498" s="272"/>
      <c r="AN1498" s="273"/>
      <c r="AO1498" s="272"/>
      <c r="AP1498" s="273"/>
      <c r="AQ1498" s="272"/>
      <c r="AR1498" s="273"/>
      <c r="AS1498" s="272"/>
      <c r="AT1498" s="102"/>
      <c r="AU1498" s="101"/>
    </row>
    <row r="1499" spans="1:52" ht="101.5">
      <c r="A1499" s="487"/>
      <c r="B1499" s="444" t="s">
        <v>277</v>
      </c>
      <c r="C1499" s="488" t="s">
        <v>18</v>
      </c>
      <c r="D1499" s="262" t="s">
        <v>1388</v>
      </c>
      <c r="E1499" s="352" t="s">
        <v>362</v>
      </c>
      <c r="F1499" s="263" t="s">
        <v>624</v>
      </c>
      <c r="G1499" s="290" t="s">
        <v>679</v>
      </c>
      <c r="H1499" s="335" t="s">
        <v>470</v>
      </c>
      <c r="I1499" s="335" t="str">
        <f>IF(OR(E1499="SE",E1499="SA"),VLOOKUP(H1499,'Tabla de Peligros y Riesgo'!$C$2:$E$226,2,FALSE),VLOOKUP(H1499,'LISTA DE ASPECTOS - IMPACTOS'!$D$3:$F$72,2,FALSE))</f>
        <v>Riesgo Psicosocial</v>
      </c>
      <c r="J1499" s="336" t="str">
        <f>IF(OR(E1499="SE",E1499="SA"),VLOOKUP(H1499,'Tabla de Peligros y Riesgo'!$C$2:$E$226,3,FALSE),VLOOKUP(H1499,'LISTA DE ASPECTOS - IMPACTOS'!$D$3:$F$72,3,FALSE))</f>
        <v>Estrés / Depresión</v>
      </c>
      <c r="K1499" s="342" t="s">
        <v>680</v>
      </c>
      <c r="L1499" s="277">
        <v>4</v>
      </c>
      <c r="M1499" s="268">
        <f t="shared" si="103"/>
        <v>18</v>
      </c>
      <c r="N1499" s="85"/>
      <c r="O1499" s="85"/>
      <c r="P1499" s="292"/>
      <c r="Q1499" s="359"/>
      <c r="R1499" s="177"/>
      <c r="S1499" s="177" t="s">
        <v>820</v>
      </c>
      <c r="T1499" s="178"/>
      <c r="U1499" s="178" t="s">
        <v>748</v>
      </c>
      <c r="V1499" s="278"/>
      <c r="W1499" s="86">
        <f t="shared" si="102"/>
        <v>18</v>
      </c>
      <c r="X1499" s="88"/>
      <c r="Y1499" s="86">
        <f t="shared" si="104"/>
        <v>21</v>
      </c>
      <c r="Z1499" s="85"/>
      <c r="AA1499" s="267" t="s">
        <v>682</v>
      </c>
      <c r="AB1499" s="176"/>
      <c r="AC1499" s="176"/>
      <c r="AD1499" s="176"/>
      <c r="AT1499" s="102"/>
      <c r="AU1499" s="101"/>
    </row>
    <row r="1500" spans="1:52" ht="72.5">
      <c r="A1500" s="487"/>
      <c r="B1500" s="445"/>
      <c r="C1500" s="489"/>
      <c r="D1500" s="262" t="s">
        <v>1388</v>
      </c>
      <c r="E1500" s="352" t="s">
        <v>363</v>
      </c>
      <c r="F1500" s="263" t="s">
        <v>624</v>
      </c>
      <c r="G1500" s="290" t="s">
        <v>686</v>
      </c>
      <c r="H1500" s="335" t="s">
        <v>687</v>
      </c>
      <c r="I1500" s="350" t="s">
        <v>688</v>
      </c>
      <c r="J1500" s="351" t="s">
        <v>689</v>
      </c>
      <c r="K1500" s="342" t="s">
        <v>690</v>
      </c>
      <c r="L1500" s="277">
        <v>5</v>
      </c>
      <c r="M1500" s="268">
        <f t="shared" si="103"/>
        <v>15</v>
      </c>
      <c r="N1500" s="269"/>
      <c r="O1500" s="274"/>
      <c r="P1500" s="275"/>
      <c r="Q1500" s="359"/>
      <c r="R1500" s="177"/>
      <c r="S1500" s="177" t="s">
        <v>691</v>
      </c>
      <c r="T1500" s="178"/>
      <c r="U1500" s="178"/>
      <c r="V1500" s="278"/>
      <c r="W1500" s="86">
        <f t="shared" si="102"/>
        <v>15</v>
      </c>
      <c r="X1500" s="88"/>
      <c r="Y1500" s="86">
        <f t="shared" si="104"/>
        <v>19</v>
      </c>
      <c r="Z1500" s="85"/>
      <c r="AA1500" s="267" t="s">
        <v>682</v>
      </c>
      <c r="AB1500" s="176"/>
      <c r="AC1500" s="176"/>
      <c r="AD1500" s="176"/>
      <c r="AT1500" s="102"/>
      <c r="AU1500" s="101"/>
    </row>
    <row r="1501" spans="1:52" ht="87">
      <c r="A1501" s="487"/>
      <c r="B1501" s="445"/>
      <c r="C1501" s="493"/>
      <c r="D1501" s="262" t="s">
        <v>1388</v>
      </c>
      <c r="E1501" s="352" t="s">
        <v>362</v>
      </c>
      <c r="F1501" s="263" t="s">
        <v>624</v>
      </c>
      <c r="G1501" s="290" t="s">
        <v>692</v>
      </c>
      <c r="H1501" s="335" t="s">
        <v>521</v>
      </c>
      <c r="I1501" s="335" t="str">
        <f>IF(OR(E1501="SE",E1501="SA"),VLOOKUP(H1501,'Tabla de Peligros y Riesgo'!$C$2:$E$226,2,FALSE),VLOOKUP(H1501,'LISTA DE ASPECTOS - IMPACTOS'!$D$3:$F$72,2,FALSE))</f>
        <v>Riesgo Psicosocial</v>
      </c>
      <c r="J1501" s="336" t="str">
        <f>IF(OR(E1501="SE",E1501="SA"),VLOOKUP(H1501,'Tabla de Peligros y Riesgo'!$C$2:$E$226,3,FALSE),VLOOKUP(H1501,'LISTA DE ASPECTOS - IMPACTOS'!$D$3:$F$72,3,FALSE))</f>
        <v>Estrés / Depresión</v>
      </c>
      <c r="K1501" s="342" t="s">
        <v>680</v>
      </c>
      <c r="L1501" s="277">
        <v>4</v>
      </c>
      <c r="M1501" s="268">
        <f t="shared" si="103"/>
        <v>18</v>
      </c>
      <c r="N1501" s="269"/>
      <c r="O1501" s="274"/>
      <c r="P1501" s="275"/>
      <c r="Q1501" s="276"/>
      <c r="R1501" s="177"/>
      <c r="S1501" s="177" t="s">
        <v>742</v>
      </c>
      <c r="T1501" s="178"/>
      <c r="U1501" s="178" t="s">
        <v>748</v>
      </c>
      <c r="V1501" s="278"/>
      <c r="W1501" s="86">
        <f t="shared" si="102"/>
        <v>18</v>
      </c>
      <c r="X1501" s="195"/>
      <c r="Y1501" s="86">
        <f t="shared" si="104"/>
        <v>21</v>
      </c>
      <c r="Z1501" s="279"/>
      <c r="AA1501" s="267" t="s">
        <v>682</v>
      </c>
      <c r="AB1501" s="176"/>
      <c r="AC1501" s="176"/>
      <c r="AD1501" s="176"/>
      <c r="AT1501" s="102"/>
      <c r="AU1501" s="101"/>
    </row>
    <row r="1502" spans="1:52" s="100" customFormat="1" ht="211.5">
      <c r="A1502" s="487"/>
      <c r="B1502" s="445"/>
      <c r="C1502" s="339" t="s">
        <v>142</v>
      </c>
      <c r="D1502" s="262" t="s">
        <v>1388</v>
      </c>
      <c r="E1502" s="352" t="s">
        <v>361</v>
      </c>
      <c r="F1502" s="263" t="s">
        <v>624</v>
      </c>
      <c r="G1502" s="290" t="s">
        <v>694</v>
      </c>
      <c r="H1502" s="335" t="s">
        <v>695</v>
      </c>
      <c r="I1502" s="335" t="str">
        <f>IF(OR(E1502="SE",E1502="SA"),VLOOKUP(H1502,'Tabla de Peligros y Riesgo'!$C$2:$E$226,2,FALSE),VLOOKUP(H1502,'LISTA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502" s="336" t="s">
        <v>696</v>
      </c>
      <c r="K1502" s="342" t="s">
        <v>680</v>
      </c>
      <c r="L1502" s="177">
        <v>4</v>
      </c>
      <c r="M1502" s="268">
        <f t="shared" si="103"/>
        <v>18</v>
      </c>
      <c r="N1502" s="280"/>
      <c r="O1502" s="280"/>
      <c r="P1502" s="282"/>
      <c r="Q1502" s="283" t="s">
        <v>697</v>
      </c>
      <c r="R1502" s="177" t="s">
        <v>678</v>
      </c>
      <c r="S1502" s="177" t="s">
        <v>698</v>
      </c>
      <c r="T1502" s="178"/>
      <c r="U1502" s="178" t="s">
        <v>699</v>
      </c>
      <c r="V1502" s="304"/>
      <c r="W1502" s="86">
        <f t="shared" si="102"/>
        <v>18</v>
      </c>
      <c r="X1502" s="88">
        <f>IF(M1502&gt;=16,MAX(N1502:R1502),IF(M1502&lt;16,MAX(N1502:T1502)))</f>
        <v>0</v>
      </c>
      <c r="Y1502" s="86">
        <f t="shared" si="104"/>
        <v>23</v>
      </c>
      <c r="Z1502" s="85"/>
      <c r="AA1502" s="267" t="s">
        <v>682</v>
      </c>
      <c r="AD1502" s="99"/>
      <c r="AE1502" s="90"/>
      <c r="AF1502" s="90"/>
      <c r="AG1502" s="90"/>
      <c r="AH1502" s="90"/>
      <c r="AI1502" s="90"/>
      <c r="AJ1502" s="90"/>
      <c r="AK1502" s="90"/>
      <c r="AL1502" s="90"/>
      <c r="AM1502" s="90"/>
      <c r="AN1502" s="90"/>
      <c r="AO1502" s="90"/>
      <c r="AP1502" s="90"/>
      <c r="AQ1502" s="90"/>
      <c r="AR1502" s="90"/>
      <c r="AS1502" s="90"/>
      <c r="AT1502" s="102"/>
      <c r="AU1502" s="101"/>
      <c r="AV1502" s="90"/>
      <c r="AW1502" s="90"/>
      <c r="AX1502" s="90"/>
      <c r="AY1502" s="90"/>
      <c r="AZ1502" s="90"/>
    </row>
    <row r="1503" spans="1:52" ht="87">
      <c r="A1503" s="487"/>
      <c r="B1503" s="445"/>
      <c r="C1503" s="488" t="s">
        <v>22</v>
      </c>
      <c r="D1503" s="262" t="s">
        <v>1388</v>
      </c>
      <c r="E1503" s="352" t="s">
        <v>361</v>
      </c>
      <c r="F1503" s="263" t="s">
        <v>624</v>
      </c>
      <c r="G1503" s="290" t="s">
        <v>721</v>
      </c>
      <c r="H1503" s="341" t="s">
        <v>749</v>
      </c>
      <c r="I1503" s="335" t="str">
        <f>IF(OR(E1503="SE",E1503="SA"),VLOOKUP(H1503,'Tabla de Peligros y Riesgo'!$C$2:$E$226,2,FALSE),VLOOKUP(H1503,'LISTA DE ASPECTOS - IMPACTOS'!$D$3:$F$72,2,FALSE))</f>
        <v>Inhalación de gases Toxicos</v>
      </c>
      <c r="J1503" s="336" t="str">
        <f>IF(OR(E1503="SE",E1503="SA"),VLOOKUP(H1503,'Tabla de Peligros y Riesgo'!$C$2:$E$226,3,FALSE),VLOOKUP(H1503,'LISTA DE ASPECTOS - IMPACTOS'!$D$3:$F$72,3,FALSE))</f>
        <v>Intoxicación</v>
      </c>
      <c r="K1503" s="342" t="s">
        <v>715</v>
      </c>
      <c r="L1503" s="177">
        <v>3</v>
      </c>
      <c r="M1503" s="268">
        <f t="shared" si="103"/>
        <v>9</v>
      </c>
      <c r="N1503" s="85"/>
      <c r="O1503" s="85"/>
      <c r="P1503" s="84"/>
      <c r="Q1503" s="287" t="s">
        <v>750</v>
      </c>
      <c r="R1503" s="177" t="s">
        <v>685</v>
      </c>
      <c r="S1503" s="177" t="s">
        <v>751</v>
      </c>
      <c r="T1503" s="178"/>
      <c r="U1503" s="178" t="s">
        <v>748</v>
      </c>
      <c r="V1503" s="87"/>
      <c r="W1503" s="86">
        <f t="shared" si="102"/>
        <v>9</v>
      </c>
      <c r="X1503" s="88"/>
      <c r="Y1503" s="86">
        <f t="shared" si="104"/>
        <v>17</v>
      </c>
      <c r="Z1503" s="85"/>
      <c r="AA1503" s="267" t="s">
        <v>682</v>
      </c>
      <c r="AB1503" s="175"/>
      <c r="AC1503" s="176"/>
      <c r="AD1503" s="176"/>
      <c r="AT1503" s="102"/>
      <c r="AU1503" s="101"/>
    </row>
    <row r="1504" spans="1:52" ht="87">
      <c r="A1504" s="487"/>
      <c r="B1504" s="445"/>
      <c r="C1504" s="489"/>
      <c r="D1504" s="262" t="s">
        <v>1388</v>
      </c>
      <c r="E1504" s="352" t="s">
        <v>362</v>
      </c>
      <c r="F1504" s="263" t="s">
        <v>624</v>
      </c>
      <c r="G1504" s="290" t="s">
        <v>752</v>
      </c>
      <c r="H1504" s="341" t="s">
        <v>452</v>
      </c>
      <c r="I1504" s="335" t="str">
        <f>IF(OR(E1504="SE",E1504="SA"),VLOOKUP(H1504,'Tabla de Peligros y Riesgo'!$C$2:$E$226,2,FALSE),VLOOKUP(H1504,'LISTA DE ASPECTOS - IMPACTOS'!$D$3:$F$72,2,FALSE))</f>
        <v>Caída de roca</v>
      </c>
      <c r="J1504" s="336" t="str">
        <f>IF(OR(E1504="SE",E1504="SA"),VLOOKUP(H1504,'Tabla de Peligros y Riesgo'!$C$2:$E$226,3,FALSE),VLOOKUP(H1504,'LISTA DE ASPECTOS - IMPACTOS'!$D$3:$F$72,3,FALSE))</f>
        <v>Contusión/Fractura/Muerte</v>
      </c>
      <c r="K1504" s="342" t="s">
        <v>715</v>
      </c>
      <c r="L1504" s="177">
        <v>2</v>
      </c>
      <c r="M1504" s="268">
        <f t="shared" si="103"/>
        <v>5</v>
      </c>
      <c r="N1504" s="85"/>
      <c r="O1504" s="85"/>
      <c r="P1504" s="292"/>
      <c r="Q1504" s="287" t="s">
        <v>753</v>
      </c>
      <c r="R1504" s="177" t="s">
        <v>685</v>
      </c>
      <c r="S1504" s="177" t="s">
        <v>754</v>
      </c>
      <c r="T1504" s="178"/>
      <c r="U1504" s="178" t="s">
        <v>748</v>
      </c>
      <c r="V1504" s="278"/>
      <c r="W1504" s="86">
        <f t="shared" si="102"/>
        <v>5</v>
      </c>
      <c r="X1504" s="88"/>
      <c r="Y1504" s="86">
        <f t="shared" si="104"/>
        <v>12</v>
      </c>
      <c r="Z1504" s="85"/>
      <c r="AA1504" s="267" t="s">
        <v>682</v>
      </c>
      <c r="AB1504" s="176"/>
      <c r="AC1504" s="176"/>
      <c r="AD1504" s="176"/>
      <c r="AT1504" s="102"/>
      <c r="AU1504" s="101"/>
    </row>
    <row r="1505" spans="1:52" s="100" customFormat="1" ht="87">
      <c r="A1505" s="487"/>
      <c r="B1505" s="445"/>
      <c r="C1505" s="489"/>
      <c r="D1505" s="262" t="s">
        <v>1388</v>
      </c>
      <c r="E1505" s="352" t="s">
        <v>362</v>
      </c>
      <c r="F1505" s="263" t="s">
        <v>624</v>
      </c>
      <c r="G1505" s="290" t="s">
        <v>701</v>
      </c>
      <c r="H1505" s="341" t="s">
        <v>524</v>
      </c>
      <c r="I1505" s="335" t="str">
        <f>IF(OR(E1505="SE",E1505="SA"),VLOOKUP(H1505,'Tabla de Peligros y Riesgo'!$C$2:$E$226,2,FALSE),VLOOKUP(H1505,'LISTA DE ASPECTOS - IMPACTOS'!$D$3:$F$72,2,FALSE))</f>
        <v>Caída al mismo nivel</v>
      </c>
      <c r="J1505" s="336" t="s">
        <v>702</v>
      </c>
      <c r="K1505" s="342" t="s">
        <v>680</v>
      </c>
      <c r="L1505" s="177">
        <v>4</v>
      </c>
      <c r="M1505" s="268">
        <f t="shared" si="103"/>
        <v>18</v>
      </c>
      <c r="N1505" s="280"/>
      <c r="O1505" s="280"/>
      <c r="P1505" s="282"/>
      <c r="Q1505" s="287"/>
      <c r="R1505" s="177"/>
      <c r="S1505" s="177" t="s">
        <v>811</v>
      </c>
      <c r="T1505" s="178"/>
      <c r="U1505" s="178" t="s">
        <v>748</v>
      </c>
      <c r="V1505" s="304"/>
      <c r="W1505" s="86">
        <f t="shared" si="102"/>
        <v>18</v>
      </c>
      <c r="X1505" s="88"/>
      <c r="Y1505" s="86">
        <f t="shared" si="104"/>
        <v>21</v>
      </c>
      <c r="Z1505" s="85"/>
      <c r="AA1505" s="267" t="s">
        <v>682</v>
      </c>
      <c r="AD1505" s="99"/>
      <c r="AE1505" s="90"/>
      <c r="AF1505" s="90"/>
      <c r="AG1505" s="90"/>
      <c r="AH1505" s="90"/>
      <c r="AI1505" s="90"/>
      <c r="AJ1505" s="90"/>
      <c r="AK1505" s="90"/>
      <c r="AL1505" s="90"/>
      <c r="AM1505" s="90"/>
      <c r="AN1505" s="90"/>
      <c r="AO1505" s="90"/>
      <c r="AP1505" s="90"/>
      <c r="AQ1505" s="90"/>
      <c r="AR1505" s="90"/>
      <c r="AS1505" s="90"/>
      <c r="AT1505" s="102"/>
      <c r="AU1505" s="101"/>
      <c r="AV1505" s="90"/>
      <c r="AW1505" s="90"/>
      <c r="AX1505" s="90"/>
      <c r="AY1505" s="90"/>
      <c r="AZ1505" s="90"/>
    </row>
    <row r="1506" spans="1:52" ht="87">
      <c r="A1506" s="487"/>
      <c r="B1506" s="445"/>
      <c r="C1506" s="488" t="s">
        <v>143</v>
      </c>
      <c r="D1506" s="262" t="s">
        <v>1388</v>
      </c>
      <c r="E1506" s="352" t="s">
        <v>362</v>
      </c>
      <c r="F1506" s="263" t="s">
        <v>624</v>
      </c>
      <c r="G1506" s="290" t="s">
        <v>701</v>
      </c>
      <c r="H1506" s="341" t="s">
        <v>542</v>
      </c>
      <c r="I1506" s="335" t="str">
        <f>IF(OR(E1506="SE",E1506="SA"),VLOOKUP(H1506,'Tabla de Peligros y Riesgo'!$C$2:$E$226,2,FALSE),VLOOKUP(H1506,'LISTA DE ASPECTOS - IMPACTOS'!$D$3:$F$72,2,FALSE))</f>
        <v>Caída al mismo nivel</v>
      </c>
      <c r="J1506" s="336" t="s">
        <v>702</v>
      </c>
      <c r="K1506" s="342" t="s">
        <v>680</v>
      </c>
      <c r="L1506" s="177">
        <v>4</v>
      </c>
      <c r="M1506" s="268">
        <f t="shared" si="103"/>
        <v>18</v>
      </c>
      <c r="N1506" s="85"/>
      <c r="O1506" s="85"/>
      <c r="P1506" s="84"/>
      <c r="Q1506" s="287"/>
      <c r="R1506" s="177"/>
      <c r="S1506" s="177" t="s">
        <v>811</v>
      </c>
      <c r="T1506" s="178"/>
      <c r="U1506" s="178" t="s">
        <v>748</v>
      </c>
      <c r="V1506" s="87"/>
      <c r="W1506" s="86">
        <f t="shared" si="102"/>
        <v>18</v>
      </c>
      <c r="X1506" s="88"/>
      <c r="Y1506" s="86">
        <f t="shared" si="104"/>
        <v>21</v>
      </c>
      <c r="Z1506" s="85"/>
      <c r="AA1506" s="267" t="s">
        <v>682</v>
      </c>
      <c r="AB1506" s="175"/>
      <c r="AC1506" s="176"/>
      <c r="AD1506" s="176"/>
      <c r="AT1506" s="102"/>
      <c r="AU1506" s="101"/>
    </row>
    <row r="1507" spans="1:52" ht="117.5">
      <c r="A1507" s="487"/>
      <c r="B1507" s="445"/>
      <c r="C1507" s="493"/>
      <c r="D1507" s="262" t="s">
        <v>1388</v>
      </c>
      <c r="E1507" s="352" t="s">
        <v>362</v>
      </c>
      <c r="F1507" s="263" t="s">
        <v>624</v>
      </c>
      <c r="G1507" s="290" t="s">
        <v>704</v>
      </c>
      <c r="H1507" s="341" t="s">
        <v>707</v>
      </c>
      <c r="I1507" s="335" t="str">
        <f>IF(OR(E1507="SE",E1507="SA"),VLOOKUP(H1507,'Tabla de Peligros y Riesgo'!$C$2:$E$226,2,FALSE),VLOOKUP(H1507,'LISTA DE ASPECTOS - IMPACTOS'!$D$3:$F$72,2,FALSE))</f>
        <v>Atrapamiento</v>
      </c>
      <c r="J1507" s="336" t="s">
        <v>705</v>
      </c>
      <c r="K1507" s="342" t="s">
        <v>680</v>
      </c>
      <c r="L1507" s="177">
        <v>3</v>
      </c>
      <c r="M1507" s="268">
        <f t="shared" si="103"/>
        <v>13</v>
      </c>
      <c r="N1507" s="85"/>
      <c r="O1507" s="85"/>
      <c r="P1507" s="84"/>
      <c r="Q1507" s="287"/>
      <c r="R1507" s="177"/>
      <c r="S1507" s="177" t="s">
        <v>874</v>
      </c>
      <c r="T1507" s="178"/>
      <c r="U1507" s="178" t="s">
        <v>748</v>
      </c>
      <c r="V1507" s="87"/>
      <c r="W1507" s="86">
        <f t="shared" si="102"/>
        <v>13</v>
      </c>
      <c r="X1507" s="88"/>
      <c r="Y1507" s="86">
        <f t="shared" si="104"/>
        <v>17</v>
      </c>
      <c r="Z1507" s="85"/>
      <c r="AA1507" s="267" t="s">
        <v>682</v>
      </c>
      <c r="AB1507" s="175"/>
      <c r="AC1507" s="176"/>
      <c r="AD1507" s="176"/>
      <c r="AT1507" s="102"/>
      <c r="AU1507" s="101"/>
    </row>
    <row r="1508" spans="1:52" ht="101.5">
      <c r="A1508" s="487"/>
      <c r="B1508" s="445"/>
      <c r="C1508" s="339" t="s">
        <v>144</v>
      </c>
      <c r="D1508" s="262" t="s">
        <v>1388</v>
      </c>
      <c r="E1508" s="352" t="s">
        <v>362</v>
      </c>
      <c r="F1508" s="263" t="s">
        <v>624</v>
      </c>
      <c r="G1508" s="290" t="s">
        <v>704</v>
      </c>
      <c r="H1508" s="341" t="s">
        <v>507</v>
      </c>
      <c r="I1508" s="335" t="str">
        <f>IF(OR(E1508="SE",E1508="SA"),VLOOKUP(H1508,'Tabla de Peligros y Riesgo'!$C$2:$E$226,2,FALSE),VLOOKUP(H1508,'LISTA DE ASPECTOS - IMPACTOS'!$D$3:$F$72,2,FALSE))</f>
        <v xml:space="preserve">Golpes </v>
      </c>
      <c r="J1508" s="336" t="s">
        <v>705</v>
      </c>
      <c r="K1508" s="342" t="s">
        <v>680</v>
      </c>
      <c r="L1508" s="177">
        <v>3</v>
      </c>
      <c r="M1508" s="268">
        <f t="shared" si="103"/>
        <v>13</v>
      </c>
      <c r="N1508" s="177"/>
      <c r="O1508" s="177"/>
      <c r="P1508" s="84"/>
      <c r="Q1508" s="287"/>
      <c r="R1508" s="177"/>
      <c r="S1508" s="177" t="s">
        <v>714</v>
      </c>
      <c r="T1508" s="178"/>
      <c r="U1508" s="178" t="s">
        <v>748</v>
      </c>
      <c r="V1508" s="87"/>
      <c r="W1508" s="86">
        <f t="shared" si="102"/>
        <v>13</v>
      </c>
      <c r="X1508" s="88"/>
      <c r="Y1508" s="86">
        <f t="shared" si="104"/>
        <v>17</v>
      </c>
      <c r="Z1508" s="85"/>
      <c r="AA1508" s="277" t="s">
        <v>682</v>
      </c>
      <c r="AB1508" s="175"/>
      <c r="AC1508" s="176"/>
      <c r="AD1508" s="176"/>
      <c r="AT1508" s="102"/>
      <c r="AU1508" s="101"/>
    </row>
    <row r="1509" spans="1:52" ht="87">
      <c r="A1509" s="487"/>
      <c r="B1509" s="445"/>
      <c r="C1509" s="488" t="s">
        <v>145</v>
      </c>
      <c r="D1509" s="262" t="s">
        <v>1388</v>
      </c>
      <c r="E1509" s="352" t="s">
        <v>361</v>
      </c>
      <c r="F1509" s="263" t="s">
        <v>624</v>
      </c>
      <c r="G1509" s="290" t="s">
        <v>441</v>
      </c>
      <c r="H1509" s="341" t="s">
        <v>519</v>
      </c>
      <c r="I1509" s="335" t="str">
        <f>IF(OR(E1509="SE",E1509="SA"),VLOOKUP(H1509,'Tabla de Peligros y Riesgo'!$C$2:$E$226,2,FALSE),VLOOKUP(H1509,'LISTA DE ASPECTOS - IMPACTOS'!$D$3:$F$72,2,FALSE))</f>
        <v>Riesgos Disergonómico</v>
      </c>
      <c r="J1509" s="336" t="str">
        <f>IF(OR(E1509="SE",E1509="SA"),VLOOKUP(H1509,'Tabla de Peligros y Riesgo'!$C$2:$E$226,3,FALSE),VLOOKUP(H1509,'LISTA DE ASPECTOS - IMPACTOS'!$D$3:$F$72,3,FALSE))</f>
        <v>Lumbalgia/Dorsalgia/ Hiperlordosis/ Tendinitis de Hombro</v>
      </c>
      <c r="K1509" s="342" t="s">
        <v>715</v>
      </c>
      <c r="L1509" s="177">
        <v>4</v>
      </c>
      <c r="M1509" s="268">
        <f t="shared" si="103"/>
        <v>14</v>
      </c>
      <c r="N1509" s="177"/>
      <c r="O1509" s="177"/>
      <c r="P1509" s="84"/>
      <c r="Q1509" s="287"/>
      <c r="R1509" s="177"/>
      <c r="S1509" s="177" t="s">
        <v>716</v>
      </c>
      <c r="T1509" s="178"/>
      <c r="U1509" s="178" t="s">
        <v>748</v>
      </c>
      <c r="V1509" s="87"/>
      <c r="W1509" s="86">
        <f t="shared" si="102"/>
        <v>14</v>
      </c>
      <c r="X1509" s="88"/>
      <c r="Y1509" s="86">
        <f t="shared" si="104"/>
        <v>18</v>
      </c>
      <c r="Z1509" s="85"/>
      <c r="AA1509" s="267" t="s">
        <v>682</v>
      </c>
      <c r="AB1509" s="175"/>
      <c r="AC1509" s="176"/>
      <c r="AD1509" s="176"/>
      <c r="AT1509" s="102"/>
      <c r="AU1509" s="101"/>
    </row>
    <row r="1510" spans="1:52" ht="87">
      <c r="A1510" s="487"/>
      <c r="B1510" s="445"/>
      <c r="C1510" s="489"/>
      <c r="D1510" s="262" t="s">
        <v>1388</v>
      </c>
      <c r="E1510" s="352" t="s">
        <v>362</v>
      </c>
      <c r="F1510" s="263" t="s">
        <v>624</v>
      </c>
      <c r="G1510" s="290" t="s">
        <v>701</v>
      </c>
      <c r="H1510" s="341" t="s">
        <v>542</v>
      </c>
      <c r="I1510" s="335" t="str">
        <f>IF(OR(E1510="SE",E1510="SA"),VLOOKUP(H1510,'Tabla de Peligros y Riesgo'!$C$2:$E$226,2,FALSE),VLOOKUP(H1510,'LISTA DE ASPECTOS - IMPACTOS'!$D$3:$F$72,2,FALSE))</f>
        <v>Caída al mismo nivel</v>
      </c>
      <c r="J1510" s="336" t="s">
        <v>702</v>
      </c>
      <c r="K1510" s="342" t="s">
        <v>680</v>
      </c>
      <c r="L1510" s="177">
        <v>4</v>
      </c>
      <c r="M1510" s="268">
        <f t="shared" si="103"/>
        <v>18</v>
      </c>
      <c r="N1510" s="85"/>
      <c r="O1510" s="85"/>
      <c r="P1510" s="84"/>
      <c r="Q1510" s="287"/>
      <c r="R1510" s="177"/>
      <c r="S1510" s="177" t="s">
        <v>811</v>
      </c>
      <c r="T1510" s="178"/>
      <c r="U1510" s="178" t="s">
        <v>748</v>
      </c>
      <c r="V1510" s="87">
        <v>0.15</v>
      </c>
      <c r="W1510" s="86">
        <f t="shared" si="102"/>
        <v>18</v>
      </c>
      <c r="X1510" s="88">
        <f>IF(M1510&gt;=16,MAX(N1510:R1510),IF(M1510&lt;16,MAX(N1510:V1510)))</f>
        <v>0</v>
      </c>
      <c r="Y1510" s="86">
        <f t="shared" si="104"/>
        <v>21</v>
      </c>
      <c r="Z1510" s="85"/>
      <c r="AA1510" s="267" t="s">
        <v>682</v>
      </c>
      <c r="AB1510" s="175"/>
      <c r="AC1510" s="176"/>
      <c r="AD1510" s="176"/>
      <c r="AT1510" s="102"/>
      <c r="AU1510" s="101"/>
    </row>
    <row r="1511" spans="1:52" ht="329">
      <c r="A1511" s="487"/>
      <c r="B1511" s="445"/>
      <c r="C1511" s="489"/>
      <c r="D1511" s="262" t="s">
        <v>1388</v>
      </c>
      <c r="E1511" s="352" t="s">
        <v>363</v>
      </c>
      <c r="F1511" s="263" t="s">
        <v>624</v>
      </c>
      <c r="G1511" s="290" t="s">
        <v>732</v>
      </c>
      <c r="H1511" s="341" t="s">
        <v>729</v>
      </c>
      <c r="I1511" s="335" t="str">
        <f>IF(OR(E1511="SE",E1511="SA"),VLOOKUP(H1511,'Tabla de Peligros y Riesgo'!$C$2:$E$226,2,FALSE),VLOOKUP(H1511,'LISTA DE ASPECTOS - IMPACTOS'!$D$3:$F$72,2,FALSE))</f>
        <v>Alteración de la calidad de suelo/agua</v>
      </c>
      <c r="J1511" s="336" t="str">
        <f>IF(OR(E1511="SE",E1511="SA"),VLOOKUP(H1511,'Tabla de Peligros y Riesgo'!$C$2:$E$226,3,FALSE),VLOOKUP(H1511,'LISTA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11" s="342" t="s">
        <v>690</v>
      </c>
      <c r="L1511" s="177">
        <v>4</v>
      </c>
      <c r="M1511" s="268">
        <f t="shared" si="103"/>
        <v>10</v>
      </c>
      <c r="N1511" s="85"/>
      <c r="O1511" s="85"/>
      <c r="P1511" s="84"/>
      <c r="Q1511" s="177"/>
      <c r="R1511" s="177"/>
      <c r="S1511" s="177" t="s">
        <v>733</v>
      </c>
      <c r="T1511" s="178"/>
      <c r="U1511" s="178"/>
      <c r="V1511" s="87"/>
      <c r="W1511" s="86">
        <f t="shared" si="102"/>
        <v>10</v>
      </c>
      <c r="X1511" s="88"/>
      <c r="Y1511" s="86">
        <f t="shared" si="104"/>
        <v>18</v>
      </c>
      <c r="Z1511" s="85"/>
      <c r="AA1511" s="267" t="s">
        <v>682</v>
      </c>
      <c r="AB1511" s="175"/>
      <c r="AC1511" s="176"/>
      <c r="AD1511" s="176"/>
      <c r="AE1511" s="272"/>
      <c r="AF1511" s="272"/>
      <c r="AG1511" s="272"/>
      <c r="AH1511" s="272"/>
      <c r="AI1511" s="272"/>
      <c r="AJ1511" s="272"/>
      <c r="AK1511" s="272"/>
      <c r="AL1511" s="273"/>
      <c r="AM1511" s="272"/>
      <c r="AN1511" s="273"/>
      <c r="AO1511" s="272"/>
      <c r="AP1511" s="273"/>
      <c r="AQ1511" s="272"/>
      <c r="AR1511" s="273"/>
      <c r="AS1511" s="272"/>
      <c r="AT1511" s="102"/>
      <c r="AU1511" s="101"/>
    </row>
    <row r="1512" spans="1:52" ht="329">
      <c r="A1512" s="487"/>
      <c r="B1512" s="445"/>
      <c r="C1512" s="489"/>
      <c r="D1512" s="262" t="s">
        <v>1388</v>
      </c>
      <c r="E1512" s="352" t="s">
        <v>363</v>
      </c>
      <c r="F1512" s="263" t="s">
        <v>624</v>
      </c>
      <c r="G1512" s="290" t="s">
        <v>728</v>
      </c>
      <c r="H1512" s="341" t="s">
        <v>729</v>
      </c>
      <c r="I1512" s="335" t="str">
        <f>IF(OR(E1512="SE",E1512="SA"),VLOOKUP(H1512,'Tabla de Peligros y Riesgo'!$C$2:$E$226,2,FALSE),VLOOKUP(H1512,'LISTA DE ASPECTOS - IMPACTOS'!$D$3:$F$72,2,FALSE))</f>
        <v>Alteración de la calidad de suelo/agua</v>
      </c>
      <c r="J1512" s="336" t="str">
        <f>IF(OR(E1512="SE",E1512="SA"),VLOOKUP(H1512,'Tabla de Peligros y Riesgo'!$C$2:$E$226,3,FALSE),VLOOKUP(H1512,'LISTA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12" s="342" t="s">
        <v>680</v>
      </c>
      <c r="L1512" s="177">
        <v>3</v>
      </c>
      <c r="M1512" s="268">
        <f t="shared" si="103"/>
        <v>13</v>
      </c>
      <c r="N1512" s="177"/>
      <c r="O1512" s="177"/>
      <c r="P1512" s="84"/>
      <c r="Q1512" s="177" t="s">
        <v>730</v>
      </c>
      <c r="R1512" s="177" t="s">
        <v>685</v>
      </c>
      <c r="S1512" s="177" t="s">
        <v>731</v>
      </c>
      <c r="T1512" s="178">
        <v>0.35</v>
      </c>
      <c r="U1512" s="178"/>
      <c r="V1512" s="87">
        <v>0.15</v>
      </c>
      <c r="W1512" s="86">
        <f t="shared" si="102"/>
        <v>13</v>
      </c>
      <c r="X1512" s="88">
        <f>IF(M1512&gt;=16,MAX(N1512:R1512),IF(M1512&lt;16,MAX(N1512:V1512)))</f>
        <v>0.35</v>
      </c>
      <c r="Y1512" s="86">
        <f t="shared" si="104"/>
        <v>17</v>
      </c>
      <c r="Z1512" s="85"/>
      <c r="AA1512" s="277" t="s">
        <v>682</v>
      </c>
      <c r="AB1512" s="175"/>
      <c r="AC1512" s="176"/>
      <c r="AD1512" s="176"/>
      <c r="AT1512" s="102"/>
      <c r="AU1512" s="101"/>
    </row>
    <row r="1513" spans="1:52" ht="87">
      <c r="A1513" s="487"/>
      <c r="B1513" s="445"/>
      <c r="C1513" s="489"/>
      <c r="D1513" s="262" t="s">
        <v>1388</v>
      </c>
      <c r="E1513" s="352" t="s">
        <v>362</v>
      </c>
      <c r="F1513" s="263" t="s">
        <v>624</v>
      </c>
      <c r="G1513" s="290" t="s">
        <v>823</v>
      </c>
      <c r="H1513" s="341" t="s">
        <v>824</v>
      </c>
      <c r="I1513" s="335" t="str">
        <f>IF(OR(E1513="SE",E1513="SA"),VLOOKUP(H1513,'Tabla de Peligros y Riesgo'!$C$2:$E$226,2,FALSE),VLOOKUP(H1513,'LISTA DE ASPECTOS - IMPACTOS'!$D$3:$F$72,2,FALSE))</f>
        <v>Aplastamiento</v>
      </c>
      <c r="J1513" s="336" t="str">
        <f>IF(OR(E1513="SE",E1513="SA"),VLOOKUP(H1513,'Tabla de Peligros y Riesgo'!$C$2:$E$226,3,FALSE),VLOOKUP(H1513,'LISTA DE ASPECTOS - IMPACTOS'!$D$3:$F$72,3,FALSE))</f>
        <v>Contusión/Fractura/Muerte</v>
      </c>
      <c r="K1513" s="342" t="s">
        <v>680</v>
      </c>
      <c r="L1513" s="177">
        <v>2</v>
      </c>
      <c r="M1513" s="268">
        <f t="shared" si="103"/>
        <v>8</v>
      </c>
      <c r="N1513" s="85"/>
      <c r="O1513" s="85"/>
      <c r="P1513" s="84"/>
      <c r="Q1513" s="287" t="s">
        <v>825</v>
      </c>
      <c r="R1513" s="177" t="s">
        <v>685</v>
      </c>
      <c r="S1513" s="177" t="s">
        <v>826</v>
      </c>
      <c r="T1513" s="178"/>
      <c r="U1513" s="178" t="s">
        <v>748</v>
      </c>
      <c r="V1513" s="87"/>
      <c r="W1513" s="86">
        <f t="shared" si="102"/>
        <v>8</v>
      </c>
      <c r="X1513" s="88"/>
      <c r="Y1513" s="86">
        <f t="shared" si="104"/>
        <v>12</v>
      </c>
      <c r="Z1513" s="85"/>
      <c r="AA1513" s="267" t="s">
        <v>682</v>
      </c>
      <c r="AB1513" s="175"/>
      <c r="AC1513" s="176"/>
      <c r="AD1513" s="176"/>
      <c r="AT1513" s="102"/>
      <c r="AU1513" s="101"/>
    </row>
    <row r="1514" spans="1:52" ht="116">
      <c r="A1514" s="487"/>
      <c r="B1514" s="445"/>
      <c r="C1514" s="489"/>
      <c r="D1514" s="262" t="s">
        <v>1388</v>
      </c>
      <c r="E1514" s="352" t="s">
        <v>362</v>
      </c>
      <c r="F1514" s="263" t="s">
        <v>624</v>
      </c>
      <c r="G1514" s="290" t="s">
        <v>735</v>
      </c>
      <c r="H1514" s="341" t="s">
        <v>736</v>
      </c>
      <c r="I1514" s="335" t="str">
        <f>IF(OR(E1514="SE",E1514="SA"),VLOOKUP(H1514,'Tabla de Peligros y Riesgo'!$C$2:$E$226,2,FALSE),VLOOKUP(H1514,'LISTA DE ASPECTOS - IMPACTOS'!$D$3:$F$72,2,FALSE))</f>
        <v>Cortes</v>
      </c>
      <c r="J1514" s="336" t="str">
        <f>IF(OR(E1514="SE",E1514="SA"),VLOOKUP(H1514,'Tabla de Peligros y Riesgo'!$C$2:$E$226,3,FALSE),VLOOKUP(H1514,'LISTA DE ASPECTOS - IMPACTOS'!$D$3:$F$72,3,FALSE))</f>
        <v>Herida punzocortante</v>
      </c>
      <c r="K1514" s="342" t="s">
        <v>715</v>
      </c>
      <c r="L1514" s="177">
        <v>3</v>
      </c>
      <c r="M1514" s="268">
        <f t="shared" si="103"/>
        <v>9</v>
      </c>
      <c r="N1514" s="85"/>
      <c r="O1514" s="85"/>
      <c r="P1514" s="84"/>
      <c r="Q1514" s="287" t="s">
        <v>737</v>
      </c>
      <c r="R1514" s="177" t="s">
        <v>678</v>
      </c>
      <c r="S1514" s="177" t="s">
        <v>738</v>
      </c>
      <c r="T1514" s="178"/>
      <c r="U1514" s="178" t="s">
        <v>748</v>
      </c>
      <c r="V1514" s="87"/>
      <c r="W1514" s="86">
        <f t="shared" si="102"/>
        <v>9</v>
      </c>
      <c r="X1514" s="88"/>
      <c r="Y1514" s="86">
        <f t="shared" si="104"/>
        <v>20</v>
      </c>
      <c r="Z1514" s="85"/>
      <c r="AA1514" s="267" t="s">
        <v>682</v>
      </c>
      <c r="AB1514" s="175"/>
      <c r="AC1514" s="176"/>
      <c r="AD1514" s="176"/>
      <c r="AT1514" s="102"/>
      <c r="AU1514" s="101"/>
    </row>
    <row r="1515" spans="1:52" ht="117.5">
      <c r="A1515" s="487"/>
      <c r="B1515" s="445"/>
      <c r="C1515" s="493"/>
      <c r="D1515" s="262" t="s">
        <v>1388</v>
      </c>
      <c r="E1515" s="352" t="s">
        <v>362</v>
      </c>
      <c r="F1515" s="263" t="s">
        <v>624</v>
      </c>
      <c r="G1515" s="290" t="s">
        <v>704</v>
      </c>
      <c r="H1515" s="341" t="s">
        <v>707</v>
      </c>
      <c r="I1515" s="335" t="str">
        <f>IF(OR(E1515="SE",E1515="SA"),VLOOKUP(H1515,'Tabla de Peligros y Riesgo'!$C$2:$E$226,2,FALSE),VLOOKUP(H1515,'LISTA DE ASPECTOS - IMPACTOS'!$D$3:$F$72,2,FALSE))</f>
        <v>Atrapamiento</v>
      </c>
      <c r="J1515" s="336" t="s">
        <v>705</v>
      </c>
      <c r="K1515" s="342" t="s">
        <v>680</v>
      </c>
      <c r="L1515" s="177">
        <v>3</v>
      </c>
      <c r="M1515" s="268">
        <f t="shared" si="103"/>
        <v>13</v>
      </c>
      <c r="N1515" s="177"/>
      <c r="O1515" s="177"/>
      <c r="P1515" s="84"/>
      <c r="Q1515" s="287"/>
      <c r="R1515" s="177"/>
      <c r="S1515" s="177" t="s">
        <v>714</v>
      </c>
      <c r="T1515" s="178"/>
      <c r="U1515" s="178" t="s">
        <v>748</v>
      </c>
      <c r="V1515" s="87"/>
      <c r="W1515" s="86">
        <f t="shared" si="102"/>
        <v>13</v>
      </c>
      <c r="X1515" s="88"/>
      <c r="Y1515" s="86">
        <f t="shared" si="104"/>
        <v>17</v>
      </c>
      <c r="Z1515" s="85"/>
      <c r="AA1515" s="277" t="s">
        <v>682</v>
      </c>
      <c r="AB1515" s="175"/>
      <c r="AC1515" s="176"/>
      <c r="AD1515" s="176"/>
      <c r="AT1515" s="102"/>
      <c r="AU1515" s="101"/>
    </row>
    <row r="1516" spans="1:52" ht="87">
      <c r="A1516" s="487"/>
      <c r="B1516" s="445"/>
      <c r="C1516" s="488" t="s">
        <v>278</v>
      </c>
      <c r="D1516" s="262" t="s">
        <v>1388</v>
      </c>
      <c r="E1516" s="352" t="s">
        <v>362</v>
      </c>
      <c r="F1516" s="263" t="s">
        <v>624</v>
      </c>
      <c r="G1516" s="290" t="s">
        <v>701</v>
      </c>
      <c r="H1516" s="341" t="s">
        <v>542</v>
      </c>
      <c r="I1516" s="335" t="str">
        <f>IF(OR(E1516="SE",E1516="SA"),VLOOKUP(H1516,'Tabla de Peligros y Riesgo'!$C$2:$E$226,2,FALSE),VLOOKUP(H1516,'LISTA DE ASPECTOS - IMPACTOS'!$D$3:$F$72,2,FALSE))</f>
        <v>Caída al mismo nivel</v>
      </c>
      <c r="J1516" s="336" t="s">
        <v>702</v>
      </c>
      <c r="K1516" s="342" t="s">
        <v>680</v>
      </c>
      <c r="L1516" s="177">
        <v>4</v>
      </c>
      <c r="M1516" s="268">
        <f t="shared" si="103"/>
        <v>18</v>
      </c>
      <c r="N1516" s="85"/>
      <c r="O1516" s="85"/>
      <c r="P1516" s="84"/>
      <c r="Q1516" s="287"/>
      <c r="R1516" s="177"/>
      <c r="S1516" s="177" t="s">
        <v>811</v>
      </c>
      <c r="T1516" s="178"/>
      <c r="U1516" s="178" t="s">
        <v>748</v>
      </c>
      <c r="V1516" s="87"/>
      <c r="W1516" s="86">
        <f t="shared" si="102"/>
        <v>18</v>
      </c>
      <c r="X1516" s="88">
        <f>IF(M1516&gt;=16,MAX(N1516:R1516),IF(M1516&lt;16,MAX(N1516:V1516)))</f>
        <v>0</v>
      </c>
      <c r="Y1516" s="86">
        <f t="shared" si="104"/>
        <v>21</v>
      </c>
      <c r="Z1516" s="85"/>
      <c r="AA1516" s="267" t="s">
        <v>682</v>
      </c>
      <c r="AB1516" s="175"/>
      <c r="AC1516" s="176"/>
      <c r="AD1516" s="176"/>
      <c r="AT1516" s="102"/>
      <c r="AU1516" s="101"/>
    </row>
    <row r="1517" spans="1:52" ht="329">
      <c r="A1517" s="487"/>
      <c r="B1517" s="445"/>
      <c r="C1517" s="489"/>
      <c r="D1517" s="262" t="s">
        <v>1388</v>
      </c>
      <c r="E1517" s="352" t="s">
        <v>363</v>
      </c>
      <c r="F1517" s="263" t="s">
        <v>624</v>
      </c>
      <c r="G1517" s="290" t="s">
        <v>732</v>
      </c>
      <c r="H1517" s="341" t="s">
        <v>729</v>
      </c>
      <c r="I1517" s="335" t="str">
        <f>IF(OR(E1517="SE",E1517="SA"),VLOOKUP(H1517,'Tabla de Peligros y Riesgo'!$C$2:$E$226,2,FALSE),VLOOKUP(H1517,'LISTA DE ASPECTOS - IMPACTOS'!$D$3:$F$72,2,FALSE))</f>
        <v>Alteración de la calidad de suelo/agua</v>
      </c>
      <c r="J1517" s="336" t="str">
        <f>IF(OR(E1517="SE",E1517="SA"),VLOOKUP(H1517,'Tabla de Peligros y Riesgo'!$C$2:$E$226,3,FALSE),VLOOKUP(H1517,'LISTA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17" s="342" t="s">
        <v>690</v>
      </c>
      <c r="L1517" s="177">
        <v>4</v>
      </c>
      <c r="M1517" s="268">
        <f t="shared" si="103"/>
        <v>10</v>
      </c>
      <c r="N1517" s="85"/>
      <c r="O1517" s="85"/>
      <c r="P1517" s="84"/>
      <c r="Q1517" s="177"/>
      <c r="R1517" s="177"/>
      <c r="S1517" s="177" t="s">
        <v>733</v>
      </c>
      <c r="T1517" s="178"/>
      <c r="U1517" s="178"/>
      <c r="V1517" s="87"/>
      <c r="W1517" s="86">
        <f t="shared" si="102"/>
        <v>10</v>
      </c>
      <c r="X1517" s="88"/>
      <c r="Y1517" s="86">
        <f t="shared" si="104"/>
        <v>18</v>
      </c>
      <c r="Z1517" s="85"/>
      <c r="AA1517" s="267" t="s">
        <v>682</v>
      </c>
      <c r="AB1517" s="175"/>
      <c r="AC1517" s="176"/>
      <c r="AD1517" s="176"/>
      <c r="AE1517" s="272"/>
      <c r="AF1517" s="272"/>
      <c r="AG1517" s="272"/>
      <c r="AH1517" s="272"/>
      <c r="AI1517" s="272"/>
      <c r="AJ1517" s="272"/>
      <c r="AK1517" s="272"/>
      <c r="AL1517" s="273"/>
      <c r="AM1517" s="272"/>
      <c r="AN1517" s="273"/>
      <c r="AO1517" s="272"/>
      <c r="AP1517" s="273"/>
      <c r="AQ1517" s="272"/>
      <c r="AR1517" s="273"/>
      <c r="AS1517" s="272"/>
      <c r="AT1517" s="102"/>
      <c r="AU1517" s="101"/>
    </row>
    <row r="1518" spans="1:52" ht="329">
      <c r="A1518" s="487"/>
      <c r="B1518" s="445"/>
      <c r="C1518" s="489"/>
      <c r="D1518" s="262" t="s">
        <v>1388</v>
      </c>
      <c r="E1518" s="352" t="s">
        <v>363</v>
      </c>
      <c r="F1518" s="263" t="s">
        <v>624</v>
      </c>
      <c r="G1518" s="290" t="s">
        <v>728</v>
      </c>
      <c r="H1518" s="341" t="s">
        <v>729</v>
      </c>
      <c r="I1518" s="335" t="str">
        <f>IF(OR(E1518="SE",E1518="SA"),VLOOKUP(H1518,'Tabla de Peligros y Riesgo'!$C$2:$E$226,2,FALSE),VLOOKUP(H1518,'LISTA DE ASPECTOS - IMPACTOS'!$D$3:$F$72,2,FALSE))</f>
        <v>Alteración de la calidad de suelo/agua</v>
      </c>
      <c r="J1518" s="336" t="str">
        <f>IF(OR(E1518="SE",E1518="SA"),VLOOKUP(H1518,'Tabla de Peligros y Riesgo'!$C$2:$E$226,3,FALSE),VLOOKUP(H1518,'LISTA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18" s="342" t="s">
        <v>680</v>
      </c>
      <c r="L1518" s="177">
        <v>3</v>
      </c>
      <c r="M1518" s="268">
        <f t="shared" si="103"/>
        <v>13</v>
      </c>
      <c r="N1518" s="177"/>
      <c r="O1518" s="177"/>
      <c r="P1518" s="84"/>
      <c r="Q1518" s="177" t="s">
        <v>730</v>
      </c>
      <c r="R1518" s="177" t="s">
        <v>685</v>
      </c>
      <c r="S1518" s="177" t="s">
        <v>731</v>
      </c>
      <c r="T1518" s="178"/>
      <c r="U1518" s="178"/>
      <c r="V1518" s="87">
        <v>0.15</v>
      </c>
      <c r="W1518" s="86">
        <f t="shared" si="102"/>
        <v>13</v>
      </c>
      <c r="X1518" s="88">
        <f>IF(M1518&gt;=16,MAX(N1518:R1518),IF(M1518&lt;16,MAX(N1518:V1518)))</f>
        <v>0.15</v>
      </c>
      <c r="Y1518" s="86">
        <f t="shared" si="104"/>
        <v>17</v>
      </c>
      <c r="Z1518" s="85"/>
      <c r="AA1518" s="277" t="s">
        <v>682</v>
      </c>
      <c r="AB1518" s="175"/>
      <c r="AC1518" s="176"/>
      <c r="AD1518" s="176"/>
      <c r="AE1518" s="101"/>
      <c r="AF1518" s="101"/>
      <c r="AG1518" s="101"/>
      <c r="AH1518" s="101"/>
      <c r="AI1518" s="101"/>
      <c r="AJ1518" s="101"/>
      <c r="AK1518" s="101"/>
      <c r="AL1518" s="102"/>
      <c r="AM1518" s="101"/>
      <c r="AN1518" s="102"/>
      <c r="AO1518" s="101"/>
      <c r="AP1518" s="102"/>
      <c r="AQ1518" s="101"/>
      <c r="AR1518" s="102"/>
      <c r="AS1518" s="101"/>
      <c r="AT1518" s="102"/>
      <c r="AU1518" s="101"/>
    </row>
    <row r="1519" spans="1:52" ht="188">
      <c r="A1519" s="487"/>
      <c r="B1519" s="445"/>
      <c r="C1519" s="489"/>
      <c r="D1519" s="262" t="s">
        <v>1388</v>
      </c>
      <c r="E1519" s="352" t="s">
        <v>363</v>
      </c>
      <c r="F1519" s="263" t="s">
        <v>624</v>
      </c>
      <c r="G1519" s="290" t="s">
        <v>739</v>
      </c>
      <c r="H1519" s="341" t="s">
        <v>740</v>
      </c>
      <c r="I1519" s="335" t="str">
        <f>IF(OR(E1519="SE",E1519="SA"),VLOOKUP(H1519,'Tabla de Peligros y Riesgo'!$C$2:$E$226,2,FALSE),VLOOKUP(H1519,'LISTA DE ASPECTOS - IMPACTOS'!$D$3:$F$72,2,FALSE))</f>
        <v>Alteración de la calidad de suelo/agua</v>
      </c>
      <c r="J1519" s="336" t="str">
        <f>IF(OR(E1519="SE",E1519="SA"),VLOOKUP(H1519,'Tabla de Peligros y Riesgo'!$C$2:$E$226,3,FALSE),VLOOKUP(H1519,'LISTA DE ASPECTOS - IMPACTOS'!$D$3:$F$72,3,FALSE))</f>
        <v>Potencial incumplimiento de Estándares de Calidad Ambiental (ECA) para aire.
Potencial afectación a la vida y salud humana.</v>
      </c>
      <c r="K1519" s="342" t="s">
        <v>715</v>
      </c>
      <c r="L1519" s="177">
        <v>4</v>
      </c>
      <c r="M1519" s="268">
        <f t="shared" si="103"/>
        <v>14</v>
      </c>
      <c r="N1519" s="85"/>
      <c r="O1519" s="85"/>
      <c r="P1519" s="291"/>
      <c r="Q1519" s="287"/>
      <c r="R1519" s="177"/>
      <c r="S1519" s="177" t="s">
        <v>741</v>
      </c>
      <c r="T1519" s="178">
        <v>0.35</v>
      </c>
      <c r="U1519" s="178"/>
      <c r="V1519" s="87"/>
      <c r="W1519" s="86">
        <f t="shared" si="102"/>
        <v>14</v>
      </c>
      <c r="X1519" s="88"/>
      <c r="Y1519" s="86">
        <f t="shared" si="104"/>
        <v>18</v>
      </c>
      <c r="Z1519" s="85"/>
      <c r="AA1519" s="267" t="s">
        <v>682</v>
      </c>
      <c r="AB1519" s="536"/>
      <c r="AC1519" s="537"/>
      <c r="AD1519" s="537"/>
      <c r="AE1519" s="272"/>
      <c r="AF1519" s="272"/>
      <c r="AG1519" s="272"/>
      <c r="AH1519" s="272"/>
      <c r="AI1519" s="272"/>
      <c r="AJ1519" s="272"/>
      <c r="AK1519" s="272"/>
      <c r="AL1519" s="273"/>
      <c r="AM1519" s="272"/>
      <c r="AN1519" s="273"/>
      <c r="AO1519" s="272"/>
      <c r="AP1519" s="273"/>
      <c r="AQ1519" s="272"/>
      <c r="AR1519" s="273"/>
      <c r="AS1519" s="272"/>
      <c r="AT1519" s="102"/>
      <c r="AU1519" s="101"/>
    </row>
    <row r="1520" spans="1:52" ht="116">
      <c r="A1520" s="487"/>
      <c r="B1520" s="445"/>
      <c r="C1520" s="489"/>
      <c r="D1520" s="262" t="s">
        <v>1388</v>
      </c>
      <c r="E1520" s="352" t="s">
        <v>362</v>
      </c>
      <c r="F1520" s="263" t="s">
        <v>624</v>
      </c>
      <c r="G1520" s="290" t="s">
        <v>735</v>
      </c>
      <c r="H1520" s="341" t="s">
        <v>736</v>
      </c>
      <c r="I1520" s="335" t="str">
        <f>IF(OR(E1520="SE",E1520="SA"),VLOOKUP(H1520,'Tabla de Peligros y Riesgo'!$C$2:$E$226,2,FALSE),VLOOKUP(H1520,'LISTA DE ASPECTOS - IMPACTOS'!$D$3:$F$72,2,FALSE))</f>
        <v>Cortes</v>
      </c>
      <c r="J1520" s="336" t="str">
        <f>IF(OR(E1520="SE",E1520="SA"),VLOOKUP(H1520,'Tabla de Peligros y Riesgo'!$C$2:$E$226,3,FALSE),VLOOKUP(H1520,'LISTA DE ASPECTOS - IMPACTOS'!$D$3:$F$72,3,FALSE))</f>
        <v>Herida punzocortante</v>
      </c>
      <c r="K1520" s="342" t="s">
        <v>715</v>
      </c>
      <c r="L1520" s="177">
        <v>3</v>
      </c>
      <c r="M1520" s="268">
        <f t="shared" si="103"/>
        <v>9</v>
      </c>
      <c r="N1520" s="85"/>
      <c r="O1520" s="85"/>
      <c r="P1520" s="84"/>
      <c r="Q1520" s="287" t="s">
        <v>737</v>
      </c>
      <c r="R1520" s="177" t="s">
        <v>678</v>
      </c>
      <c r="S1520" s="177" t="s">
        <v>738</v>
      </c>
      <c r="T1520" s="178"/>
      <c r="U1520" s="178" t="s">
        <v>748</v>
      </c>
      <c r="V1520" s="87"/>
      <c r="W1520" s="86">
        <f t="shared" si="102"/>
        <v>9</v>
      </c>
      <c r="X1520" s="88"/>
      <c r="Y1520" s="86">
        <f t="shared" si="104"/>
        <v>20</v>
      </c>
      <c r="Z1520" s="85"/>
      <c r="AA1520" s="267" t="s">
        <v>682</v>
      </c>
      <c r="AB1520" s="175"/>
      <c r="AC1520" s="176"/>
      <c r="AD1520" s="176"/>
      <c r="AT1520" s="102"/>
      <c r="AU1520" s="101"/>
    </row>
    <row r="1521" spans="1:47" ht="101.5">
      <c r="A1521" s="487"/>
      <c r="B1521" s="445"/>
      <c r="C1521" s="493"/>
      <c r="D1521" s="262" t="s">
        <v>1388</v>
      </c>
      <c r="E1521" s="352" t="s">
        <v>362</v>
      </c>
      <c r="F1521" s="263" t="s">
        <v>624</v>
      </c>
      <c r="G1521" s="290" t="s">
        <v>704</v>
      </c>
      <c r="H1521" s="341" t="s">
        <v>507</v>
      </c>
      <c r="I1521" s="335" t="str">
        <f>IF(OR(E1521="SE",E1521="SA"),VLOOKUP(H1521,'Tabla de Peligros y Riesgo'!$C$2:$E$226,2,FALSE),VLOOKUP(H1521,'LISTA DE ASPECTOS - IMPACTOS'!$D$3:$F$72,2,FALSE))</f>
        <v xml:space="preserve">Golpes </v>
      </c>
      <c r="J1521" s="336" t="s">
        <v>705</v>
      </c>
      <c r="K1521" s="342" t="s">
        <v>680</v>
      </c>
      <c r="L1521" s="177">
        <v>3</v>
      </c>
      <c r="M1521" s="268">
        <f t="shared" si="103"/>
        <v>13</v>
      </c>
      <c r="N1521" s="177"/>
      <c r="O1521" s="177"/>
      <c r="P1521" s="84"/>
      <c r="Q1521" s="287"/>
      <c r="R1521" s="177"/>
      <c r="S1521" s="177" t="s">
        <v>714</v>
      </c>
      <c r="T1521" s="178"/>
      <c r="U1521" s="178" t="s">
        <v>748</v>
      </c>
      <c r="V1521" s="87"/>
      <c r="W1521" s="86">
        <f t="shared" si="102"/>
        <v>13</v>
      </c>
      <c r="X1521" s="88"/>
      <c r="Y1521" s="86">
        <f t="shared" si="104"/>
        <v>17</v>
      </c>
      <c r="Z1521" s="85"/>
      <c r="AA1521" s="277" t="s">
        <v>682</v>
      </c>
      <c r="AB1521" s="175"/>
      <c r="AC1521" s="176"/>
      <c r="AD1521" s="176"/>
      <c r="AT1521" s="102"/>
      <c r="AU1521" s="101"/>
    </row>
    <row r="1522" spans="1:47" ht="87">
      <c r="A1522" s="487"/>
      <c r="B1522" s="445"/>
      <c r="C1522" s="488" t="s">
        <v>277</v>
      </c>
      <c r="D1522" s="262" t="s">
        <v>1388</v>
      </c>
      <c r="E1522" s="352" t="s">
        <v>362</v>
      </c>
      <c r="F1522" s="263" t="s">
        <v>624</v>
      </c>
      <c r="G1522" s="290" t="s">
        <v>701</v>
      </c>
      <c r="H1522" s="341" t="s">
        <v>542</v>
      </c>
      <c r="I1522" s="335" t="str">
        <f>IF(OR(E1522="SE",E1522="SA"),VLOOKUP(H1522,'Tabla de Peligros y Riesgo'!$C$2:$E$226,2,FALSE),VLOOKUP(H1522,'LISTA DE ASPECTOS - IMPACTOS'!$D$3:$F$72,2,FALSE))</f>
        <v>Caída al mismo nivel</v>
      </c>
      <c r="J1522" s="336" t="s">
        <v>702</v>
      </c>
      <c r="K1522" s="342" t="s">
        <v>680</v>
      </c>
      <c r="L1522" s="177">
        <v>4</v>
      </c>
      <c r="M1522" s="268">
        <f t="shared" si="103"/>
        <v>18</v>
      </c>
      <c r="N1522" s="85"/>
      <c r="O1522" s="85"/>
      <c r="P1522" s="84"/>
      <c r="Q1522" s="287"/>
      <c r="R1522" s="177"/>
      <c r="S1522" s="177" t="s">
        <v>811</v>
      </c>
      <c r="T1522" s="178"/>
      <c r="U1522" s="178" t="s">
        <v>748</v>
      </c>
      <c r="V1522" s="87"/>
      <c r="W1522" s="86">
        <f t="shared" si="102"/>
        <v>18</v>
      </c>
      <c r="X1522" s="88"/>
      <c r="Y1522" s="86">
        <f t="shared" si="104"/>
        <v>21</v>
      </c>
      <c r="Z1522" s="85"/>
      <c r="AA1522" s="267" t="s">
        <v>682</v>
      </c>
      <c r="AB1522" s="175"/>
      <c r="AC1522" s="176"/>
      <c r="AD1522" s="176"/>
      <c r="AT1522" s="102"/>
      <c r="AU1522" s="101"/>
    </row>
    <row r="1523" spans="1:47" ht="329">
      <c r="A1523" s="487"/>
      <c r="B1523" s="445"/>
      <c r="C1523" s="489"/>
      <c r="D1523" s="262" t="s">
        <v>1388</v>
      </c>
      <c r="E1523" s="352" t="s">
        <v>363</v>
      </c>
      <c r="F1523" s="263" t="s">
        <v>624</v>
      </c>
      <c r="G1523" s="290" t="s">
        <v>732</v>
      </c>
      <c r="H1523" s="341" t="s">
        <v>729</v>
      </c>
      <c r="I1523" s="335" t="str">
        <f>IF(OR(E1523="SE",E1523="SA"),VLOOKUP(H1523,'Tabla de Peligros y Riesgo'!$C$2:$E$226,2,FALSE),VLOOKUP(H1523,'LISTA DE ASPECTOS - IMPACTOS'!$D$3:$F$72,2,FALSE))</f>
        <v>Alteración de la calidad de suelo/agua</v>
      </c>
      <c r="J1523" s="336" t="str">
        <f>IF(OR(E1523="SE",E1523="SA"),VLOOKUP(H1523,'Tabla de Peligros y Riesgo'!$C$2:$E$226,3,FALSE),VLOOKUP(H1523,'LISTA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23" s="342" t="s">
        <v>690</v>
      </c>
      <c r="L1523" s="177">
        <v>4</v>
      </c>
      <c r="M1523" s="268">
        <f t="shared" si="103"/>
        <v>10</v>
      </c>
      <c r="N1523" s="85"/>
      <c r="O1523" s="85"/>
      <c r="P1523" s="84"/>
      <c r="Q1523" s="177"/>
      <c r="R1523" s="177"/>
      <c r="S1523" s="177" t="s">
        <v>733</v>
      </c>
      <c r="T1523" s="178"/>
      <c r="U1523" s="178"/>
      <c r="V1523" s="87"/>
      <c r="W1523" s="86">
        <f t="shared" si="102"/>
        <v>10</v>
      </c>
      <c r="X1523" s="88"/>
      <c r="Y1523" s="86">
        <f t="shared" si="104"/>
        <v>18</v>
      </c>
      <c r="Z1523" s="85"/>
      <c r="AA1523" s="267" t="s">
        <v>682</v>
      </c>
      <c r="AB1523" s="175"/>
      <c r="AC1523" s="176"/>
      <c r="AD1523" s="176"/>
      <c r="AE1523" s="272"/>
      <c r="AF1523" s="272"/>
      <c r="AG1523" s="272"/>
      <c r="AH1523" s="272"/>
      <c r="AI1523" s="272"/>
      <c r="AJ1523" s="272"/>
      <c r="AK1523" s="272"/>
      <c r="AL1523" s="273"/>
      <c r="AM1523" s="272"/>
      <c r="AN1523" s="273"/>
      <c r="AO1523" s="272"/>
      <c r="AP1523" s="273"/>
      <c r="AQ1523" s="272"/>
      <c r="AR1523" s="273"/>
      <c r="AS1523" s="272"/>
      <c r="AT1523" s="102"/>
      <c r="AU1523" s="101"/>
    </row>
    <row r="1524" spans="1:47" ht="329">
      <c r="A1524" s="487"/>
      <c r="B1524" s="445"/>
      <c r="C1524" s="489"/>
      <c r="D1524" s="262" t="s">
        <v>1388</v>
      </c>
      <c r="E1524" s="352" t="s">
        <v>363</v>
      </c>
      <c r="F1524" s="263" t="s">
        <v>624</v>
      </c>
      <c r="G1524" s="290" t="s">
        <v>728</v>
      </c>
      <c r="H1524" s="341" t="s">
        <v>729</v>
      </c>
      <c r="I1524" s="335" t="str">
        <f>IF(OR(E1524="SE",E1524="SA"),VLOOKUP(H1524,'Tabla de Peligros y Riesgo'!$C$2:$E$226,2,FALSE),VLOOKUP(H1524,'LISTA DE ASPECTOS - IMPACTOS'!$D$3:$F$72,2,FALSE))</f>
        <v>Alteración de la calidad de suelo/agua</v>
      </c>
      <c r="J1524" s="336" t="str">
        <f>IF(OR(E1524="SE",E1524="SA"),VLOOKUP(H1524,'Tabla de Peligros y Riesgo'!$C$2:$E$226,3,FALSE),VLOOKUP(H1524,'LISTA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24" s="342" t="s">
        <v>680</v>
      </c>
      <c r="L1524" s="177">
        <v>3</v>
      </c>
      <c r="M1524" s="268">
        <f t="shared" si="103"/>
        <v>13</v>
      </c>
      <c r="N1524" s="177"/>
      <c r="O1524" s="177"/>
      <c r="P1524" s="84"/>
      <c r="Q1524" s="177" t="s">
        <v>730</v>
      </c>
      <c r="R1524" s="177" t="s">
        <v>685</v>
      </c>
      <c r="S1524" s="177" t="s">
        <v>731</v>
      </c>
      <c r="T1524" s="178">
        <v>0.35</v>
      </c>
      <c r="U1524" s="178"/>
      <c r="V1524" s="87">
        <v>0.15</v>
      </c>
      <c r="W1524" s="86">
        <f t="shared" si="102"/>
        <v>13</v>
      </c>
      <c r="X1524" s="88">
        <f>IF(M1524&gt;=16,MAX(N1524:R1524),IF(M1524&lt;16,MAX(N1524:V1524)))</f>
        <v>0.35</v>
      </c>
      <c r="Y1524" s="86">
        <f t="shared" si="104"/>
        <v>17</v>
      </c>
      <c r="Z1524" s="85"/>
      <c r="AA1524" s="277" t="s">
        <v>682</v>
      </c>
      <c r="AB1524" s="175"/>
      <c r="AC1524" s="176"/>
      <c r="AD1524" s="176"/>
      <c r="AT1524" s="102"/>
      <c r="AU1524" s="101"/>
    </row>
    <row r="1525" spans="1:47" ht="116">
      <c r="A1525" s="487"/>
      <c r="B1525" s="445"/>
      <c r="C1525" s="489"/>
      <c r="D1525" s="262" t="s">
        <v>1388</v>
      </c>
      <c r="E1525" s="352" t="s">
        <v>362</v>
      </c>
      <c r="F1525" s="263" t="s">
        <v>624</v>
      </c>
      <c r="G1525" s="290" t="s">
        <v>735</v>
      </c>
      <c r="H1525" s="341" t="s">
        <v>736</v>
      </c>
      <c r="I1525" s="335" t="str">
        <f>IF(OR(E1525="SE",E1525="SA"),VLOOKUP(H1525,'Tabla de Peligros y Riesgo'!$C$2:$E$226,2,FALSE),VLOOKUP(H1525,'LISTA DE ASPECTOS - IMPACTOS'!$D$3:$F$72,2,FALSE))</f>
        <v>Cortes</v>
      </c>
      <c r="J1525" s="336" t="str">
        <f>IF(OR(E1525="SE",E1525="SA"),VLOOKUP(H1525,'Tabla de Peligros y Riesgo'!$C$2:$E$226,3,FALSE),VLOOKUP(H1525,'LISTA DE ASPECTOS - IMPACTOS'!$D$3:$F$72,3,FALSE))</f>
        <v>Herida punzocortante</v>
      </c>
      <c r="K1525" s="342" t="s">
        <v>715</v>
      </c>
      <c r="L1525" s="177">
        <v>3</v>
      </c>
      <c r="M1525" s="268">
        <f t="shared" si="103"/>
        <v>9</v>
      </c>
      <c r="N1525" s="85"/>
      <c r="O1525" s="85"/>
      <c r="P1525" s="84"/>
      <c r="Q1525" s="287" t="s">
        <v>737</v>
      </c>
      <c r="R1525" s="177" t="s">
        <v>678</v>
      </c>
      <c r="S1525" s="177" t="s">
        <v>738</v>
      </c>
      <c r="T1525" s="178"/>
      <c r="U1525" s="178" t="s">
        <v>748</v>
      </c>
      <c r="V1525" s="87"/>
      <c r="W1525" s="86">
        <f t="shared" si="102"/>
        <v>9</v>
      </c>
      <c r="X1525" s="88"/>
      <c r="Y1525" s="86">
        <f t="shared" si="104"/>
        <v>20</v>
      </c>
      <c r="Z1525" s="85"/>
      <c r="AA1525" s="267" t="s">
        <v>682</v>
      </c>
      <c r="AB1525" s="175"/>
      <c r="AC1525" s="176"/>
      <c r="AD1525" s="176"/>
      <c r="AT1525" s="102"/>
      <c r="AU1525" s="101"/>
    </row>
    <row r="1526" spans="1:47" ht="101.5">
      <c r="A1526" s="487"/>
      <c r="B1526" s="445"/>
      <c r="C1526" s="493"/>
      <c r="D1526" s="262" t="s">
        <v>1388</v>
      </c>
      <c r="E1526" s="352" t="s">
        <v>362</v>
      </c>
      <c r="F1526" s="263" t="s">
        <v>624</v>
      </c>
      <c r="G1526" s="290" t="s">
        <v>704</v>
      </c>
      <c r="H1526" s="341" t="s">
        <v>507</v>
      </c>
      <c r="I1526" s="335" t="str">
        <f>IF(OR(E1526="SE",E1526="SA"),VLOOKUP(H1526,'Tabla de Peligros y Riesgo'!$C$2:$E$226,2,FALSE),VLOOKUP(H1526,'LISTA DE ASPECTOS - IMPACTOS'!$D$3:$F$72,2,FALSE))</f>
        <v xml:space="preserve">Golpes </v>
      </c>
      <c r="J1526" s="336" t="s">
        <v>705</v>
      </c>
      <c r="K1526" s="342" t="s">
        <v>680</v>
      </c>
      <c r="L1526" s="177">
        <v>3</v>
      </c>
      <c r="M1526" s="268">
        <f t="shared" si="103"/>
        <v>13</v>
      </c>
      <c r="N1526" s="177"/>
      <c r="O1526" s="177"/>
      <c r="P1526" s="84"/>
      <c r="Q1526" s="287"/>
      <c r="R1526" s="177"/>
      <c r="S1526" s="177" t="s">
        <v>714</v>
      </c>
      <c r="T1526" s="178"/>
      <c r="U1526" s="178" t="s">
        <v>748</v>
      </c>
      <c r="V1526" s="87"/>
      <c r="W1526" s="86">
        <f t="shared" si="102"/>
        <v>13</v>
      </c>
      <c r="X1526" s="88"/>
      <c r="Y1526" s="86">
        <f t="shared" si="104"/>
        <v>17</v>
      </c>
      <c r="Z1526" s="85"/>
      <c r="AA1526" s="277" t="s">
        <v>682</v>
      </c>
      <c r="AB1526" s="175"/>
      <c r="AC1526" s="176"/>
      <c r="AD1526" s="176"/>
      <c r="AT1526" s="102"/>
      <c r="AU1526" s="101"/>
    </row>
    <row r="1527" spans="1:47" ht="87">
      <c r="A1527" s="487"/>
      <c r="B1527" s="445"/>
      <c r="C1527" s="488" t="s">
        <v>147</v>
      </c>
      <c r="D1527" s="262" t="s">
        <v>1388</v>
      </c>
      <c r="E1527" s="352" t="s">
        <v>361</v>
      </c>
      <c r="F1527" s="263" t="s">
        <v>624</v>
      </c>
      <c r="G1527" s="290" t="s">
        <v>441</v>
      </c>
      <c r="H1527" s="341" t="s">
        <v>519</v>
      </c>
      <c r="I1527" s="335" t="str">
        <f>IF(OR(E1527="SE",E1527="SA"),VLOOKUP(H1527,'Tabla de Peligros y Riesgo'!$C$2:$E$226,2,FALSE),VLOOKUP(H1527,'LISTA DE ASPECTOS - IMPACTOS'!$D$3:$F$72,2,FALSE))</f>
        <v>Riesgos Disergonómico</v>
      </c>
      <c r="J1527" s="336" t="str">
        <f>IF(OR(E1527="SE",E1527="SA"),VLOOKUP(H1527,'Tabla de Peligros y Riesgo'!$C$2:$E$226,3,FALSE),VLOOKUP(H1527,'LISTA DE ASPECTOS - IMPACTOS'!$D$3:$F$72,3,FALSE))</f>
        <v>Lumbalgia/Dorsalgia/ Hiperlordosis/ Tendinitis de Hombro</v>
      </c>
      <c r="K1527" s="342" t="s">
        <v>715</v>
      </c>
      <c r="L1527" s="177">
        <v>4</v>
      </c>
      <c r="M1527" s="268">
        <f t="shared" si="103"/>
        <v>14</v>
      </c>
      <c r="N1527" s="177"/>
      <c r="O1527" s="177"/>
      <c r="P1527" s="84"/>
      <c r="Q1527" s="287"/>
      <c r="R1527" s="177"/>
      <c r="S1527" s="177" t="s">
        <v>716</v>
      </c>
      <c r="T1527" s="178"/>
      <c r="U1527" s="178" t="s">
        <v>748</v>
      </c>
      <c r="V1527" s="87"/>
      <c r="W1527" s="86">
        <f t="shared" si="102"/>
        <v>14</v>
      </c>
      <c r="X1527" s="88"/>
      <c r="Y1527" s="86">
        <f t="shared" si="104"/>
        <v>18</v>
      </c>
      <c r="Z1527" s="85"/>
      <c r="AA1527" s="267" t="s">
        <v>682</v>
      </c>
      <c r="AB1527" s="175"/>
      <c r="AC1527" s="176"/>
      <c r="AD1527" s="176"/>
      <c r="AT1527" s="102"/>
      <c r="AU1527" s="101"/>
    </row>
    <row r="1528" spans="1:47" ht="87">
      <c r="A1528" s="487"/>
      <c r="B1528" s="445"/>
      <c r="C1528" s="489"/>
      <c r="D1528" s="262" t="s">
        <v>1388</v>
      </c>
      <c r="E1528" s="352" t="s">
        <v>362</v>
      </c>
      <c r="F1528" s="263" t="s">
        <v>624</v>
      </c>
      <c r="G1528" s="290" t="s">
        <v>701</v>
      </c>
      <c r="H1528" s="341" t="s">
        <v>524</v>
      </c>
      <c r="I1528" s="335" t="str">
        <f>IF(OR(E1528="SE",E1528="SA"),VLOOKUP(H1528,'Tabla de Peligros y Riesgo'!$C$2:$E$226,2,FALSE),VLOOKUP(H1528,'LISTA DE ASPECTOS - IMPACTOS'!$D$3:$F$72,2,FALSE))</f>
        <v>Caída al mismo nivel</v>
      </c>
      <c r="J1528" s="336" t="s">
        <v>702</v>
      </c>
      <c r="K1528" s="342" t="s">
        <v>680</v>
      </c>
      <c r="L1528" s="177">
        <v>4</v>
      </c>
      <c r="M1528" s="268">
        <f t="shared" si="103"/>
        <v>18</v>
      </c>
      <c r="N1528" s="85"/>
      <c r="O1528" s="85"/>
      <c r="P1528" s="84"/>
      <c r="Q1528" s="287"/>
      <c r="R1528" s="177"/>
      <c r="S1528" s="177" t="s">
        <v>811</v>
      </c>
      <c r="T1528" s="178"/>
      <c r="U1528" s="178" t="s">
        <v>748</v>
      </c>
      <c r="V1528" s="87"/>
      <c r="W1528" s="86">
        <f t="shared" si="102"/>
        <v>18</v>
      </c>
      <c r="X1528" s="88"/>
      <c r="Y1528" s="86">
        <f t="shared" si="104"/>
        <v>21</v>
      </c>
      <c r="Z1528" s="85"/>
      <c r="AA1528" s="267" t="s">
        <v>682</v>
      </c>
      <c r="AB1528" s="175"/>
      <c r="AC1528" s="176"/>
      <c r="AD1528" s="176"/>
      <c r="AT1528" s="102"/>
      <c r="AU1528" s="101"/>
    </row>
    <row r="1529" spans="1:47" ht="188">
      <c r="A1529" s="487"/>
      <c r="B1529" s="445"/>
      <c r="C1529" s="489"/>
      <c r="D1529" s="262" t="s">
        <v>1388</v>
      </c>
      <c r="E1529" s="352" t="s">
        <v>363</v>
      </c>
      <c r="F1529" s="263" t="s">
        <v>624</v>
      </c>
      <c r="G1529" s="290" t="s">
        <v>739</v>
      </c>
      <c r="H1529" s="341" t="s">
        <v>740</v>
      </c>
      <c r="I1529" s="335" t="str">
        <f>IF(OR(E1529="SE",E1529="SA"),VLOOKUP(H1529,'Tabla de Peligros y Riesgo'!$C$2:$E$226,2,FALSE),VLOOKUP(H1529,'LISTA DE ASPECTOS - IMPACTOS'!$D$3:$F$72,2,FALSE))</f>
        <v>Alteración de la calidad de suelo/agua</v>
      </c>
      <c r="J1529" s="336" t="str">
        <f>IF(OR(E1529="SE",E1529="SA"),VLOOKUP(H1529,'Tabla de Peligros y Riesgo'!$C$2:$E$226,3,FALSE),VLOOKUP(H1529,'LISTA DE ASPECTOS - IMPACTOS'!$D$3:$F$72,3,FALSE))</f>
        <v>Potencial incumplimiento de Estándares de Calidad Ambiental (ECA) para aire.
Potencial afectación a la vida y salud humana.</v>
      </c>
      <c r="K1529" s="342" t="s">
        <v>715</v>
      </c>
      <c r="L1529" s="177">
        <v>4</v>
      </c>
      <c r="M1529" s="268">
        <f t="shared" si="103"/>
        <v>14</v>
      </c>
      <c r="N1529" s="85"/>
      <c r="O1529" s="85"/>
      <c r="P1529" s="291"/>
      <c r="Q1529" s="287"/>
      <c r="R1529" s="177"/>
      <c r="S1529" s="177" t="s">
        <v>741</v>
      </c>
      <c r="T1529" s="178">
        <v>0.35</v>
      </c>
      <c r="U1529" s="178"/>
      <c r="V1529" s="87"/>
      <c r="W1529" s="86">
        <f t="shared" si="102"/>
        <v>14</v>
      </c>
      <c r="X1529" s="88"/>
      <c r="Y1529" s="86">
        <f t="shared" si="104"/>
        <v>18</v>
      </c>
      <c r="Z1529" s="85"/>
      <c r="AA1529" s="267" t="s">
        <v>682</v>
      </c>
      <c r="AB1529" s="536"/>
      <c r="AC1529" s="537"/>
      <c r="AD1529" s="537"/>
      <c r="AE1529" s="272"/>
      <c r="AF1529" s="272"/>
      <c r="AG1529" s="272"/>
      <c r="AH1529" s="272"/>
      <c r="AI1529" s="272"/>
      <c r="AJ1529" s="272"/>
      <c r="AK1529" s="272"/>
      <c r="AL1529" s="273"/>
      <c r="AM1529" s="272"/>
      <c r="AN1529" s="273"/>
      <c r="AO1529" s="272"/>
      <c r="AP1529" s="273"/>
      <c r="AQ1529" s="272"/>
      <c r="AR1529" s="273"/>
      <c r="AS1529" s="272"/>
      <c r="AT1529" s="102"/>
      <c r="AU1529" s="101"/>
    </row>
    <row r="1530" spans="1:47" ht="329">
      <c r="A1530" s="487"/>
      <c r="B1530" s="445"/>
      <c r="C1530" s="489"/>
      <c r="D1530" s="262" t="s">
        <v>1388</v>
      </c>
      <c r="E1530" s="352" t="s">
        <v>363</v>
      </c>
      <c r="F1530" s="263" t="s">
        <v>624</v>
      </c>
      <c r="G1530" s="290" t="s">
        <v>732</v>
      </c>
      <c r="H1530" s="341" t="s">
        <v>729</v>
      </c>
      <c r="I1530" s="335" t="str">
        <f>IF(OR(E1530="SE",E1530="SA"),VLOOKUP(H1530,'Tabla de Peligros y Riesgo'!$C$2:$E$226,2,FALSE),VLOOKUP(H1530,'LISTA DE ASPECTOS - IMPACTOS'!$D$3:$F$72,2,FALSE))</f>
        <v>Alteración de la calidad de suelo/agua</v>
      </c>
      <c r="J1530" s="336" t="str">
        <f>IF(OR(E1530="SE",E1530="SA"),VLOOKUP(H1530,'Tabla de Peligros y Riesgo'!$C$2:$E$226,3,FALSE),VLOOKUP(H1530,'LISTA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30" s="342" t="s">
        <v>690</v>
      </c>
      <c r="L1530" s="177">
        <v>4</v>
      </c>
      <c r="M1530" s="268">
        <f t="shared" si="103"/>
        <v>10</v>
      </c>
      <c r="N1530" s="85"/>
      <c r="O1530" s="85"/>
      <c r="P1530" s="84"/>
      <c r="Q1530" s="177"/>
      <c r="R1530" s="177"/>
      <c r="S1530" s="177" t="s">
        <v>733</v>
      </c>
      <c r="T1530" s="178"/>
      <c r="U1530" s="178"/>
      <c r="V1530" s="87"/>
      <c r="W1530" s="86">
        <f t="shared" ref="W1530:W1593" si="105">M1530</f>
        <v>10</v>
      </c>
      <c r="X1530" s="88"/>
      <c r="Y1530" s="86">
        <f t="shared" si="104"/>
        <v>18</v>
      </c>
      <c r="Z1530" s="85"/>
      <c r="AA1530" s="267" t="s">
        <v>682</v>
      </c>
      <c r="AB1530" s="175"/>
      <c r="AC1530" s="176"/>
      <c r="AD1530" s="176"/>
      <c r="AE1530" s="272"/>
      <c r="AF1530" s="272"/>
      <c r="AG1530" s="272"/>
      <c r="AH1530" s="272"/>
      <c r="AI1530" s="272"/>
      <c r="AJ1530" s="272"/>
      <c r="AK1530" s="272"/>
      <c r="AL1530" s="273"/>
      <c r="AM1530" s="272"/>
      <c r="AN1530" s="273"/>
      <c r="AO1530" s="272"/>
      <c r="AP1530" s="273"/>
      <c r="AQ1530" s="272"/>
      <c r="AR1530" s="273"/>
      <c r="AS1530" s="272"/>
      <c r="AT1530" s="102"/>
      <c r="AU1530" s="101"/>
    </row>
    <row r="1531" spans="1:47" ht="329">
      <c r="A1531" s="487"/>
      <c r="B1531" s="445"/>
      <c r="C1531" s="489"/>
      <c r="D1531" s="262" t="s">
        <v>1388</v>
      </c>
      <c r="E1531" s="352" t="s">
        <v>363</v>
      </c>
      <c r="F1531" s="263" t="s">
        <v>624</v>
      </c>
      <c r="G1531" s="290" t="s">
        <v>728</v>
      </c>
      <c r="H1531" s="341" t="s">
        <v>729</v>
      </c>
      <c r="I1531" s="335" t="str">
        <f>IF(OR(E1531="SE",E1531="SA"),VLOOKUP(H1531,'Tabla de Peligros y Riesgo'!$C$2:$E$226,2,FALSE),VLOOKUP(H1531,'LISTA DE ASPECTOS - IMPACTOS'!$D$3:$F$72,2,FALSE))</f>
        <v>Alteración de la calidad de suelo/agua</v>
      </c>
      <c r="J1531" s="336" t="str">
        <f>IF(OR(E1531="SE",E1531="SA"),VLOOKUP(H1531,'Tabla de Peligros y Riesgo'!$C$2:$E$226,3,FALSE),VLOOKUP(H1531,'LISTA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31" s="342" t="s">
        <v>680</v>
      </c>
      <c r="L1531" s="177">
        <v>3</v>
      </c>
      <c r="M1531" s="268">
        <f t="shared" si="103"/>
        <v>13</v>
      </c>
      <c r="N1531" s="177"/>
      <c r="O1531" s="177"/>
      <c r="P1531" s="84"/>
      <c r="Q1531" s="177" t="s">
        <v>730</v>
      </c>
      <c r="R1531" s="177" t="s">
        <v>685</v>
      </c>
      <c r="S1531" s="177" t="s">
        <v>731</v>
      </c>
      <c r="T1531" s="178">
        <v>0.35</v>
      </c>
      <c r="U1531" s="178"/>
      <c r="V1531" s="87">
        <v>0.15</v>
      </c>
      <c r="W1531" s="86">
        <f t="shared" si="105"/>
        <v>13</v>
      </c>
      <c r="X1531" s="88">
        <f>IF(M1531&gt;=16,MAX(N1531:R1531),IF(M1531&lt;16,MAX(N1531:V1531)))</f>
        <v>0.35</v>
      </c>
      <c r="Y1531" s="86">
        <f t="shared" si="104"/>
        <v>17</v>
      </c>
      <c r="Z1531" s="85"/>
      <c r="AA1531" s="277" t="s">
        <v>682</v>
      </c>
      <c r="AB1531" s="175"/>
      <c r="AC1531" s="176"/>
      <c r="AD1531" s="176"/>
      <c r="AT1531" s="102"/>
      <c r="AU1531" s="101"/>
    </row>
    <row r="1532" spans="1:47" ht="87">
      <c r="A1532" s="487"/>
      <c r="B1532" s="445"/>
      <c r="C1532" s="489"/>
      <c r="D1532" s="262" t="s">
        <v>1388</v>
      </c>
      <c r="E1532" s="352" t="s">
        <v>362</v>
      </c>
      <c r="F1532" s="263" t="s">
        <v>624</v>
      </c>
      <c r="G1532" s="290" t="s">
        <v>823</v>
      </c>
      <c r="H1532" s="341" t="s">
        <v>824</v>
      </c>
      <c r="I1532" s="335" t="str">
        <f>IF(OR(E1532="SE",E1532="SA"),VLOOKUP(H1532,'Tabla de Peligros y Riesgo'!$C$2:$E$226,2,FALSE),VLOOKUP(H1532,'LISTA DE ASPECTOS - IMPACTOS'!$D$3:$F$72,2,FALSE))</f>
        <v>Aplastamiento</v>
      </c>
      <c r="J1532" s="336" t="str">
        <f>IF(OR(E1532="SE",E1532="SA"),VLOOKUP(H1532,'Tabla de Peligros y Riesgo'!$C$2:$E$226,3,FALSE),VLOOKUP(H1532,'LISTA DE ASPECTOS - IMPACTOS'!$D$3:$F$72,3,FALSE))</f>
        <v>Contusión/Fractura/Muerte</v>
      </c>
      <c r="K1532" s="342" t="s">
        <v>680</v>
      </c>
      <c r="L1532" s="177">
        <v>2</v>
      </c>
      <c r="M1532" s="268">
        <f t="shared" si="103"/>
        <v>8</v>
      </c>
      <c r="N1532" s="85"/>
      <c r="O1532" s="85"/>
      <c r="P1532" s="84"/>
      <c r="Q1532" s="287" t="s">
        <v>825</v>
      </c>
      <c r="R1532" s="177" t="s">
        <v>685</v>
      </c>
      <c r="S1532" s="177" t="s">
        <v>826</v>
      </c>
      <c r="T1532" s="178"/>
      <c r="U1532" s="178" t="s">
        <v>748</v>
      </c>
      <c r="V1532" s="87"/>
      <c r="W1532" s="86">
        <f t="shared" si="105"/>
        <v>8</v>
      </c>
      <c r="X1532" s="88"/>
      <c r="Y1532" s="86">
        <f t="shared" si="104"/>
        <v>12</v>
      </c>
      <c r="Z1532" s="85"/>
      <c r="AA1532" s="267" t="s">
        <v>682</v>
      </c>
      <c r="AB1532" s="175"/>
      <c r="AC1532" s="176"/>
      <c r="AD1532" s="176"/>
      <c r="AT1532" s="102"/>
      <c r="AU1532" s="101"/>
    </row>
    <row r="1533" spans="1:47" ht="116">
      <c r="A1533" s="487"/>
      <c r="B1533" s="445"/>
      <c r="C1533" s="489"/>
      <c r="D1533" s="262" t="s">
        <v>1388</v>
      </c>
      <c r="E1533" s="352" t="s">
        <v>362</v>
      </c>
      <c r="F1533" s="263" t="s">
        <v>624</v>
      </c>
      <c r="G1533" s="290" t="s">
        <v>735</v>
      </c>
      <c r="H1533" s="341" t="s">
        <v>736</v>
      </c>
      <c r="I1533" s="335" t="str">
        <f>IF(OR(E1533="SE",E1533="SA"),VLOOKUP(H1533,'Tabla de Peligros y Riesgo'!$C$2:$E$226,2,FALSE),VLOOKUP(H1533,'LISTA DE ASPECTOS - IMPACTOS'!$D$3:$F$72,2,FALSE))</f>
        <v>Cortes</v>
      </c>
      <c r="J1533" s="336" t="str">
        <f>IF(OR(E1533="SE",E1533="SA"),VLOOKUP(H1533,'Tabla de Peligros y Riesgo'!$C$2:$E$226,3,FALSE),VLOOKUP(H1533,'LISTA DE ASPECTOS - IMPACTOS'!$D$3:$F$72,3,FALSE))</f>
        <v>Herida punzocortante</v>
      </c>
      <c r="K1533" s="342" t="s">
        <v>715</v>
      </c>
      <c r="L1533" s="177">
        <v>3</v>
      </c>
      <c r="M1533" s="268">
        <f t="shared" si="103"/>
        <v>9</v>
      </c>
      <c r="N1533" s="85"/>
      <c r="O1533" s="85"/>
      <c r="P1533" s="84"/>
      <c r="Q1533" s="287" t="s">
        <v>737</v>
      </c>
      <c r="R1533" s="177" t="s">
        <v>678</v>
      </c>
      <c r="S1533" s="177" t="s">
        <v>738</v>
      </c>
      <c r="T1533" s="178"/>
      <c r="U1533" s="178" t="s">
        <v>748</v>
      </c>
      <c r="V1533" s="87"/>
      <c r="W1533" s="86">
        <f t="shared" si="105"/>
        <v>9</v>
      </c>
      <c r="X1533" s="88"/>
      <c r="Y1533" s="86">
        <f t="shared" si="104"/>
        <v>20</v>
      </c>
      <c r="Z1533" s="85"/>
      <c r="AA1533" s="267" t="s">
        <v>682</v>
      </c>
      <c r="AB1533" s="175"/>
      <c r="AC1533" s="176"/>
      <c r="AD1533" s="176"/>
      <c r="AT1533" s="102"/>
      <c r="AU1533" s="101"/>
    </row>
    <row r="1534" spans="1:47" ht="117.5">
      <c r="A1534" s="487"/>
      <c r="B1534" s="445"/>
      <c r="C1534" s="493"/>
      <c r="D1534" s="262" t="s">
        <v>1388</v>
      </c>
      <c r="E1534" s="352" t="s">
        <v>362</v>
      </c>
      <c r="F1534" s="263" t="s">
        <v>624</v>
      </c>
      <c r="G1534" s="290" t="s">
        <v>704</v>
      </c>
      <c r="H1534" s="341" t="s">
        <v>707</v>
      </c>
      <c r="I1534" s="335" t="str">
        <f>IF(OR(E1534="SE",E1534="SA"),VLOOKUP(H1534,'Tabla de Peligros y Riesgo'!$C$2:$E$226,2,FALSE),VLOOKUP(H1534,'LISTA DE ASPECTOS - IMPACTOS'!$D$3:$F$72,2,FALSE))</f>
        <v>Atrapamiento</v>
      </c>
      <c r="J1534" s="336" t="s">
        <v>705</v>
      </c>
      <c r="K1534" s="342" t="s">
        <v>680</v>
      </c>
      <c r="L1534" s="177">
        <v>3</v>
      </c>
      <c r="M1534" s="268">
        <f t="shared" si="103"/>
        <v>13</v>
      </c>
      <c r="N1534" s="177"/>
      <c r="O1534" s="177"/>
      <c r="P1534" s="84"/>
      <c r="Q1534" s="287"/>
      <c r="R1534" s="177"/>
      <c r="S1534" s="177" t="s">
        <v>714</v>
      </c>
      <c r="T1534" s="178"/>
      <c r="U1534" s="178" t="s">
        <v>748</v>
      </c>
      <c r="V1534" s="87"/>
      <c r="W1534" s="86">
        <f t="shared" si="105"/>
        <v>13</v>
      </c>
      <c r="X1534" s="88"/>
      <c r="Y1534" s="86">
        <f t="shared" si="104"/>
        <v>17</v>
      </c>
      <c r="Z1534" s="85"/>
      <c r="AA1534" s="277" t="s">
        <v>682</v>
      </c>
      <c r="AB1534" s="175"/>
      <c r="AC1534" s="176"/>
      <c r="AD1534" s="176"/>
      <c r="AT1534" s="102"/>
      <c r="AU1534" s="101"/>
    </row>
    <row r="1535" spans="1:47" ht="117.5">
      <c r="A1535" s="487"/>
      <c r="B1535" s="445"/>
      <c r="C1535" s="277" t="s">
        <v>25</v>
      </c>
      <c r="D1535" s="262" t="s">
        <v>1388</v>
      </c>
      <c r="E1535" s="352" t="s">
        <v>362</v>
      </c>
      <c r="F1535" s="263" t="s">
        <v>624</v>
      </c>
      <c r="G1535" s="290" t="s">
        <v>704</v>
      </c>
      <c r="H1535" s="341" t="s">
        <v>707</v>
      </c>
      <c r="I1535" s="335" t="str">
        <f>IF(OR(E1535="SE",E1535="SA"),VLOOKUP(H1535,'Tabla de Peligros y Riesgo'!$C$2:$E$226,2,FALSE),VLOOKUP(H1535,'LISTA DE ASPECTOS - IMPACTOS'!$D$3:$F$72,2,FALSE))</f>
        <v>Atrapamiento</v>
      </c>
      <c r="J1535" s="336" t="s">
        <v>705</v>
      </c>
      <c r="K1535" s="342" t="s">
        <v>680</v>
      </c>
      <c r="L1535" s="177">
        <v>3</v>
      </c>
      <c r="M1535" s="268">
        <f t="shared" si="103"/>
        <v>13</v>
      </c>
      <c r="N1535" s="85"/>
      <c r="O1535" s="85"/>
      <c r="P1535" s="84"/>
      <c r="Q1535" s="287"/>
      <c r="R1535" s="177"/>
      <c r="S1535" s="177" t="s">
        <v>874</v>
      </c>
      <c r="T1535" s="178"/>
      <c r="U1535" s="178" t="s">
        <v>748</v>
      </c>
      <c r="V1535" s="87"/>
      <c r="W1535" s="86">
        <f t="shared" si="105"/>
        <v>13</v>
      </c>
      <c r="X1535" s="88">
        <f>IF(M1535&gt;=16,MAX(N1535:R1535),IF(M1535&lt;16,MAX(N1535:V1535)))</f>
        <v>0</v>
      </c>
      <c r="Y1535" s="86">
        <f t="shared" si="104"/>
        <v>17</v>
      </c>
      <c r="Z1535" s="85"/>
      <c r="AA1535" s="267" t="s">
        <v>682</v>
      </c>
      <c r="AB1535" s="175"/>
      <c r="AC1535" s="176"/>
      <c r="AD1535" s="176"/>
      <c r="AT1535" s="102"/>
      <c r="AU1535" s="101"/>
    </row>
    <row r="1536" spans="1:47" ht="141">
      <c r="A1536" s="487"/>
      <c r="B1536" s="445"/>
      <c r="C1536" s="488" t="s">
        <v>113</v>
      </c>
      <c r="D1536" s="262" t="s">
        <v>1388</v>
      </c>
      <c r="E1536" s="352" t="s">
        <v>361</v>
      </c>
      <c r="F1536" s="263" t="s">
        <v>624</v>
      </c>
      <c r="G1536" s="290" t="s">
        <v>711</v>
      </c>
      <c r="H1536" s="341" t="s">
        <v>513</v>
      </c>
      <c r="I1536" s="335" t="str">
        <f>IF(OR(E1536="SE",E1536="SA"),VLOOKUP(H1536,'Tabla de Peligros y Riesgo'!$C$2:$E$226,2,FALSE),VLOOKUP(H1536,'LISTA DE ASPECTOS - IMPACTOS'!$D$3:$F$72,2,FALSE))</f>
        <v xml:space="preserve">Exposición a vibraciones </v>
      </c>
      <c r="J1536" s="336" t="str">
        <f>IF(OR(E1536="SE",E1536="SA"),VLOOKUP(H1536,'Tabla de Peligros y Riesgo'!$C$2:$E$226,3,FALSE),VLOOKUP(H1536,'LISTA DE ASPECTOS - IMPACTOS'!$D$3:$F$72,3,FALSE))</f>
        <v>Trastornos (vasculares, hueso, articulaciones y neurológicos)</v>
      </c>
      <c r="K1536" s="342" t="s">
        <v>680</v>
      </c>
      <c r="L1536" s="177">
        <v>3</v>
      </c>
      <c r="M1536" s="268">
        <f t="shared" si="103"/>
        <v>13</v>
      </c>
      <c r="N1536" s="85"/>
      <c r="O1536" s="85"/>
      <c r="P1536" s="84"/>
      <c r="Q1536" s="287"/>
      <c r="R1536" s="177"/>
      <c r="S1536" s="177" t="s">
        <v>712</v>
      </c>
      <c r="T1536" s="178"/>
      <c r="U1536" s="178" t="s">
        <v>748</v>
      </c>
      <c r="V1536" s="87"/>
      <c r="W1536" s="86">
        <f t="shared" si="105"/>
        <v>13</v>
      </c>
      <c r="X1536" s="88"/>
      <c r="Y1536" s="86">
        <f t="shared" si="104"/>
        <v>17</v>
      </c>
      <c r="Z1536" s="85"/>
      <c r="AA1536" s="267" t="s">
        <v>682</v>
      </c>
      <c r="AB1536" s="175"/>
      <c r="AC1536" s="176"/>
      <c r="AD1536" s="176"/>
      <c r="AT1536" s="102"/>
      <c r="AU1536" s="101"/>
    </row>
    <row r="1537" spans="1:52" ht="141">
      <c r="A1537" s="487"/>
      <c r="B1537" s="445"/>
      <c r="C1537" s="489"/>
      <c r="D1537" s="262" t="s">
        <v>1388</v>
      </c>
      <c r="E1537" s="352" t="s">
        <v>361</v>
      </c>
      <c r="F1537" s="263" t="s">
        <v>624</v>
      </c>
      <c r="G1537" s="290" t="s">
        <v>717</v>
      </c>
      <c r="H1537" s="341" t="s">
        <v>718</v>
      </c>
      <c r="I1537" s="335" t="str">
        <f>IF(OR(E1537="SE",E1537="SA"),VLOOKUP(H1537,'Tabla de Peligros y Riesgo'!$C$2:$E$226,2,FALSE),VLOOKUP(H1537,'LISTA DE ASPECTOS - IMPACTOS'!$D$3:$F$72,2,FALSE))</f>
        <v>Perdida de la audición</v>
      </c>
      <c r="J1537" s="336" t="str">
        <f>IF(OR(E1537="SE",E1537="SA"),VLOOKUP(H1537,'Tabla de Peligros y Riesgo'!$C$2:$E$226,3,FALSE),VLOOKUP(H1537,'LISTA DE ASPECTOS - IMPACTOS'!$D$3:$F$72,3,FALSE))</f>
        <v>Hipoacusia</v>
      </c>
      <c r="K1537" s="342" t="s">
        <v>680</v>
      </c>
      <c r="L1537" s="177">
        <v>3</v>
      </c>
      <c r="M1537" s="268">
        <f t="shared" si="103"/>
        <v>13</v>
      </c>
      <c r="N1537" s="85"/>
      <c r="O1537" s="85"/>
      <c r="P1537" s="84"/>
      <c r="Q1537" s="287" t="s">
        <v>719</v>
      </c>
      <c r="R1537" s="177" t="s">
        <v>678</v>
      </c>
      <c r="S1537" s="177" t="s">
        <v>720</v>
      </c>
      <c r="T1537" s="178"/>
      <c r="U1537" s="178" t="s">
        <v>822</v>
      </c>
      <c r="V1537" s="87"/>
      <c r="W1537" s="86">
        <f t="shared" si="105"/>
        <v>13</v>
      </c>
      <c r="X1537" s="88"/>
      <c r="Y1537" s="86">
        <f t="shared" si="104"/>
        <v>20</v>
      </c>
      <c r="Z1537" s="85"/>
      <c r="AA1537" s="267" t="s">
        <v>682</v>
      </c>
      <c r="AB1537" s="175"/>
      <c r="AC1537" s="176"/>
      <c r="AD1537" s="176"/>
      <c r="AT1537" s="102"/>
      <c r="AU1537" s="101"/>
    </row>
    <row r="1538" spans="1:52" ht="117.5">
      <c r="A1538" s="487"/>
      <c r="B1538" s="445"/>
      <c r="C1538" s="493"/>
      <c r="D1538" s="262" t="s">
        <v>1388</v>
      </c>
      <c r="E1538" s="352" t="s">
        <v>362</v>
      </c>
      <c r="F1538" s="263" t="s">
        <v>624</v>
      </c>
      <c r="G1538" s="290" t="s">
        <v>704</v>
      </c>
      <c r="H1538" s="341" t="s">
        <v>707</v>
      </c>
      <c r="I1538" s="335" t="str">
        <f>IF(OR(E1538="SE",E1538="SA"),VLOOKUP(H1538,'Tabla de Peligros y Riesgo'!$C$2:$E$226,2,FALSE),VLOOKUP(H1538,'LISTA DE ASPECTOS - IMPACTOS'!$D$3:$F$72,2,FALSE))</f>
        <v>Atrapamiento</v>
      </c>
      <c r="J1538" s="336" t="s">
        <v>705</v>
      </c>
      <c r="K1538" s="342" t="s">
        <v>680</v>
      </c>
      <c r="L1538" s="177">
        <v>3</v>
      </c>
      <c r="M1538" s="268">
        <f t="shared" si="103"/>
        <v>13</v>
      </c>
      <c r="N1538" s="85"/>
      <c r="O1538" s="85"/>
      <c r="P1538" s="84"/>
      <c r="Q1538" s="287"/>
      <c r="R1538" s="177"/>
      <c r="S1538" s="177" t="s">
        <v>874</v>
      </c>
      <c r="T1538" s="178"/>
      <c r="U1538" s="178" t="s">
        <v>748</v>
      </c>
      <c r="V1538" s="87">
        <v>0.15</v>
      </c>
      <c r="W1538" s="86">
        <f t="shared" si="105"/>
        <v>13</v>
      </c>
      <c r="X1538" s="88">
        <f>IF(M1538&gt;=16,MAX(N1538:R1538),IF(M1538&lt;16,MAX(N1538:V1538)))</f>
        <v>0.15</v>
      </c>
      <c r="Y1538" s="86">
        <f t="shared" si="104"/>
        <v>17</v>
      </c>
      <c r="Z1538" s="85"/>
      <c r="AA1538" s="267" t="s">
        <v>682</v>
      </c>
      <c r="AB1538" s="175"/>
      <c r="AC1538" s="176"/>
      <c r="AD1538" s="176"/>
      <c r="AT1538" s="102"/>
      <c r="AU1538" s="101"/>
    </row>
    <row r="1539" spans="1:52" ht="329">
      <c r="A1539" s="487"/>
      <c r="B1539" s="445"/>
      <c r="C1539" s="340"/>
      <c r="D1539" s="262" t="s">
        <v>1388</v>
      </c>
      <c r="E1539" s="352" t="s">
        <v>363</v>
      </c>
      <c r="F1539" s="263" t="s">
        <v>624</v>
      </c>
      <c r="G1539" s="290" t="s">
        <v>732</v>
      </c>
      <c r="H1539" s="341" t="s">
        <v>729</v>
      </c>
      <c r="I1539" s="335" t="str">
        <f>IF(OR(E1539="SE",E1539="SA"),VLOOKUP(H1539,'Tabla de Peligros y Riesgo'!$C$2:$E$226,2,FALSE),VLOOKUP(H1539,'LISTA DE ASPECTOS - IMPACTOS'!$D$3:$F$72,2,FALSE))</f>
        <v>Alteración de la calidad de suelo/agua</v>
      </c>
      <c r="J1539" s="336" t="str">
        <f>IF(OR(E1539="SE",E1539="SA"),VLOOKUP(H1539,'Tabla de Peligros y Riesgo'!$C$2:$E$226,3,FALSE),VLOOKUP(H1539,'LISTA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39" s="342" t="s">
        <v>690</v>
      </c>
      <c r="L1539" s="177">
        <v>4</v>
      </c>
      <c r="M1539" s="268">
        <f t="shared" si="103"/>
        <v>10</v>
      </c>
      <c r="N1539" s="85"/>
      <c r="O1539" s="85"/>
      <c r="P1539" s="84"/>
      <c r="Q1539" s="177"/>
      <c r="R1539" s="177"/>
      <c r="S1539" s="177" t="s">
        <v>733</v>
      </c>
      <c r="T1539" s="178"/>
      <c r="U1539" s="178"/>
      <c r="V1539" s="87"/>
      <c r="W1539" s="86">
        <f t="shared" si="105"/>
        <v>10</v>
      </c>
      <c r="X1539" s="88"/>
      <c r="Y1539" s="86">
        <f t="shared" si="104"/>
        <v>18</v>
      </c>
      <c r="Z1539" s="85"/>
      <c r="AA1539" s="267" t="s">
        <v>682</v>
      </c>
      <c r="AB1539" s="175"/>
      <c r="AC1539" s="176"/>
      <c r="AD1539" s="176"/>
      <c r="AE1539" s="272"/>
      <c r="AF1539" s="272"/>
      <c r="AG1539" s="272"/>
      <c r="AH1539" s="272"/>
      <c r="AI1539" s="272"/>
      <c r="AJ1539" s="272"/>
      <c r="AK1539" s="272"/>
      <c r="AL1539" s="273"/>
      <c r="AM1539" s="272"/>
      <c r="AN1539" s="273"/>
      <c r="AO1539" s="272"/>
      <c r="AP1539" s="273"/>
      <c r="AQ1539" s="272"/>
      <c r="AR1539" s="273"/>
      <c r="AS1539" s="272"/>
      <c r="AT1539" s="102"/>
      <c r="AU1539" s="101"/>
    </row>
    <row r="1540" spans="1:52" ht="141">
      <c r="A1540" s="487"/>
      <c r="B1540" s="445"/>
      <c r="C1540" s="340"/>
      <c r="D1540" s="262" t="s">
        <v>1388</v>
      </c>
      <c r="E1540" s="352" t="s">
        <v>363</v>
      </c>
      <c r="F1540" s="263" t="s">
        <v>624</v>
      </c>
      <c r="G1540" s="290" t="s">
        <v>809</v>
      </c>
      <c r="H1540" s="341" t="s">
        <v>417</v>
      </c>
      <c r="I1540" s="335" t="str">
        <f>IF(OR(E1540="SE",E1540="SA"),VLOOKUP(H1540,'Tabla de Peligros y Riesgo'!$C$2:$E$226,2,FALSE),VLOOKUP(H1540,'LISTA DE ASPECTOS - IMPACTOS'!$D$3:$F$72,2,FALSE))</f>
        <v>Contaminación sonora</v>
      </c>
      <c r="J1540" s="336" t="str">
        <f>IF(OR(E1540="SE",E1540="SA"),VLOOKUP(H1540,'Tabla de Peligros y Riesgo'!$C$2:$E$226,3,FALSE),VLOOKUP(H1540,'LISTA DE ASPECTOS - IMPACTOS'!$D$3:$F$72,3,FALSE))</f>
        <v>Afectación a la fauna terrestre.
Potencial afectación a la calidad ambiental del recurso agua.</v>
      </c>
      <c r="K1540" s="342" t="s">
        <v>715</v>
      </c>
      <c r="L1540" s="177">
        <v>5</v>
      </c>
      <c r="M1540" s="268">
        <f t="shared" si="103"/>
        <v>19</v>
      </c>
      <c r="N1540" s="85"/>
      <c r="O1540" s="85"/>
      <c r="P1540" s="84"/>
      <c r="Q1540" s="177"/>
      <c r="R1540" s="177"/>
      <c r="S1540" s="177" t="s">
        <v>810</v>
      </c>
      <c r="T1540" s="178"/>
      <c r="U1540" s="178"/>
      <c r="V1540" s="87"/>
      <c r="W1540" s="86">
        <f t="shared" si="105"/>
        <v>19</v>
      </c>
      <c r="X1540" s="88"/>
      <c r="Y1540" s="86">
        <f t="shared" si="104"/>
        <v>22</v>
      </c>
      <c r="Z1540" s="85"/>
      <c r="AA1540" s="267" t="s">
        <v>682</v>
      </c>
      <c r="AB1540" s="175"/>
      <c r="AC1540" s="176"/>
      <c r="AD1540" s="176"/>
      <c r="AE1540" s="272"/>
      <c r="AF1540" s="272"/>
      <c r="AG1540" s="272"/>
      <c r="AH1540" s="272"/>
      <c r="AI1540" s="272"/>
      <c r="AJ1540" s="272"/>
      <c r="AK1540" s="272"/>
      <c r="AL1540" s="273"/>
      <c r="AM1540" s="272"/>
      <c r="AN1540" s="273"/>
      <c r="AO1540" s="272"/>
      <c r="AP1540" s="273"/>
      <c r="AQ1540" s="272"/>
      <c r="AR1540" s="273"/>
      <c r="AS1540" s="272"/>
      <c r="AT1540" s="102"/>
      <c r="AU1540" s="101"/>
    </row>
    <row r="1541" spans="1:52" ht="329">
      <c r="A1541" s="487"/>
      <c r="B1541" s="445"/>
      <c r="C1541" s="340"/>
      <c r="D1541" s="262" t="s">
        <v>1388</v>
      </c>
      <c r="E1541" s="352" t="s">
        <v>363</v>
      </c>
      <c r="F1541" s="263" t="s">
        <v>624</v>
      </c>
      <c r="G1541" s="290" t="s">
        <v>728</v>
      </c>
      <c r="H1541" s="341" t="s">
        <v>729</v>
      </c>
      <c r="I1541" s="335" t="str">
        <f>IF(OR(E1541="SE",E1541="SA"),VLOOKUP(H1541,'Tabla de Peligros y Riesgo'!$C$2:$E$226,2,FALSE),VLOOKUP(H1541,'LISTA DE ASPECTOS - IMPACTOS'!$D$3:$F$72,2,FALSE))</f>
        <v>Alteración de la calidad de suelo/agua</v>
      </c>
      <c r="J1541" s="336" t="str">
        <f>IF(OR(E1541="SE",E1541="SA"),VLOOKUP(H1541,'Tabla de Peligros y Riesgo'!$C$2:$E$226,3,FALSE),VLOOKUP(H1541,'LISTA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41" s="342" t="s">
        <v>680</v>
      </c>
      <c r="L1541" s="177">
        <v>3</v>
      </c>
      <c r="M1541" s="268">
        <f t="shared" si="103"/>
        <v>13</v>
      </c>
      <c r="N1541" s="177"/>
      <c r="O1541" s="177"/>
      <c r="P1541" s="84"/>
      <c r="Q1541" s="177" t="s">
        <v>730</v>
      </c>
      <c r="R1541" s="177" t="s">
        <v>685</v>
      </c>
      <c r="S1541" s="177" t="s">
        <v>731</v>
      </c>
      <c r="T1541" s="178"/>
      <c r="U1541" s="178"/>
      <c r="V1541" s="87"/>
      <c r="W1541" s="86">
        <f t="shared" si="105"/>
        <v>13</v>
      </c>
      <c r="X1541" s="88"/>
      <c r="Y1541" s="86">
        <f t="shared" si="104"/>
        <v>17</v>
      </c>
      <c r="Z1541" s="85"/>
      <c r="AA1541" s="277" t="s">
        <v>682</v>
      </c>
      <c r="AB1541" s="175"/>
      <c r="AC1541" s="176"/>
      <c r="AD1541" s="176"/>
      <c r="AE1541" s="272"/>
      <c r="AF1541" s="272"/>
      <c r="AG1541" s="272"/>
      <c r="AH1541" s="272"/>
      <c r="AI1541" s="272"/>
      <c r="AJ1541" s="272"/>
      <c r="AK1541" s="272"/>
      <c r="AL1541" s="273"/>
      <c r="AM1541" s="272"/>
      <c r="AN1541" s="273"/>
      <c r="AO1541" s="272"/>
      <c r="AP1541" s="273"/>
      <c r="AQ1541" s="272"/>
      <c r="AR1541" s="273"/>
      <c r="AS1541" s="272"/>
      <c r="AT1541" s="102"/>
      <c r="AU1541" s="101"/>
    </row>
    <row r="1542" spans="1:52" ht="117.5">
      <c r="A1542" s="487"/>
      <c r="B1542" s="445"/>
      <c r="C1542" s="340"/>
      <c r="D1542" s="262" t="s">
        <v>1388</v>
      </c>
      <c r="E1542" s="352" t="s">
        <v>363</v>
      </c>
      <c r="F1542" s="263" t="s">
        <v>624</v>
      </c>
      <c r="G1542" s="290" t="s">
        <v>725</v>
      </c>
      <c r="H1542" s="341" t="s">
        <v>726</v>
      </c>
      <c r="I1542" s="335" t="str">
        <f>IF(OR(E1542="SE",E1542="SA"),VLOOKUP(H1542,'Tabla de Peligros y Riesgo'!$C$2:$E$226,2,FALSE),VLOOKUP(H1542,'LISTA DE ASPECTOS - IMPACTOS'!$D$3:$F$72,2,FALSE))</f>
        <v>Alteración de la calidad de aire</v>
      </c>
      <c r="J1542" s="336" t="str">
        <f>IF(OR(E1542="SE",E1542="SA"),VLOOKUP(H1542,'Tabla de Peligros y Riesgo'!$C$2:$E$226,3,FALSE),VLOOKUP(H1542,'LISTA DE ASPECTOS - IMPACTOS'!$D$3:$F$72,3,FALSE))</f>
        <v>Potencial afectación a la calidad ambiental del aire</v>
      </c>
      <c r="K1542" s="342" t="s">
        <v>715</v>
      </c>
      <c r="L1542" s="177">
        <v>4</v>
      </c>
      <c r="M1542" s="268">
        <f t="shared" si="103"/>
        <v>14</v>
      </c>
      <c r="N1542" s="85"/>
      <c r="O1542" s="85"/>
      <c r="P1542" s="84"/>
      <c r="Q1542" s="287"/>
      <c r="R1542" s="177"/>
      <c r="S1542" s="177" t="s">
        <v>727</v>
      </c>
      <c r="T1542" s="178"/>
      <c r="U1542" s="178"/>
      <c r="V1542" s="87"/>
      <c r="W1542" s="86">
        <f t="shared" si="105"/>
        <v>14</v>
      </c>
      <c r="X1542" s="88"/>
      <c r="Y1542" s="86">
        <f t="shared" si="104"/>
        <v>18</v>
      </c>
      <c r="Z1542" s="85"/>
      <c r="AA1542" s="267" t="s">
        <v>682</v>
      </c>
      <c r="AB1542" s="175"/>
      <c r="AC1542" s="176"/>
      <c r="AD1542" s="176"/>
      <c r="AE1542" s="272"/>
      <c r="AF1542" s="272"/>
      <c r="AG1542" s="272"/>
      <c r="AH1542" s="272"/>
      <c r="AI1542" s="272"/>
      <c r="AJ1542" s="272"/>
      <c r="AK1542" s="272"/>
      <c r="AL1542" s="273"/>
      <c r="AM1542" s="272"/>
      <c r="AN1542" s="273"/>
      <c r="AO1542" s="272"/>
      <c r="AP1542" s="273"/>
      <c r="AQ1542" s="272"/>
      <c r="AR1542" s="273"/>
      <c r="AS1542" s="272"/>
      <c r="AT1542" s="102"/>
      <c r="AU1542" s="101"/>
    </row>
    <row r="1543" spans="1:52" ht="87">
      <c r="A1543" s="487"/>
      <c r="B1543" s="445"/>
      <c r="C1543" s="488" t="s">
        <v>28</v>
      </c>
      <c r="D1543" s="262" t="s">
        <v>1388</v>
      </c>
      <c r="E1543" s="352" t="s">
        <v>362</v>
      </c>
      <c r="F1543" s="263" t="s">
        <v>624</v>
      </c>
      <c r="G1543" s="290" t="s">
        <v>701</v>
      </c>
      <c r="H1543" s="341" t="s">
        <v>476</v>
      </c>
      <c r="I1543" s="335" t="str">
        <f>IF(OR(E1543="SE",E1543="SA"),VLOOKUP(H1543,'Tabla de Peligros y Riesgo'!$C$2:$E$226,2,FALSE),VLOOKUP(H1543,'LISTA DE ASPECTOS - IMPACTOS'!$D$3:$F$72,2,FALSE))</f>
        <v>Caída al mismo nivel</v>
      </c>
      <c r="J1543" s="336" t="s">
        <v>702</v>
      </c>
      <c r="K1543" s="342" t="s">
        <v>680</v>
      </c>
      <c r="L1543" s="177">
        <v>4</v>
      </c>
      <c r="M1543" s="268">
        <f t="shared" si="103"/>
        <v>18</v>
      </c>
      <c r="N1543" s="85"/>
      <c r="O1543" s="85"/>
      <c r="P1543" s="84"/>
      <c r="Q1543" s="287"/>
      <c r="R1543" s="177"/>
      <c r="S1543" s="177" t="s">
        <v>811</v>
      </c>
      <c r="T1543" s="178"/>
      <c r="U1543" s="178" t="s">
        <v>748</v>
      </c>
      <c r="V1543" s="87"/>
      <c r="W1543" s="86">
        <f t="shared" si="105"/>
        <v>18</v>
      </c>
      <c r="X1543" s="88"/>
      <c r="Y1543" s="86">
        <f t="shared" si="104"/>
        <v>21</v>
      </c>
      <c r="Z1543" s="85"/>
      <c r="AA1543" s="267" t="s">
        <v>682</v>
      </c>
      <c r="AB1543" s="175"/>
      <c r="AC1543" s="176"/>
      <c r="AD1543" s="176"/>
      <c r="AT1543" s="102"/>
      <c r="AU1543" s="101"/>
    </row>
    <row r="1544" spans="1:52" ht="101.5">
      <c r="A1544" s="487"/>
      <c r="B1544" s="445"/>
      <c r="C1544" s="489"/>
      <c r="D1544" s="262" t="s">
        <v>1388</v>
      </c>
      <c r="E1544" s="352" t="s">
        <v>362</v>
      </c>
      <c r="F1544" s="263" t="s">
        <v>624</v>
      </c>
      <c r="G1544" s="290" t="s">
        <v>704</v>
      </c>
      <c r="H1544" s="341" t="s">
        <v>507</v>
      </c>
      <c r="I1544" s="335" t="str">
        <f>IF(OR(E1544="SE",E1544="SA"),VLOOKUP(H1544,'Tabla de Peligros y Riesgo'!$C$2:$E$226,2,FALSE),VLOOKUP(H1544,'LISTA DE ASPECTOS - IMPACTOS'!$D$3:$F$72,2,FALSE))</f>
        <v xml:space="preserve">Golpes </v>
      </c>
      <c r="J1544" s="336" t="s">
        <v>705</v>
      </c>
      <c r="K1544" s="342" t="s">
        <v>680</v>
      </c>
      <c r="L1544" s="177">
        <v>3</v>
      </c>
      <c r="M1544" s="268">
        <f t="shared" si="103"/>
        <v>13</v>
      </c>
      <c r="N1544" s="177"/>
      <c r="O1544" s="177"/>
      <c r="P1544" s="84"/>
      <c r="Q1544" s="287"/>
      <c r="R1544" s="177"/>
      <c r="S1544" s="177" t="s">
        <v>714</v>
      </c>
      <c r="T1544" s="178"/>
      <c r="U1544" s="178" t="s">
        <v>748</v>
      </c>
      <c r="V1544" s="87"/>
      <c r="W1544" s="86">
        <f t="shared" si="105"/>
        <v>13</v>
      </c>
      <c r="X1544" s="88"/>
      <c r="Y1544" s="86">
        <f t="shared" si="104"/>
        <v>17</v>
      </c>
      <c r="Z1544" s="85"/>
      <c r="AA1544" s="277" t="s">
        <v>682</v>
      </c>
      <c r="AB1544" s="175"/>
      <c r="AC1544" s="176"/>
      <c r="AD1544" s="176"/>
      <c r="AT1544" s="102"/>
      <c r="AU1544" s="101"/>
    </row>
    <row r="1545" spans="1:52" ht="188">
      <c r="A1545" s="487"/>
      <c r="B1545" s="447"/>
      <c r="C1545" s="493"/>
      <c r="D1545" s="262" t="s">
        <v>1388</v>
      </c>
      <c r="E1545" s="352" t="s">
        <v>363</v>
      </c>
      <c r="F1545" s="263" t="s">
        <v>624</v>
      </c>
      <c r="G1545" s="290" t="s">
        <v>739</v>
      </c>
      <c r="H1545" s="341" t="s">
        <v>740</v>
      </c>
      <c r="I1545" s="335" t="str">
        <f>IF(OR(E1545="SE",E1545="SA"),VLOOKUP(H1545,'Tabla de Peligros y Riesgo'!$C$2:$E$226,2,FALSE),VLOOKUP(H1545,'LISTA DE ASPECTOS - IMPACTOS'!$D$3:$F$72,2,FALSE))</f>
        <v>Alteración de la calidad de suelo/agua</v>
      </c>
      <c r="J1545" s="336" t="str">
        <f>IF(OR(E1545="SE",E1545="SA"),VLOOKUP(H1545,'Tabla de Peligros y Riesgo'!$C$2:$E$226,3,FALSE),VLOOKUP(H1545,'LISTA DE ASPECTOS - IMPACTOS'!$D$3:$F$72,3,FALSE))</f>
        <v>Potencial incumplimiento de Estándares de Calidad Ambiental (ECA) para aire.
Potencial afectación a la vida y salud humana.</v>
      </c>
      <c r="K1545" s="342" t="s">
        <v>715</v>
      </c>
      <c r="L1545" s="177">
        <v>4</v>
      </c>
      <c r="M1545" s="268">
        <f t="shared" si="103"/>
        <v>14</v>
      </c>
      <c r="N1545" s="85"/>
      <c r="O1545" s="85"/>
      <c r="P1545" s="291"/>
      <c r="Q1545" s="287"/>
      <c r="R1545" s="177"/>
      <c r="S1545" s="177" t="s">
        <v>741</v>
      </c>
      <c r="T1545" s="178">
        <v>0.35</v>
      </c>
      <c r="U1545" s="178"/>
      <c r="V1545" s="87"/>
      <c r="W1545" s="86">
        <f t="shared" si="105"/>
        <v>14</v>
      </c>
      <c r="X1545" s="88"/>
      <c r="Y1545" s="86">
        <f t="shared" si="104"/>
        <v>18</v>
      </c>
      <c r="Z1545" s="85"/>
      <c r="AA1545" s="267" t="s">
        <v>682</v>
      </c>
      <c r="AB1545" s="536"/>
      <c r="AC1545" s="537"/>
      <c r="AD1545" s="537"/>
      <c r="AE1545" s="272"/>
      <c r="AF1545" s="272"/>
      <c r="AG1545" s="272"/>
      <c r="AH1545" s="272"/>
      <c r="AI1545" s="272"/>
      <c r="AJ1545" s="272"/>
      <c r="AK1545" s="272"/>
      <c r="AL1545" s="273"/>
      <c r="AM1545" s="272"/>
      <c r="AN1545" s="273"/>
      <c r="AO1545" s="272"/>
      <c r="AP1545" s="273"/>
      <c r="AQ1545" s="272"/>
      <c r="AR1545" s="273"/>
      <c r="AS1545" s="272"/>
      <c r="AT1545" s="102"/>
      <c r="AU1545" s="101"/>
    </row>
    <row r="1546" spans="1:52" ht="101.5">
      <c r="A1546" s="487"/>
      <c r="B1546" s="444" t="s">
        <v>279</v>
      </c>
      <c r="C1546" s="488" t="s">
        <v>18</v>
      </c>
      <c r="D1546" s="262" t="s">
        <v>1388</v>
      </c>
      <c r="E1546" s="352" t="s">
        <v>362</v>
      </c>
      <c r="F1546" s="263" t="s">
        <v>624</v>
      </c>
      <c r="G1546" s="290" t="s">
        <v>679</v>
      </c>
      <c r="H1546" s="335" t="s">
        <v>470</v>
      </c>
      <c r="I1546" s="335" t="str">
        <f>IF(OR(E1546="SE",E1546="SA"),VLOOKUP(H1546,'Tabla de Peligros y Riesgo'!$C$2:$E$226,2,FALSE),VLOOKUP(H1546,'LISTA DE ASPECTOS - IMPACTOS'!$D$3:$F$72,2,FALSE))</f>
        <v>Riesgo Psicosocial</v>
      </c>
      <c r="J1546" s="336" t="str">
        <f>IF(OR(E1546="SE",E1546="SA"),VLOOKUP(H1546,'Tabla de Peligros y Riesgo'!$C$2:$E$226,3,FALSE),VLOOKUP(H1546,'LISTA DE ASPECTOS - IMPACTOS'!$D$3:$F$72,3,FALSE))</f>
        <v>Estrés / Depresión</v>
      </c>
      <c r="K1546" s="342" t="s">
        <v>680</v>
      </c>
      <c r="L1546" s="277">
        <v>4</v>
      </c>
      <c r="M1546" s="268">
        <f t="shared" si="103"/>
        <v>18</v>
      </c>
      <c r="N1546" s="85"/>
      <c r="O1546" s="85"/>
      <c r="P1546" s="292"/>
      <c r="Q1546" s="359"/>
      <c r="R1546" s="177"/>
      <c r="S1546" s="177" t="s">
        <v>820</v>
      </c>
      <c r="T1546" s="178"/>
      <c r="U1546" s="178" t="s">
        <v>748</v>
      </c>
      <c r="V1546" s="278"/>
      <c r="W1546" s="86">
        <f t="shared" si="105"/>
        <v>18</v>
      </c>
      <c r="X1546" s="88"/>
      <c r="Y1546" s="86">
        <f t="shared" si="104"/>
        <v>21</v>
      </c>
      <c r="Z1546" s="85"/>
      <c r="AA1546" s="267" t="s">
        <v>682</v>
      </c>
      <c r="AB1546" s="176"/>
      <c r="AC1546" s="176"/>
      <c r="AD1546" s="176"/>
      <c r="AT1546" s="102"/>
      <c r="AU1546" s="101"/>
    </row>
    <row r="1547" spans="1:52" ht="72.5">
      <c r="A1547" s="487"/>
      <c r="B1547" s="445"/>
      <c r="C1547" s="489"/>
      <c r="D1547" s="262" t="s">
        <v>1388</v>
      </c>
      <c r="E1547" s="352" t="s">
        <v>363</v>
      </c>
      <c r="F1547" s="263" t="s">
        <v>624</v>
      </c>
      <c r="G1547" s="290" t="s">
        <v>686</v>
      </c>
      <c r="H1547" s="335" t="s">
        <v>687</v>
      </c>
      <c r="I1547" s="350" t="s">
        <v>688</v>
      </c>
      <c r="J1547" s="351" t="s">
        <v>689</v>
      </c>
      <c r="K1547" s="342" t="s">
        <v>690</v>
      </c>
      <c r="L1547" s="277">
        <v>5</v>
      </c>
      <c r="M1547" s="268">
        <f t="shared" si="103"/>
        <v>15</v>
      </c>
      <c r="N1547" s="269"/>
      <c r="O1547" s="274"/>
      <c r="P1547" s="275"/>
      <c r="Q1547" s="359"/>
      <c r="R1547" s="177"/>
      <c r="S1547" s="177" t="s">
        <v>691</v>
      </c>
      <c r="T1547" s="178"/>
      <c r="U1547" s="178"/>
      <c r="V1547" s="278"/>
      <c r="W1547" s="86">
        <f t="shared" si="105"/>
        <v>15</v>
      </c>
      <c r="X1547" s="88"/>
      <c r="Y1547" s="86">
        <f t="shared" si="104"/>
        <v>19</v>
      </c>
      <c r="Z1547" s="85"/>
      <c r="AA1547" s="267" t="s">
        <v>682</v>
      </c>
      <c r="AB1547" s="176"/>
      <c r="AC1547" s="176"/>
      <c r="AD1547" s="176"/>
      <c r="AT1547" s="102"/>
      <c r="AU1547" s="101"/>
    </row>
    <row r="1548" spans="1:52" ht="87">
      <c r="A1548" s="487"/>
      <c r="B1548" s="445"/>
      <c r="C1548" s="493"/>
      <c r="D1548" s="262" t="s">
        <v>1388</v>
      </c>
      <c r="E1548" s="352" t="s">
        <v>362</v>
      </c>
      <c r="F1548" s="263" t="s">
        <v>624</v>
      </c>
      <c r="G1548" s="290" t="s">
        <v>692</v>
      </c>
      <c r="H1548" s="335" t="s">
        <v>521</v>
      </c>
      <c r="I1548" s="335" t="str">
        <f>IF(OR(E1548="SE",E1548="SA"),VLOOKUP(H1548,'Tabla de Peligros y Riesgo'!$C$2:$E$226,2,FALSE),VLOOKUP(H1548,'LISTA DE ASPECTOS - IMPACTOS'!$D$3:$F$72,2,FALSE))</f>
        <v>Riesgo Psicosocial</v>
      </c>
      <c r="J1548" s="336" t="str">
        <f>IF(OR(E1548="SE",E1548="SA"),VLOOKUP(H1548,'Tabla de Peligros y Riesgo'!$C$2:$E$226,3,FALSE),VLOOKUP(H1548,'LISTA DE ASPECTOS - IMPACTOS'!$D$3:$F$72,3,FALSE))</f>
        <v>Estrés / Depresión</v>
      </c>
      <c r="K1548" s="342" t="s">
        <v>680</v>
      </c>
      <c r="L1548" s="277">
        <v>4</v>
      </c>
      <c r="M1548" s="268">
        <f t="shared" si="103"/>
        <v>18</v>
      </c>
      <c r="N1548" s="269"/>
      <c r="O1548" s="274"/>
      <c r="P1548" s="275"/>
      <c r="Q1548" s="276"/>
      <c r="R1548" s="177"/>
      <c r="S1548" s="177" t="s">
        <v>742</v>
      </c>
      <c r="T1548" s="178"/>
      <c r="U1548" s="178" t="s">
        <v>748</v>
      </c>
      <c r="V1548" s="278"/>
      <c r="W1548" s="86">
        <f t="shared" si="105"/>
        <v>18</v>
      </c>
      <c r="X1548" s="195"/>
      <c r="Y1548" s="86">
        <f t="shared" si="104"/>
        <v>21</v>
      </c>
      <c r="Z1548" s="279"/>
      <c r="AA1548" s="267" t="s">
        <v>682</v>
      </c>
      <c r="AB1548" s="176"/>
      <c r="AC1548" s="176"/>
      <c r="AD1548" s="176"/>
      <c r="AT1548" s="102"/>
      <c r="AU1548" s="101"/>
    </row>
    <row r="1549" spans="1:52" s="100" customFormat="1" ht="211.5">
      <c r="A1549" s="487"/>
      <c r="B1549" s="445"/>
      <c r="C1549" s="339" t="s">
        <v>142</v>
      </c>
      <c r="D1549" s="262" t="s">
        <v>1388</v>
      </c>
      <c r="E1549" s="352" t="s">
        <v>361</v>
      </c>
      <c r="F1549" s="263" t="s">
        <v>624</v>
      </c>
      <c r="G1549" s="290" t="s">
        <v>694</v>
      </c>
      <c r="H1549" s="335" t="s">
        <v>695</v>
      </c>
      <c r="I1549" s="335" t="str">
        <f>IF(OR(E1549="SE",E1549="SA"),VLOOKUP(H1549,'Tabla de Peligros y Riesgo'!$C$2:$E$226,2,FALSE),VLOOKUP(H1549,'LISTA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549" s="336" t="s">
        <v>696</v>
      </c>
      <c r="K1549" s="342" t="s">
        <v>680</v>
      </c>
      <c r="L1549" s="177">
        <v>4</v>
      </c>
      <c r="M1549" s="268">
        <f t="shared" si="103"/>
        <v>18</v>
      </c>
      <c r="N1549" s="280"/>
      <c r="O1549" s="280"/>
      <c r="P1549" s="282"/>
      <c r="Q1549" s="283" t="s">
        <v>697</v>
      </c>
      <c r="R1549" s="177" t="s">
        <v>678</v>
      </c>
      <c r="S1549" s="177" t="s">
        <v>698</v>
      </c>
      <c r="T1549" s="178"/>
      <c r="U1549" s="178" t="s">
        <v>699</v>
      </c>
      <c r="V1549" s="304"/>
      <c r="W1549" s="86">
        <f t="shared" si="105"/>
        <v>18</v>
      </c>
      <c r="X1549" s="88">
        <f>IF(M1549&gt;=16,MAX(N1549:R1549),IF(M1549&lt;16,MAX(N1549:T1549)))</f>
        <v>0</v>
      </c>
      <c r="Y1549" s="86">
        <f t="shared" si="104"/>
        <v>23</v>
      </c>
      <c r="Z1549" s="85"/>
      <c r="AA1549" s="267" t="s">
        <v>682</v>
      </c>
      <c r="AD1549" s="99"/>
      <c r="AE1549" s="90"/>
      <c r="AF1549" s="90"/>
      <c r="AG1549" s="90"/>
      <c r="AH1549" s="90"/>
      <c r="AI1549" s="90"/>
      <c r="AJ1549" s="90"/>
      <c r="AK1549" s="90"/>
      <c r="AL1549" s="90"/>
      <c r="AM1549" s="90"/>
      <c r="AN1549" s="90"/>
      <c r="AO1549" s="90"/>
      <c r="AP1549" s="90"/>
      <c r="AQ1549" s="90"/>
      <c r="AR1549" s="90"/>
      <c r="AS1549" s="90"/>
      <c r="AT1549" s="102"/>
      <c r="AU1549" s="101"/>
      <c r="AV1549" s="90"/>
      <c r="AW1549" s="90"/>
      <c r="AX1549" s="90"/>
      <c r="AY1549" s="90"/>
      <c r="AZ1549" s="90"/>
    </row>
    <row r="1550" spans="1:52" ht="87">
      <c r="A1550" s="487"/>
      <c r="B1550" s="445"/>
      <c r="C1550" s="488" t="s">
        <v>22</v>
      </c>
      <c r="D1550" s="262" t="s">
        <v>1388</v>
      </c>
      <c r="E1550" s="352" t="s">
        <v>361</v>
      </c>
      <c r="F1550" s="263" t="s">
        <v>624</v>
      </c>
      <c r="G1550" s="290" t="s">
        <v>721</v>
      </c>
      <c r="H1550" s="341" t="s">
        <v>749</v>
      </c>
      <c r="I1550" s="335" t="str">
        <f>IF(OR(E1550="SE",E1550="SA"),VLOOKUP(H1550,'Tabla de Peligros y Riesgo'!$C$2:$E$226,2,FALSE),VLOOKUP(H1550,'LISTA DE ASPECTOS - IMPACTOS'!$D$3:$F$72,2,FALSE))</f>
        <v>Inhalación de gases Toxicos</v>
      </c>
      <c r="J1550" s="336" t="str">
        <f>IF(OR(E1550="SE",E1550="SA"),VLOOKUP(H1550,'Tabla de Peligros y Riesgo'!$C$2:$E$226,3,FALSE),VLOOKUP(H1550,'LISTA DE ASPECTOS - IMPACTOS'!$D$3:$F$72,3,FALSE))</f>
        <v>Intoxicación</v>
      </c>
      <c r="K1550" s="342" t="s">
        <v>715</v>
      </c>
      <c r="L1550" s="177">
        <v>3</v>
      </c>
      <c r="M1550" s="268">
        <f t="shared" si="103"/>
        <v>9</v>
      </c>
      <c r="N1550" s="85"/>
      <c r="O1550" s="85"/>
      <c r="P1550" s="84"/>
      <c r="Q1550" s="287" t="s">
        <v>750</v>
      </c>
      <c r="R1550" s="177" t="s">
        <v>685</v>
      </c>
      <c r="S1550" s="177" t="s">
        <v>751</v>
      </c>
      <c r="T1550" s="178"/>
      <c r="U1550" s="178" t="s">
        <v>748</v>
      </c>
      <c r="V1550" s="87"/>
      <c r="W1550" s="86">
        <f t="shared" si="105"/>
        <v>9</v>
      </c>
      <c r="X1550" s="88"/>
      <c r="Y1550" s="86">
        <f t="shared" si="104"/>
        <v>17</v>
      </c>
      <c r="Z1550" s="85"/>
      <c r="AA1550" s="267" t="s">
        <v>682</v>
      </c>
      <c r="AB1550" s="175"/>
      <c r="AC1550" s="176"/>
      <c r="AD1550" s="176"/>
      <c r="AT1550" s="102"/>
      <c r="AU1550" s="101"/>
    </row>
    <row r="1551" spans="1:52" ht="87">
      <c r="A1551" s="487"/>
      <c r="B1551" s="445"/>
      <c r="C1551" s="489"/>
      <c r="D1551" s="262" t="s">
        <v>1388</v>
      </c>
      <c r="E1551" s="352" t="s">
        <v>362</v>
      </c>
      <c r="F1551" s="263" t="s">
        <v>624</v>
      </c>
      <c r="G1551" s="290" t="s">
        <v>752</v>
      </c>
      <c r="H1551" s="341" t="s">
        <v>452</v>
      </c>
      <c r="I1551" s="335" t="str">
        <f>IF(OR(E1551="SE",E1551="SA"),VLOOKUP(H1551,'Tabla de Peligros y Riesgo'!$C$2:$E$226,2,FALSE),VLOOKUP(H1551,'LISTA DE ASPECTOS - IMPACTOS'!$D$3:$F$72,2,FALSE))</f>
        <v>Caída de roca</v>
      </c>
      <c r="J1551" s="336" t="str">
        <f>IF(OR(E1551="SE",E1551="SA"),VLOOKUP(H1551,'Tabla de Peligros y Riesgo'!$C$2:$E$226,3,FALSE),VLOOKUP(H1551,'LISTA DE ASPECTOS - IMPACTOS'!$D$3:$F$72,3,FALSE))</f>
        <v>Contusión/Fractura/Muerte</v>
      </c>
      <c r="K1551" s="342" t="s">
        <v>715</v>
      </c>
      <c r="L1551" s="177">
        <v>2</v>
      </c>
      <c r="M1551" s="268">
        <f t="shared" si="103"/>
        <v>5</v>
      </c>
      <c r="N1551" s="85"/>
      <c r="O1551" s="85"/>
      <c r="P1551" s="292"/>
      <c r="Q1551" s="287" t="s">
        <v>753</v>
      </c>
      <c r="R1551" s="177" t="s">
        <v>685</v>
      </c>
      <c r="S1551" s="177" t="s">
        <v>754</v>
      </c>
      <c r="T1551" s="178"/>
      <c r="U1551" s="178" t="s">
        <v>748</v>
      </c>
      <c r="V1551" s="278"/>
      <c r="W1551" s="86">
        <f t="shared" si="105"/>
        <v>5</v>
      </c>
      <c r="X1551" s="88"/>
      <c r="Y1551" s="86">
        <f t="shared" si="104"/>
        <v>12</v>
      </c>
      <c r="Z1551" s="85"/>
      <c r="AA1551" s="267" t="s">
        <v>682</v>
      </c>
      <c r="AB1551" s="176"/>
      <c r="AC1551" s="176"/>
      <c r="AD1551" s="176"/>
      <c r="AT1551" s="102"/>
      <c r="AU1551" s="101"/>
    </row>
    <row r="1552" spans="1:52" s="100" customFormat="1" ht="87">
      <c r="A1552" s="487"/>
      <c r="B1552" s="445"/>
      <c r="C1552" s="489"/>
      <c r="D1552" s="262" t="s">
        <v>1388</v>
      </c>
      <c r="E1552" s="352" t="s">
        <v>362</v>
      </c>
      <c r="F1552" s="263" t="s">
        <v>624</v>
      </c>
      <c r="G1552" s="290" t="s">
        <v>701</v>
      </c>
      <c r="H1552" s="341" t="s">
        <v>524</v>
      </c>
      <c r="I1552" s="335" t="str">
        <f>IF(OR(E1552="SE",E1552="SA"),VLOOKUP(H1552,'Tabla de Peligros y Riesgo'!$C$2:$E$226,2,FALSE),VLOOKUP(H1552,'LISTA DE ASPECTOS - IMPACTOS'!$D$3:$F$72,2,FALSE))</f>
        <v>Caída al mismo nivel</v>
      </c>
      <c r="J1552" s="336" t="s">
        <v>702</v>
      </c>
      <c r="K1552" s="342" t="s">
        <v>680</v>
      </c>
      <c r="L1552" s="177">
        <v>4</v>
      </c>
      <c r="M1552" s="268">
        <f t="shared" si="103"/>
        <v>18</v>
      </c>
      <c r="N1552" s="280"/>
      <c r="O1552" s="280"/>
      <c r="P1552" s="282"/>
      <c r="Q1552" s="287"/>
      <c r="R1552" s="177"/>
      <c r="S1552" s="177" t="s">
        <v>811</v>
      </c>
      <c r="T1552" s="178"/>
      <c r="U1552" s="178" t="s">
        <v>748</v>
      </c>
      <c r="V1552" s="304"/>
      <c r="W1552" s="86">
        <f t="shared" si="105"/>
        <v>18</v>
      </c>
      <c r="X1552" s="88"/>
      <c r="Y1552" s="86">
        <f t="shared" si="104"/>
        <v>21</v>
      </c>
      <c r="Z1552" s="85"/>
      <c r="AA1552" s="267" t="s">
        <v>682</v>
      </c>
      <c r="AD1552" s="99"/>
      <c r="AE1552" s="90"/>
      <c r="AF1552" s="90"/>
      <c r="AG1552" s="90"/>
      <c r="AH1552" s="90"/>
      <c r="AI1552" s="90"/>
      <c r="AJ1552" s="90"/>
      <c r="AK1552" s="90"/>
      <c r="AL1552" s="90"/>
      <c r="AM1552" s="90"/>
      <c r="AN1552" s="90"/>
      <c r="AO1552" s="90"/>
      <c r="AP1552" s="90"/>
      <c r="AQ1552" s="90"/>
      <c r="AR1552" s="90"/>
      <c r="AS1552" s="90"/>
      <c r="AT1552" s="102"/>
      <c r="AU1552" s="101"/>
      <c r="AV1552" s="90"/>
      <c r="AW1552" s="90"/>
      <c r="AX1552" s="90"/>
      <c r="AY1552" s="90"/>
      <c r="AZ1552" s="90"/>
    </row>
    <row r="1553" spans="1:47" ht="87">
      <c r="A1553" s="487"/>
      <c r="B1553" s="445"/>
      <c r="C1553" s="488" t="s">
        <v>143</v>
      </c>
      <c r="D1553" s="262" t="s">
        <v>1388</v>
      </c>
      <c r="E1553" s="352" t="s">
        <v>362</v>
      </c>
      <c r="F1553" s="263" t="s">
        <v>624</v>
      </c>
      <c r="G1553" s="290" t="s">
        <v>701</v>
      </c>
      <c r="H1553" s="341" t="s">
        <v>542</v>
      </c>
      <c r="I1553" s="335" t="str">
        <f>IF(OR(E1553="SE",E1553="SA"),VLOOKUP(H1553,'Tabla de Peligros y Riesgo'!$C$2:$E$226,2,FALSE),VLOOKUP(H1553,'LISTA DE ASPECTOS - IMPACTOS'!$D$3:$F$72,2,FALSE))</f>
        <v>Caída al mismo nivel</v>
      </c>
      <c r="J1553" s="336" t="s">
        <v>702</v>
      </c>
      <c r="K1553" s="342" t="s">
        <v>680</v>
      </c>
      <c r="L1553" s="177">
        <v>4</v>
      </c>
      <c r="M1553" s="268">
        <f t="shared" si="103"/>
        <v>18</v>
      </c>
      <c r="N1553" s="85"/>
      <c r="O1553" s="85"/>
      <c r="P1553" s="84"/>
      <c r="Q1553" s="287"/>
      <c r="R1553" s="177"/>
      <c r="S1553" s="177" t="s">
        <v>811</v>
      </c>
      <c r="T1553" s="178"/>
      <c r="U1553" s="178" t="s">
        <v>748</v>
      </c>
      <c r="V1553" s="87"/>
      <c r="W1553" s="86">
        <f t="shared" si="105"/>
        <v>18</v>
      </c>
      <c r="X1553" s="88"/>
      <c r="Y1553" s="86">
        <f t="shared" si="104"/>
        <v>21</v>
      </c>
      <c r="Z1553" s="85"/>
      <c r="AA1553" s="267" t="s">
        <v>682</v>
      </c>
      <c r="AB1553" s="175"/>
      <c r="AC1553" s="176"/>
      <c r="AD1553" s="176"/>
      <c r="AT1553" s="102"/>
      <c r="AU1553" s="101"/>
    </row>
    <row r="1554" spans="1:47" ht="117.5">
      <c r="A1554" s="487"/>
      <c r="B1554" s="445"/>
      <c r="C1554" s="493"/>
      <c r="D1554" s="262" t="s">
        <v>1388</v>
      </c>
      <c r="E1554" s="352" t="s">
        <v>362</v>
      </c>
      <c r="F1554" s="263" t="s">
        <v>624</v>
      </c>
      <c r="G1554" s="290" t="s">
        <v>704</v>
      </c>
      <c r="H1554" s="341" t="s">
        <v>707</v>
      </c>
      <c r="I1554" s="335" t="str">
        <f>IF(OR(E1554="SE",E1554="SA"),VLOOKUP(H1554,'Tabla de Peligros y Riesgo'!$C$2:$E$226,2,FALSE),VLOOKUP(H1554,'LISTA DE ASPECTOS - IMPACTOS'!$D$3:$F$72,2,FALSE))</f>
        <v>Atrapamiento</v>
      </c>
      <c r="J1554" s="336" t="s">
        <v>705</v>
      </c>
      <c r="K1554" s="342" t="s">
        <v>680</v>
      </c>
      <c r="L1554" s="177">
        <v>3</v>
      </c>
      <c r="M1554" s="268">
        <f t="shared" si="103"/>
        <v>13</v>
      </c>
      <c r="N1554" s="85"/>
      <c r="O1554" s="85"/>
      <c r="P1554" s="84"/>
      <c r="Q1554" s="287"/>
      <c r="R1554" s="177"/>
      <c r="S1554" s="177" t="s">
        <v>874</v>
      </c>
      <c r="T1554" s="178"/>
      <c r="U1554" s="178" t="s">
        <v>748</v>
      </c>
      <c r="V1554" s="87"/>
      <c r="W1554" s="86">
        <f t="shared" si="105"/>
        <v>13</v>
      </c>
      <c r="X1554" s="88"/>
      <c r="Y1554" s="86">
        <f t="shared" si="104"/>
        <v>17</v>
      </c>
      <c r="Z1554" s="85"/>
      <c r="AA1554" s="267" t="s">
        <v>682</v>
      </c>
      <c r="AB1554" s="175"/>
      <c r="AC1554" s="176"/>
      <c r="AD1554" s="176"/>
      <c r="AT1554" s="102"/>
      <c r="AU1554" s="101"/>
    </row>
    <row r="1555" spans="1:47" ht="101.5">
      <c r="A1555" s="487"/>
      <c r="B1555" s="445"/>
      <c r="C1555" s="339" t="s">
        <v>144</v>
      </c>
      <c r="D1555" s="262" t="s">
        <v>1388</v>
      </c>
      <c r="E1555" s="352" t="s">
        <v>362</v>
      </c>
      <c r="F1555" s="263" t="s">
        <v>624</v>
      </c>
      <c r="G1555" s="290" t="s">
        <v>704</v>
      </c>
      <c r="H1555" s="341" t="s">
        <v>507</v>
      </c>
      <c r="I1555" s="335" t="str">
        <f>IF(OR(E1555="SE",E1555="SA"),VLOOKUP(H1555,'Tabla de Peligros y Riesgo'!$C$2:$E$226,2,FALSE),VLOOKUP(H1555,'LISTA DE ASPECTOS - IMPACTOS'!$D$3:$F$72,2,FALSE))</f>
        <v xml:space="preserve">Golpes </v>
      </c>
      <c r="J1555" s="336" t="s">
        <v>705</v>
      </c>
      <c r="K1555" s="342" t="s">
        <v>680</v>
      </c>
      <c r="L1555" s="177">
        <v>3</v>
      </c>
      <c r="M1555" s="268">
        <f t="shared" si="103"/>
        <v>13</v>
      </c>
      <c r="N1555" s="177"/>
      <c r="O1555" s="177"/>
      <c r="P1555" s="84"/>
      <c r="Q1555" s="287"/>
      <c r="R1555" s="177"/>
      <c r="S1555" s="177" t="s">
        <v>714</v>
      </c>
      <c r="T1555" s="178"/>
      <c r="U1555" s="178" t="s">
        <v>748</v>
      </c>
      <c r="V1555" s="87"/>
      <c r="W1555" s="86">
        <f t="shared" si="105"/>
        <v>13</v>
      </c>
      <c r="X1555" s="88"/>
      <c r="Y1555" s="86">
        <f t="shared" si="104"/>
        <v>17</v>
      </c>
      <c r="Z1555" s="85"/>
      <c r="AA1555" s="277" t="s">
        <v>682</v>
      </c>
      <c r="AB1555" s="175"/>
      <c r="AC1555" s="176"/>
      <c r="AD1555" s="176"/>
      <c r="AT1555" s="102"/>
      <c r="AU1555" s="101"/>
    </row>
    <row r="1556" spans="1:47" ht="87">
      <c r="A1556" s="487"/>
      <c r="B1556" s="445"/>
      <c r="C1556" s="488" t="s">
        <v>280</v>
      </c>
      <c r="D1556" s="262" t="s">
        <v>1388</v>
      </c>
      <c r="E1556" s="352" t="s">
        <v>361</v>
      </c>
      <c r="F1556" s="263" t="s">
        <v>624</v>
      </c>
      <c r="G1556" s="290" t="s">
        <v>441</v>
      </c>
      <c r="H1556" s="341" t="s">
        <v>519</v>
      </c>
      <c r="I1556" s="335" t="str">
        <f>IF(OR(E1556="SE",E1556="SA"),VLOOKUP(H1556,'Tabla de Peligros y Riesgo'!$C$2:$E$226,2,FALSE),VLOOKUP(H1556,'LISTA DE ASPECTOS - IMPACTOS'!$D$3:$F$72,2,FALSE))</f>
        <v>Riesgos Disergonómico</v>
      </c>
      <c r="J1556" s="336" t="str">
        <f>IF(OR(E1556="SE",E1556="SA"),VLOOKUP(H1556,'Tabla de Peligros y Riesgo'!$C$2:$E$226,3,FALSE),VLOOKUP(H1556,'LISTA DE ASPECTOS - IMPACTOS'!$D$3:$F$72,3,FALSE))</f>
        <v>Lumbalgia/Dorsalgia/ Hiperlordosis/ Tendinitis de Hombro</v>
      </c>
      <c r="K1556" s="342" t="s">
        <v>715</v>
      </c>
      <c r="L1556" s="177">
        <v>4</v>
      </c>
      <c r="M1556" s="268">
        <f t="shared" si="103"/>
        <v>14</v>
      </c>
      <c r="N1556" s="177"/>
      <c r="O1556" s="177"/>
      <c r="P1556" s="84"/>
      <c r="Q1556" s="287"/>
      <c r="R1556" s="177"/>
      <c r="S1556" s="177" t="s">
        <v>716</v>
      </c>
      <c r="T1556" s="178"/>
      <c r="U1556" s="178" t="s">
        <v>748</v>
      </c>
      <c r="V1556" s="87"/>
      <c r="W1556" s="86">
        <f t="shared" si="105"/>
        <v>14</v>
      </c>
      <c r="X1556" s="88"/>
      <c r="Y1556" s="86">
        <f t="shared" si="104"/>
        <v>18</v>
      </c>
      <c r="Z1556" s="85"/>
      <c r="AA1556" s="267" t="s">
        <v>682</v>
      </c>
      <c r="AB1556" s="175"/>
      <c r="AC1556" s="176"/>
      <c r="AD1556" s="176"/>
      <c r="AT1556" s="102"/>
      <c r="AU1556" s="101"/>
    </row>
    <row r="1557" spans="1:47" ht="87">
      <c r="A1557" s="487"/>
      <c r="B1557" s="445"/>
      <c r="C1557" s="489"/>
      <c r="D1557" s="262" t="s">
        <v>1388</v>
      </c>
      <c r="E1557" s="352" t="s">
        <v>362</v>
      </c>
      <c r="F1557" s="263" t="s">
        <v>624</v>
      </c>
      <c r="G1557" s="290" t="s">
        <v>701</v>
      </c>
      <c r="H1557" s="341" t="s">
        <v>542</v>
      </c>
      <c r="I1557" s="335" t="str">
        <f>IF(OR(E1557="SE",E1557="SA"),VLOOKUP(H1557,'Tabla de Peligros y Riesgo'!$C$2:$E$226,2,FALSE),VLOOKUP(H1557,'LISTA DE ASPECTOS - IMPACTOS'!$D$3:$F$72,2,FALSE))</f>
        <v>Caída al mismo nivel</v>
      </c>
      <c r="J1557" s="336" t="s">
        <v>702</v>
      </c>
      <c r="K1557" s="342" t="s">
        <v>680</v>
      </c>
      <c r="L1557" s="177">
        <v>4</v>
      </c>
      <c r="M1557" s="268">
        <f t="shared" si="103"/>
        <v>18</v>
      </c>
      <c r="N1557" s="85"/>
      <c r="O1557" s="85"/>
      <c r="P1557" s="84"/>
      <c r="Q1557" s="287"/>
      <c r="R1557" s="177"/>
      <c r="S1557" s="177" t="s">
        <v>811</v>
      </c>
      <c r="T1557" s="178"/>
      <c r="U1557" s="178" t="s">
        <v>748</v>
      </c>
      <c r="V1557" s="87">
        <v>0.15</v>
      </c>
      <c r="W1557" s="86">
        <f t="shared" si="105"/>
        <v>18</v>
      </c>
      <c r="X1557" s="88">
        <f>IF(M1557&gt;=16,MAX(N1557:R1557),IF(M1557&lt;16,MAX(N1557:V1557)))</f>
        <v>0</v>
      </c>
      <c r="Y1557" s="86">
        <f t="shared" si="104"/>
        <v>21</v>
      </c>
      <c r="Z1557" s="85"/>
      <c r="AA1557" s="267" t="s">
        <v>682</v>
      </c>
      <c r="AB1557" s="175"/>
      <c r="AC1557" s="176"/>
      <c r="AD1557" s="176"/>
      <c r="AT1557" s="102"/>
      <c r="AU1557" s="101"/>
    </row>
    <row r="1558" spans="1:47" ht="188">
      <c r="A1558" s="487"/>
      <c r="B1558" s="445"/>
      <c r="C1558" s="489"/>
      <c r="D1558" s="262" t="s">
        <v>1388</v>
      </c>
      <c r="E1558" s="352" t="s">
        <v>363</v>
      </c>
      <c r="F1558" s="263" t="s">
        <v>624</v>
      </c>
      <c r="G1558" s="290" t="s">
        <v>739</v>
      </c>
      <c r="H1558" s="341" t="s">
        <v>740</v>
      </c>
      <c r="I1558" s="335" t="str">
        <f>IF(OR(E1558="SE",E1558="SA"),VLOOKUP(H1558,'Tabla de Peligros y Riesgo'!$C$2:$E$226,2,FALSE),VLOOKUP(H1558,'LISTA DE ASPECTOS - IMPACTOS'!$D$3:$F$72,2,FALSE))</f>
        <v>Alteración de la calidad de suelo/agua</v>
      </c>
      <c r="J1558" s="336" t="str">
        <f>IF(OR(E1558="SE",E1558="SA"),VLOOKUP(H1558,'Tabla de Peligros y Riesgo'!$C$2:$E$226,3,FALSE),VLOOKUP(H1558,'LISTA DE ASPECTOS - IMPACTOS'!$D$3:$F$72,3,FALSE))</f>
        <v>Potencial incumplimiento de Estándares de Calidad Ambiental (ECA) para aire.
Potencial afectación a la vida y salud humana.</v>
      </c>
      <c r="K1558" s="342" t="s">
        <v>715</v>
      </c>
      <c r="L1558" s="177">
        <v>4</v>
      </c>
      <c r="M1558" s="268">
        <f t="shared" si="103"/>
        <v>14</v>
      </c>
      <c r="N1558" s="85"/>
      <c r="O1558" s="85"/>
      <c r="P1558" s="291"/>
      <c r="Q1558" s="287"/>
      <c r="R1558" s="177"/>
      <c r="S1558" s="177" t="s">
        <v>741</v>
      </c>
      <c r="T1558" s="178">
        <v>0.35</v>
      </c>
      <c r="U1558" s="178"/>
      <c r="V1558" s="87"/>
      <c r="W1558" s="86">
        <f t="shared" si="105"/>
        <v>14</v>
      </c>
      <c r="X1558" s="88"/>
      <c r="Y1558" s="86">
        <f t="shared" si="104"/>
        <v>18</v>
      </c>
      <c r="Z1558" s="85"/>
      <c r="AA1558" s="267" t="s">
        <v>682</v>
      </c>
      <c r="AB1558" s="536"/>
      <c r="AC1558" s="537"/>
      <c r="AD1558" s="537"/>
      <c r="AE1558" s="272"/>
      <c r="AF1558" s="272"/>
      <c r="AG1558" s="272"/>
      <c r="AH1558" s="272"/>
      <c r="AI1558" s="272"/>
      <c r="AJ1558" s="272"/>
      <c r="AK1558" s="272"/>
      <c r="AL1558" s="273"/>
      <c r="AM1558" s="272"/>
      <c r="AN1558" s="273"/>
      <c r="AO1558" s="272"/>
      <c r="AP1558" s="273"/>
      <c r="AQ1558" s="272"/>
      <c r="AR1558" s="273"/>
      <c r="AS1558" s="272"/>
      <c r="AT1558" s="102"/>
      <c r="AU1558" s="101"/>
    </row>
    <row r="1559" spans="1:47" ht="329">
      <c r="A1559" s="487"/>
      <c r="B1559" s="445"/>
      <c r="C1559" s="489"/>
      <c r="D1559" s="262" t="s">
        <v>1388</v>
      </c>
      <c r="E1559" s="352" t="s">
        <v>363</v>
      </c>
      <c r="F1559" s="263" t="s">
        <v>624</v>
      </c>
      <c r="G1559" s="290" t="s">
        <v>732</v>
      </c>
      <c r="H1559" s="341" t="s">
        <v>729</v>
      </c>
      <c r="I1559" s="335" t="str">
        <f>IF(OR(E1559="SE",E1559="SA"),VLOOKUP(H1559,'Tabla de Peligros y Riesgo'!$C$2:$E$226,2,FALSE),VLOOKUP(H1559,'LISTA DE ASPECTOS - IMPACTOS'!$D$3:$F$72,2,FALSE))</f>
        <v>Alteración de la calidad de suelo/agua</v>
      </c>
      <c r="J1559" s="336" t="str">
        <f>IF(OR(E1559="SE",E1559="SA"),VLOOKUP(H1559,'Tabla de Peligros y Riesgo'!$C$2:$E$226,3,FALSE),VLOOKUP(H1559,'LISTA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59" s="342" t="s">
        <v>690</v>
      </c>
      <c r="L1559" s="177">
        <v>4</v>
      </c>
      <c r="M1559" s="268">
        <f t="shared" si="103"/>
        <v>10</v>
      </c>
      <c r="N1559" s="85"/>
      <c r="O1559" s="85"/>
      <c r="P1559" s="84"/>
      <c r="Q1559" s="177"/>
      <c r="R1559" s="177"/>
      <c r="S1559" s="177" t="s">
        <v>733</v>
      </c>
      <c r="T1559" s="178"/>
      <c r="U1559" s="178"/>
      <c r="V1559" s="87"/>
      <c r="W1559" s="86">
        <f t="shared" si="105"/>
        <v>10</v>
      </c>
      <c r="X1559" s="88"/>
      <c r="Y1559" s="86">
        <f t="shared" si="104"/>
        <v>18</v>
      </c>
      <c r="Z1559" s="85"/>
      <c r="AA1559" s="267" t="s">
        <v>682</v>
      </c>
      <c r="AB1559" s="175"/>
      <c r="AC1559" s="176"/>
      <c r="AD1559" s="176"/>
      <c r="AE1559" s="272"/>
      <c r="AF1559" s="272"/>
      <c r="AG1559" s="272"/>
      <c r="AH1559" s="272"/>
      <c r="AI1559" s="272"/>
      <c r="AJ1559" s="272"/>
      <c r="AK1559" s="272"/>
      <c r="AL1559" s="273"/>
      <c r="AM1559" s="272"/>
      <c r="AN1559" s="273"/>
      <c r="AO1559" s="272"/>
      <c r="AP1559" s="273"/>
      <c r="AQ1559" s="272"/>
      <c r="AR1559" s="273"/>
      <c r="AS1559" s="272"/>
      <c r="AT1559" s="102"/>
      <c r="AU1559" s="101"/>
    </row>
    <row r="1560" spans="1:47" ht="329">
      <c r="A1560" s="487"/>
      <c r="B1560" s="445"/>
      <c r="C1560" s="489"/>
      <c r="D1560" s="262" t="s">
        <v>1388</v>
      </c>
      <c r="E1560" s="352" t="s">
        <v>363</v>
      </c>
      <c r="F1560" s="263" t="s">
        <v>624</v>
      </c>
      <c r="G1560" s="290" t="s">
        <v>728</v>
      </c>
      <c r="H1560" s="341" t="s">
        <v>729</v>
      </c>
      <c r="I1560" s="335" t="str">
        <f>IF(OR(E1560="SE",E1560="SA"),VLOOKUP(H1560,'Tabla de Peligros y Riesgo'!$C$2:$E$226,2,FALSE),VLOOKUP(H1560,'LISTA DE ASPECTOS - IMPACTOS'!$D$3:$F$72,2,FALSE))</f>
        <v>Alteración de la calidad de suelo/agua</v>
      </c>
      <c r="J1560" s="336" t="str">
        <f>IF(OR(E1560="SE",E1560="SA"),VLOOKUP(H1560,'Tabla de Peligros y Riesgo'!$C$2:$E$226,3,FALSE),VLOOKUP(H1560,'LISTA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60" s="342" t="s">
        <v>680</v>
      </c>
      <c r="L1560" s="177">
        <v>3</v>
      </c>
      <c r="M1560" s="268">
        <f t="shared" ref="M1560:M1623" si="106">IF(CONCATENATE(L1560,K1560)="1A",1,IF(CONCATENATE(L1560,K1560)="1B",2,IF(CONCATENATE(L1560,K1560)="2A",3,IF(CONCATENATE(L1560,K1560)="1C",4,IF(CONCATENATE(L1560,K1560)="2B",5,IF(CONCATENATE(L1560,K1560)="3A",6,IF(CONCATENATE(L1560,K1560)="1D",7,IF(CONCATENATE(L1560,K1560)="2C",8,IF(CONCATENATE(L1560,K1560)="3B",9,IF(CONCATENATE(L1560,K1560)="4A",10,IF(CONCATENATE(L1560,K1560)="1E",11,IF(CONCATENATE(L1560,K1560)="2D",12,IF(CONCATENATE(L1560,K1560)="3C",13,IF(CONCATENATE(L1560,K1560)="4B",14,IF(CONCATENATE(L1560,K1560)="5A",15,IF(CONCATENATE(L1560,K1560)="2E",16,IF(CONCATENATE(L1560,K1560)="3D",17,IF(CONCATENATE(L1560,K1560)="4C",18,IF(CONCATENATE(L1560,K1560)="5B",19,IF(CONCATENATE(L1560,K1560)="3E",20,IF(CONCATENATE(L1560,K1560)="4D",21,IF(CONCATENATE(L1560,K1560)="5C",22,IF(CONCATENATE(L1560,K1560)="4E",23,IF(CONCATENATE(L1560,K1560)="5D",24,IF(CONCATENATE(L1560,K1560)="5E",25,"")))))))))))))))))))))))))</f>
        <v>13</v>
      </c>
      <c r="N1560" s="177"/>
      <c r="O1560" s="177"/>
      <c r="P1560" s="84"/>
      <c r="Q1560" s="177" t="s">
        <v>730</v>
      </c>
      <c r="R1560" s="177" t="s">
        <v>685</v>
      </c>
      <c r="S1560" s="177" t="s">
        <v>731</v>
      </c>
      <c r="T1560" s="178">
        <v>0.35</v>
      </c>
      <c r="U1560" s="178"/>
      <c r="V1560" s="87">
        <v>0.15</v>
      </c>
      <c r="W1560" s="86">
        <f t="shared" si="105"/>
        <v>13</v>
      </c>
      <c r="X1560" s="88">
        <f>IF(M1560&gt;=16,MAX(N1560:R1560),IF(M1560&lt;16,MAX(N1560:V1560)))</f>
        <v>0.35</v>
      </c>
      <c r="Y1560" s="86">
        <f t="shared" ref="Y1560:Y1623" si="107">_xlfn.IFS(AND(W1560=1,N1560&lt;&gt;0),25,AND(W1560=1,O1560&lt;&gt;0),21,AND(W1560=1,R1560="ALTO"),16,AND(W1560=1,R1560="BAJO"),11,AND(W1560=1,S1560&lt;&gt;0),2,AND(W1560=2,N1560&lt;&gt;0),25,AND(W1560=2,O1560&lt;&gt;0),21,AND(W1560=2,R1560="ALTO"),16,AND(W1560=2,R1560="BAJO"),11,AND(W1560=2,S1560&lt;&gt;0),4,AND(W1560=3,N1560&lt;&gt;0),25,AND(W1560=3,O1560&lt;&gt;0),21,AND(W1560=3,R1560="ALTO"),16,AND(W1560=3,R1560="BAJO"),12,AND(W1560=3,S1560&lt;&gt;0),5,AND(W1560=4,N1560&lt;&gt;0),25,AND(W1560=4,O1560&lt;&gt;0),13,AND(W1560=4,R1560="ALTO"),16,AND(W1560=4,R1560="BAJO"),14,AND(W1560=4,S1560&lt;&gt;0),7,AND(W1560=5,N1560&lt;&gt;0),25,AND(W1560=5,O1560&lt;&gt;0),21,AND(W1560=5,R1560="ALTO"),16,AND(W1560=5,R1560="BAJO"),12,AND(W1560=5,S1560&lt;&gt;0),8,AND(W1560=6,N1560&lt;&gt;0),25,AND(W1560=6,O1560&lt;&gt;0),21,AND(W1560=6,R1560="ALTO"),20,AND(W1560=6,R1560="BAJO"),17,AND(W1560=6,S1560&lt;&gt;0),6,AND(W1560=7,N1560&lt;&gt;0),25,AND(W1560=7,O1560&lt;&gt;0),23,AND(W1560=7,R1560="ALTO"),16,AND(W1560=7,R1560="BAJO"),11,AND(W1560=7,S1560&lt;&gt;0),7,AND(W1560=8,N1560&lt;&gt;0),25,AND(W1560=8,O1560&lt;&gt;0),21,AND(W1560=8,R1560="ALTO"),16,AND(W1560=8,R1560="BAJO"),12,AND(W1560=8,S1560&lt;&gt;0),8,AND(W1560=9,N1560&lt;&gt;0),25,AND(W1560=9,O1560&lt;&gt;0),21,AND(W1560=9,R1560="ALTO"),20,AND(W1560=9,R1560="BAJO"),17,AND(W1560=9,S1560&lt;&gt;0),13,AND(W1560=10,N1560&lt;&gt;0),25,AND(W1560=10,O1560&lt;&gt;0),22,AND(W1560=10,R1560="ALTO"),21,AND(W1560=10,R1560="BAJO"),18,AND(W1560=10,S1560&lt;&gt;0),18,AND(W1560=11,N1560&lt;&gt;0),25,AND(W1560=11,O1560&lt;&gt;0),23,AND(W1560=11,R1560="ALTO"),20,AND(W1560=11,R1560="BAJO"),16,AND(W1560=11,S1560&lt;&gt;0),11,AND(W1560=12,N1560&lt;&gt;0),25,AND(W1560=12,O1560&lt;&gt;0),23,AND(W1560=12,R1560="ALTO"),20,AND(W1560=12,R1560="BAJO"),16,AND(W1560=12,S1560&lt;&gt;0),12,AND(W1560=13,N1560&lt;&gt;0),25,AND(W1560=13,O1560&lt;&gt;0),21,AND(W1560=13,R1560="ALTO"),20,AND(W1560=13,R1560="BAJO"),17,AND(W1560=13,S1560&lt;&gt;0),17,AND(W1560=14,N1560&lt;&gt;0),25,AND(W1560=14,O1560&lt;&gt;0),24,AND(W1560=14,R1560="ALTO"),23,AND(W1560=14,R1560="BAJO"),21,AND(W1560=14,S1560&lt;&gt;0),18,AND(W1560=15,N1560&lt;&gt;0),25,AND(W1560=15,O1560&lt;&gt;0),24,AND(W1560=15,R1560="ALTO"),22,AND(W1560=15,R1560="BAJO"),19,AND(W1560=15,S1560&lt;&gt;0),19,AND(W1560=16,N1560&lt;&gt;0),25,AND(W1560=16,O1560&lt;&gt;0),23,AND(W1560=16,R1560="ALTO"),23,AND(W1560=16,R1560="BAJO"),23,AND(W1560=16,S1560&lt;&gt;0),20,AND(W1560=17,N1560&lt;&gt;0),25,AND(W1560=17,O1560&lt;&gt;0),24,AND(W1560=17,R1560="ALTO"),23,AND(W1560=17,R1560="BAJO"),21,AND(W1560=17,S1560&lt;&gt;0),20,AND(W1560=18,N1560&lt;&gt;0),25,AND(W1560=18,O1560&lt;&gt;0),24,AND(W1560=18,R1560="ALTO"),23,AND(W1560=18,R1560="BAJO"),22,AND(W1560=18,S1560&lt;&gt;0),21,AND(W1560=19,N1560&lt;&gt;0),25,AND(W1560=19,O1560&lt;&gt;0),25,AND(W1560=19,R1560="ALTO"),24,AND(W1560=19,R1560="BAJO"),22,AND(W1560=19,S1560&lt;&gt;0),22,AND(W1560&lt;&gt;0,U1560&lt;&gt;0),W1560,TRUE,"FALSO")</f>
        <v>17</v>
      </c>
      <c r="Z1560" s="85"/>
      <c r="AA1560" s="277" t="s">
        <v>682</v>
      </c>
      <c r="AB1560" s="175"/>
      <c r="AC1560" s="176"/>
      <c r="AD1560" s="176"/>
      <c r="AT1560" s="102"/>
      <c r="AU1560" s="101"/>
    </row>
    <row r="1561" spans="1:47" ht="87">
      <c r="A1561" s="487"/>
      <c r="B1561" s="445"/>
      <c r="C1561" s="489"/>
      <c r="D1561" s="262" t="s">
        <v>1388</v>
      </c>
      <c r="E1561" s="352" t="s">
        <v>362</v>
      </c>
      <c r="F1561" s="263" t="s">
        <v>624</v>
      </c>
      <c r="G1561" s="290" t="s">
        <v>823</v>
      </c>
      <c r="H1561" s="341" t="s">
        <v>824</v>
      </c>
      <c r="I1561" s="335" t="str">
        <f>IF(OR(E1561="SE",E1561="SA"),VLOOKUP(H1561,'Tabla de Peligros y Riesgo'!$C$2:$E$226,2,FALSE),VLOOKUP(H1561,'LISTA DE ASPECTOS - IMPACTOS'!$D$3:$F$72,2,FALSE))</f>
        <v>Aplastamiento</v>
      </c>
      <c r="J1561" s="336" t="str">
        <f>IF(OR(E1561="SE",E1561="SA"),VLOOKUP(H1561,'Tabla de Peligros y Riesgo'!$C$2:$E$226,3,FALSE),VLOOKUP(H1561,'LISTA DE ASPECTOS - IMPACTOS'!$D$3:$F$72,3,FALSE))</f>
        <v>Contusión/Fractura/Muerte</v>
      </c>
      <c r="K1561" s="342" t="s">
        <v>680</v>
      </c>
      <c r="L1561" s="177">
        <v>2</v>
      </c>
      <c r="M1561" s="268">
        <f t="shared" si="106"/>
        <v>8</v>
      </c>
      <c r="N1561" s="85"/>
      <c r="O1561" s="85"/>
      <c r="P1561" s="84"/>
      <c r="Q1561" s="287" t="s">
        <v>825</v>
      </c>
      <c r="R1561" s="177" t="s">
        <v>685</v>
      </c>
      <c r="S1561" s="177" t="s">
        <v>826</v>
      </c>
      <c r="T1561" s="178"/>
      <c r="U1561" s="178" t="s">
        <v>748</v>
      </c>
      <c r="V1561" s="87"/>
      <c r="W1561" s="86">
        <f t="shared" si="105"/>
        <v>8</v>
      </c>
      <c r="X1561" s="88"/>
      <c r="Y1561" s="86">
        <f t="shared" si="107"/>
        <v>12</v>
      </c>
      <c r="Z1561" s="85"/>
      <c r="AA1561" s="267" t="s">
        <v>682</v>
      </c>
      <c r="AB1561" s="175"/>
      <c r="AC1561" s="176"/>
      <c r="AD1561" s="176"/>
      <c r="AT1561" s="102"/>
      <c r="AU1561" s="101"/>
    </row>
    <row r="1562" spans="1:47" ht="116">
      <c r="A1562" s="487"/>
      <c r="B1562" s="445"/>
      <c r="C1562" s="489"/>
      <c r="D1562" s="262" t="s">
        <v>1388</v>
      </c>
      <c r="E1562" s="352" t="s">
        <v>362</v>
      </c>
      <c r="F1562" s="263" t="s">
        <v>624</v>
      </c>
      <c r="G1562" s="290" t="s">
        <v>735</v>
      </c>
      <c r="H1562" s="341" t="s">
        <v>736</v>
      </c>
      <c r="I1562" s="335" t="str">
        <f>IF(OR(E1562="SE",E1562="SA"),VLOOKUP(H1562,'Tabla de Peligros y Riesgo'!$C$2:$E$226,2,FALSE),VLOOKUP(H1562,'LISTA DE ASPECTOS - IMPACTOS'!$D$3:$F$72,2,FALSE))</f>
        <v>Cortes</v>
      </c>
      <c r="J1562" s="336" t="str">
        <f>IF(OR(E1562="SE",E1562="SA"),VLOOKUP(H1562,'Tabla de Peligros y Riesgo'!$C$2:$E$226,3,FALSE),VLOOKUP(H1562,'LISTA DE ASPECTOS - IMPACTOS'!$D$3:$F$72,3,FALSE))</f>
        <v>Herida punzocortante</v>
      </c>
      <c r="K1562" s="342" t="s">
        <v>715</v>
      </c>
      <c r="L1562" s="177">
        <v>3</v>
      </c>
      <c r="M1562" s="268">
        <f t="shared" si="106"/>
        <v>9</v>
      </c>
      <c r="N1562" s="85"/>
      <c r="O1562" s="85"/>
      <c r="P1562" s="84"/>
      <c r="Q1562" s="287" t="s">
        <v>737</v>
      </c>
      <c r="R1562" s="177" t="s">
        <v>678</v>
      </c>
      <c r="S1562" s="177" t="s">
        <v>738</v>
      </c>
      <c r="T1562" s="178"/>
      <c r="U1562" s="178" t="s">
        <v>748</v>
      </c>
      <c r="V1562" s="87"/>
      <c r="W1562" s="86">
        <f t="shared" si="105"/>
        <v>9</v>
      </c>
      <c r="X1562" s="88"/>
      <c r="Y1562" s="86">
        <f t="shared" si="107"/>
        <v>20</v>
      </c>
      <c r="Z1562" s="85"/>
      <c r="AA1562" s="267" t="s">
        <v>682</v>
      </c>
      <c r="AB1562" s="175"/>
      <c r="AC1562" s="176"/>
      <c r="AD1562" s="176"/>
      <c r="AT1562" s="102"/>
      <c r="AU1562" s="101"/>
    </row>
    <row r="1563" spans="1:47" ht="117.5">
      <c r="A1563" s="487"/>
      <c r="B1563" s="445"/>
      <c r="C1563" s="493"/>
      <c r="D1563" s="262" t="s">
        <v>1388</v>
      </c>
      <c r="E1563" s="352" t="s">
        <v>362</v>
      </c>
      <c r="F1563" s="263" t="s">
        <v>624</v>
      </c>
      <c r="G1563" s="290" t="s">
        <v>704</v>
      </c>
      <c r="H1563" s="341" t="s">
        <v>707</v>
      </c>
      <c r="I1563" s="335" t="str">
        <f>IF(OR(E1563="SE",E1563="SA"),VLOOKUP(H1563,'Tabla de Peligros y Riesgo'!$C$2:$E$226,2,FALSE),VLOOKUP(H1563,'LISTA DE ASPECTOS - IMPACTOS'!$D$3:$F$72,2,FALSE))</f>
        <v>Atrapamiento</v>
      </c>
      <c r="J1563" s="336" t="s">
        <v>705</v>
      </c>
      <c r="K1563" s="342" t="s">
        <v>680</v>
      </c>
      <c r="L1563" s="177">
        <v>3</v>
      </c>
      <c r="M1563" s="268">
        <f t="shared" si="106"/>
        <v>13</v>
      </c>
      <c r="N1563" s="177"/>
      <c r="O1563" s="177"/>
      <c r="P1563" s="84"/>
      <c r="Q1563" s="287"/>
      <c r="R1563" s="177"/>
      <c r="S1563" s="177" t="s">
        <v>714</v>
      </c>
      <c r="T1563" s="178"/>
      <c r="U1563" s="178" t="s">
        <v>748</v>
      </c>
      <c r="V1563" s="87"/>
      <c r="W1563" s="86">
        <f t="shared" si="105"/>
        <v>13</v>
      </c>
      <c r="X1563" s="88"/>
      <c r="Y1563" s="86">
        <f t="shared" si="107"/>
        <v>17</v>
      </c>
      <c r="Z1563" s="85"/>
      <c r="AA1563" s="277" t="s">
        <v>682</v>
      </c>
      <c r="AB1563" s="175"/>
      <c r="AC1563" s="176"/>
      <c r="AD1563" s="176"/>
      <c r="AT1563" s="102"/>
      <c r="AU1563" s="101"/>
    </row>
    <row r="1564" spans="1:47" ht="87">
      <c r="A1564" s="487"/>
      <c r="B1564" s="445"/>
      <c r="C1564" s="488" t="s">
        <v>281</v>
      </c>
      <c r="D1564" s="262" t="s">
        <v>1388</v>
      </c>
      <c r="E1564" s="352" t="s">
        <v>362</v>
      </c>
      <c r="F1564" s="263" t="s">
        <v>624</v>
      </c>
      <c r="G1564" s="290" t="s">
        <v>701</v>
      </c>
      <c r="H1564" s="341" t="s">
        <v>542</v>
      </c>
      <c r="I1564" s="335" t="str">
        <f>IF(OR(E1564="SE",E1564="SA"),VLOOKUP(H1564,'Tabla de Peligros y Riesgo'!$C$2:$E$226,2,FALSE),VLOOKUP(H1564,'LISTA DE ASPECTOS - IMPACTOS'!$D$3:$F$72,2,FALSE))</f>
        <v>Caída al mismo nivel</v>
      </c>
      <c r="J1564" s="336" t="s">
        <v>702</v>
      </c>
      <c r="K1564" s="342" t="s">
        <v>680</v>
      </c>
      <c r="L1564" s="177">
        <v>4</v>
      </c>
      <c r="M1564" s="268">
        <f t="shared" si="106"/>
        <v>18</v>
      </c>
      <c r="N1564" s="85"/>
      <c r="O1564" s="85"/>
      <c r="P1564" s="84"/>
      <c r="Q1564" s="287"/>
      <c r="R1564" s="177"/>
      <c r="S1564" s="177" t="s">
        <v>811</v>
      </c>
      <c r="T1564" s="178"/>
      <c r="U1564" s="178" t="s">
        <v>748</v>
      </c>
      <c r="V1564" s="87"/>
      <c r="W1564" s="86">
        <f t="shared" si="105"/>
        <v>18</v>
      </c>
      <c r="X1564" s="88">
        <f>IF(M1564&gt;=16,MAX(N1564:R1564),IF(M1564&lt;16,MAX(N1564:V1564)))</f>
        <v>0</v>
      </c>
      <c r="Y1564" s="86">
        <f t="shared" si="107"/>
        <v>21</v>
      </c>
      <c r="Z1564" s="85"/>
      <c r="AA1564" s="267" t="s">
        <v>682</v>
      </c>
      <c r="AB1564" s="175"/>
      <c r="AC1564" s="176"/>
      <c r="AD1564" s="176"/>
      <c r="AT1564" s="102"/>
      <c r="AU1564" s="101"/>
    </row>
    <row r="1565" spans="1:47" ht="188">
      <c r="A1565" s="487"/>
      <c r="B1565" s="445"/>
      <c r="C1565" s="489"/>
      <c r="D1565" s="262" t="s">
        <v>1388</v>
      </c>
      <c r="E1565" s="352" t="s">
        <v>363</v>
      </c>
      <c r="F1565" s="263" t="s">
        <v>624</v>
      </c>
      <c r="G1565" s="290" t="s">
        <v>739</v>
      </c>
      <c r="H1565" s="341" t="s">
        <v>740</v>
      </c>
      <c r="I1565" s="335" t="str">
        <f>IF(OR(E1565="SE",E1565="SA"),VLOOKUP(H1565,'Tabla de Peligros y Riesgo'!$C$2:$E$226,2,FALSE),VLOOKUP(H1565,'LISTA DE ASPECTOS - IMPACTOS'!$D$3:$F$72,2,FALSE))</f>
        <v>Alteración de la calidad de suelo/agua</v>
      </c>
      <c r="J1565" s="336" t="str">
        <f>IF(OR(E1565="SE",E1565="SA"),VLOOKUP(H1565,'Tabla de Peligros y Riesgo'!$C$2:$E$226,3,FALSE),VLOOKUP(H1565,'LISTA DE ASPECTOS - IMPACTOS'!$D$3:$F$72,3,FALSE))</f>
        <v>Potencial incumplimiento de Estándares de Calidad Ambiental (ECA) para aire.
Potencial afectación a la vida y salud humana.</v>
      </c>
      <c r="K1565" s="342" t="s">
        <v>715</v>
      </c>
      <c r="L1565" s="177">
        <v>4</v>
      </c>
      <c r="M1565" s="268">
        <f t="shared" si="106"/>
        <v>14</v>
      </c>
      <c r="N1565" s="85"/>
      <c r="O1565" s="85"/>
      <c r="P1565" s="291"/>
      <c r="Q1565" s="287"/>
      <c r="R1565" s="177"/>
      <c r="S1565" s="177" t="s">
        <v>741</v>
      </c>
      <c r="T1565" s="178">
        <v>0.35</v>
      </c>
      <c r="U1565" s="178"/>
      <c r="V1565" s="87"/>
      <c r="W1565" s="86">
        <f t="shared" si="105"/>
        <v>14</v>
      </c>
      <c r="X1565" s="88"/>
      <c r="Y1565" s="86">
        <f t="shared" si="107"/>
        <v>18</v>
      </c>
      <c r="Z1565" s="85"/>
      <c r="AA1565" s="267" t="s">
        <v>682</v>
      </c>
      <c r="AB1565" s="536"/>
      <c r="AC1565" s="537"/>
      <c r="AD1565" s="537"/>
      <c r="AE1565" s="272"/>
      <c r="AF1565" s="272"/>
      <c r="AG1565" s="272"/>
      <c r="AH1565" s="272"/>
      <c r="AI1565" s="272"/>
      <c r="AJ1565" s="272"/>
      <c r="AK1565" s="272"/>
      <c r="AL1565" s="273"/>
      <c r="AM1565" s="272"/>
      <c r="AN1565" s="273"/>
      <c r="AO1565" s="272"/>
      <c r="AP1565" s="273"/>
      <c r="AQ1565" s="272"/>
      <c r="AR1565" s="273"/>
      <c r="AS1565" s="272"/>
      <c r="AT1565" s="102"/>
      <c r="AU1565" s="101"/>
    </row>
    <row r="1566" spans="1:47" ht="329">
      <c r="A1566" s="487"/>
      <c r="B1566" s="445"/>
      <c r="C1566" s="489"/>
      <c r="D1566" s="262" t="s">
        <v>1388</v>
      </c>
      <c r="E1566" s="352" t="s">
        <v>363</v>
      </c>
      <c r="F1566" s="263" t="s">
        <v>624</v>
      </c>
      <c r="G1566" s="290" t="s">
        <v>732</v>
      </c>
      <c r="H1566" s="341" t="s">
        <v>729</v>
      </c>
      <c r="I1566" s="335" t="str">
        <f>IF(OR(E1566="SE",E1566="SA"),VLOOKUP(H1566,'Tabla de Peligros y Riesgo'!$C$2:$E$226,2,FALSE),VLOOKUP(H1566,'LISTA DE ASPECTOS - IMPACTOS'!$D$3:$F$72,2,FALSE))</f>
        <v>Alteración de la calidad de suelo/agua</v>
      </c>
      <c r="J1566" s="336" t="str">
        <f>IF(OR(E1566="SE",E1566="SA"),VLOOKUP(H1566,'Tabla de Peligros y Riesgo'!$C$2:$E$226,3,FALSE),VLOOKUP(H1566,'LISTA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66" s="342" t="s">
        <v>690</v>
      </c>
      <c r="L1566" s="177">
        <v>4</v>
      </c>
      <c r="M1566" s="268">
        <f t="shared" si="106"/>
        <v>10</v>
      </c>
      <c r="N1566" s="85"/>
      <c r="O1566" s="85"/>
      <c r="P1566" s="84"/>
      <c r="Q1566" s="177"/>
      <c r="R1566" s="177"/>
      <c r="S1566" s="177" t="s">
        <v>733</v>
      </c>
      <c r="T1566" s="178"/>
      <c r="U1566" s="178"/>
      <c r="V1566" s="87"/>
      <c r="W1566" s="86">
        <f t="shared" si="105"/>
        <v>10</v>
      </c>
      <c r="X1566" s="88"/>
      <c r="Y1566" s="86">
        <f t="shared" si="107"/>
        <v>18</v>
      </c>
      <c r="Z1566" s="85"/>
      <c r="AA1566" s="267" t="s">
        <v>682</v>
      </c>
      <c r="AB1566" s="175"/>
      <c r="AC1566" s="176"/>
      <c r="AD1566" s="176"/>
      <c r="AE1566" s="272"/>
      <c r="AF1566" s="272"/>
      <c r="AG1566" s="272"/>
      <c r="AH1566" s="272"/>
      <c r="AI1566" s="272"/>
      <c r="AJ1566" s="272"/>
      <c r="AK1566" s="272"/>
      <c r="AL1566" s="273"/>
      <c r="AM1566" s="272"/>
      <c r="AN1566" s="273"/>
      <c r="AO1566" s="272"/>
      <c r="AP1566" s="273"/>
      <c r="AQ1566" s="272"/>
      <c r="AR1566" s="273"/>
      <c r="AS1566" s="272"/>
      <c r="AT1566" s="102"/>
      <c r="AU1566" s="101"/>
    </row>
    <row r="1567" spans="1:47" ht="329">
      <c r="A1567" s="487"/>
      <c r="B1567" s="445"/>
      <c r="C1567" s="489"/>
      <c r="D1567" s="262" t="s">
        <v>1388</v>
      </c>
      <c r="E1567" s="352" t="s">
        <v>363</v>
      </c>
      <c r="F1567" s="263" t="s">
        <v>624</v>
      </c>
      <c r="G1567" s="290" t="s">
        <v>728</v>
      </c>
      <c r="H1567" s="341" t="s">
        <v>729</v>
      </c>
      <c r="I1567" s="335" t="str">
        <f>IF(OR(E1567="SE",E1567="SA"),VLOOKUP(H1567,'Tabla de Peligros y Riesgo'!$C$2:$E$226,2,FALSE),VLOOKUP(H1567,'LISTA DE ASPECTOS - IMPACTOS'!$D$3:$F$72,2,FALSE))</f>
        <v>Alteración de la calidad de suelo/agua</v>
      </c>
      <c r="J1567" s="336" t="str">
        <f>IF(OR(E1567="SE",E1567="SA"),VLOOKUP(H1567,'Tabla de Peligros y Riesgo'!$C$2:$E$226,3,FALSE),VLOOKUP(H1567,'LISTA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67" s="342" t="s">
        <v>680</v>
      </c>
      <c r="L1567" s="177">
        <v>3</v>
      </c>
      <c r="M1567" s="268">
        <f t="shared" si="106"/>
        <v>13</v>
      </c>
      <c r="N1567" s="177"/>
      <c r="O1567" s="177"/>
      <c r="P1567" s="84"/>
      <c r="Q1567" s="177" t="s">
        <v>730</v>
      </c>
      <c r="R1567" s="177" t="s">
        <v>685</v>
      </c>
      <c r="S1567" s="177" t="s">
        <v>731</v>
      </c>
      <c r="T1567" s="178">
        <v>0.35</v>
      </c>
      <c r="U1567" s="178"/>
      <c r="V1567" s="87">
        <v>0.15</v>
      </c>
      <c r="W1567" s="86">
        <f t="shared" si="105"/>
        <v>13</v>
      </c>
      <c r="X1567" s="88">
        <f>IF(M1567&gt;=16,MAX(N1567:R1567),IF(M1567&lt;16,MAX(N1567:V1567)))</f>
        <v>0.35</v>
      </c>
      <c r="Y1567" s="86">
        <f t="shared" si="107"/>
        <v>17</v>
      </c>
      <c r="Z1567" s="85"/>
      <c r="AA1567" s="277" t="s">
        <v>682</v>
      </c>
      <c r="AB1567" s="175"/>
      <c r="AC1567" s="176"/>
      <c r="AD1567" s="176"/>
      <c r="AT1567" s="102"/>
      <c r="AU1567" s="101"/>
    </row>
    <row r="1568" spans="1:47" ht="116">
      <c r="A1568" s="487"/>
      <c r="B1568" s="445"/>
      <c r="C1568" s="489"/>
      <c r="D1568" s="262" t="s">
        <v>1388</v>
      </c>
      <c r="E1568" s="352" t="s">
        <v>362</v>
      </c>
      <c r="F1568" s="263" t="s">
        <v>624</v>
      </c>
      <c r="G1568" s="290" t="s">
        <v>735</v>
      </c>
      <c r="H1568" s="341" t="s">
        <v>736</v>
      </c>
      <c r="I1568" s="335" t="str">
        <f>IF(OR(E1568="SE",E1568="SA"),VLOOKUP(H1568,'Tabla de Peligros y Riesgo'!$C$2:$E$226,2,FALSE),VLOOKUP(H1568,'LISTA DE ASPECTOS - IMPACTOS'!$D$3:$F$72,2,FALSE))</f>
        <v>Cortes</v>
      </c>
      <c r="J1568" s="336" t="str">
        <f>IF(OR(E1568="SE",E1568="SA"),VLOOKUP(H1568,'Tabla de Peligros y Riesgo'!$C$2:$E$226,3,FALSE),VLOOKUP(H1568,'LISTA DE ASPECTOS - IMPACTOS'!$D$3:$F$72,3,FALSE))</f>
        <v>Herida punzocortante</v>
      </c>
      <c r="K1568" s="342" t="s">
        <v>715</v>
      </c>
      <c r="L1568" s="177">
        <v>3</v>
      </c>
      <c r="M1568" s="268">
        <f t="shared" si="106"/>
        <v>9</v>
      </c>
      <c r="N1568" s="85"/>
      <c r="O1568" s="85"/>
      <c r="P1568" s="84"/>
      <c r="Q1568" s="287" t="s">
        <v>737</v>
      </c>
      <c r="R1568" s="177" t="s">
        <v>678</v>
      </c>
      <c r="S1568" s="177" t="s">
        <v>738</v>
      </c>
      <c r="T1568" s="178"/>
      <c r="U1568" s="178" t="s">
        <v>748</v>
      </c>
      <c r="V1568" s="87"/>
      <c r="W1568" s="86">
        <f t="shared" si="105"/>
        <v>9</v>
      </c>
      <c r="X1568" s="88"/>
      <c r="Y1568" s="86">
        <f t="shared" si="107"/>
        <v>20</v>
      </c>
      <c r="Z1568" s="85"/>
      <c r="AA1568" s="267" t="s">
        <v>682</v>
      </c>
      <c r="AB1568" s="175"/>
      <c r="AC1568" s="176"/>
      <c r="AD1568" s="176"/>
      <c r="AT1568" s="102"/>
      <c r="AU1568" s="101"/>
    </row>
    <row r="1569" spans="1:47" ht="101.5">
      <c r="A1569" s="487"/>
      <c r="B1569" s="445"/>
      <c r="C1569" s="493"/>
      <c r="D1569" s="262" t="s">
        <v>1388</v>
      </c>
      <c r="E1569" s="352" t="s">
        <v>362</v>
      </c>
      <c r="F1569" s="263" t="s">
        <v>624</v>
      </c>
      <c r="G1569" s="290" t="s">
        <v>704</v>
      </c>
      <c r="H1569" s="341" t="s">
        <v>507</v>
      </c>
      <c r="I1569" s="335" t="str">
        <f>IF(OR(E1569="SE",E1569="SA"),VLOOKUP(H1569,'Tabla de Peligros y Riesgo'!$C$2:$E$226,2,FALSE),VLOOKUP(H1569,'LISTA DE ASPECTOS - IMPACTOS'!$D$3:$F$72,2,FALSE))</f>
        <v xml:space="preserve">Golpes </v>
      </c>
      <c r="J1569" s="336" t="s">
        <v>705</v>
      </c>
      <c r="K1569" s="342" t="s">
        <v>680</v>
      </c>
      <c r="L1569" s="177">
        <v>3</v>
      </c>
      <c r="M1569" s="268">
        <f t="shared" si="106"/>
        <v>13</v>
      </c>
      <c r="N1569" s="177"/>
      <c r="O1569" s="177"/>
      <c r="P1569" s="84"/>
      <c r="Q1569" s="287"/>
      <c r="R1569" s="177"/>
      <c r="S1569" s="177" t="s">
        <v>714</v>
      </c>
      <c r="T1569" s="178"/>
      <c r="U1569" s="178" t="s">
        <v>748</v>
      </c>
      <c r="V1569" s="87"/>
      <c r="W1569" s="86">
        <f t="shared" si="105"/>
        <v>13</v>
      </c>
      <c r="X1569" s="88"/>
      <c r="Y1569" s="86">
        <f t="shared" si="107"/>
        <v>17</v>
      </c>
      <c r="Z1569" s="85"/>
      <c r="AA1569" s="277" t="s">
        <v>682</v>
      </c>
      <c r="AB1569" s="175"/>
      <c r="AC1569" s="176"/>
      <c r="AD1569" s="176"/>
      <c r="AT1569" s="102"/>
      <c r="AU1569" s="101"/>
    </row>
    <row r="1570" spans="1:47" ht="87">
      <c r="A1570" s="487"/>
      <c r="B1570" s="445"/>
      <c r="C1570" s="488" t="s">
        <v>279</v>
      </c>
      <c r="D1570" s="262" t="s">
        <v>1388</v>
      </c>
      <c r="E1570" s="352" t="s">
        <v>362</v>
      </c>
      <c r="F1570" s="263" t="s">
        <v>624</v>
      </c>
      <c r="G1570" s="290" t="s">
        <v>701</v>
      </c>
      <c r="H1570" s="341" t="s">
        <v>542</v>
      </c>
      <c r="I1570" s="335" t="str">
        <f>IF(OR(E1570="SE",E1570="SA"),VLOOKUP(H1570,'Tabla de Peligros y Riesgo'!$C$2:$E$226,2,FALSE),VLOOKUP(H1570,'LISTA DE ASPECTOS - IMPACTOS'!$D$3:$F$72,2,FALSE))</f>
        <v>Caída al mismo nivel</v>
      </c>
      <c r="J1570" s="336" t="s">
        <v>702</v>
      </c>
      <c r="K1570" s="342" t="s">
        <v>680</v>
      </c>
      <c r="L1570" s="177">
        <v>4</v>
      </c>
      <c r="M1570" s="268">
        <f t="shared" si="106"/>
        <v>18</v>
      </c>
      <c r="N1570" s="85"/>
      <c r="O1570" s="85"/>
      <c r="P1570" s="84"/>
      <c r="Q1570" s="287"/>
      <c r="R1570" s="177"/>
      <c r="S1570" s="177" t="s">
        <v>811</v>
      </c>
      <c r="T1570" s="178"/>
      <c r="U1570" s="178" t="s">
        <v>748</v>
      </c>
      <c r="V1570" s="87"/>
      <c r="W1570" s="86">
        <f t="shared" si="105"/>
        <v>18</v>
      </c>
      <c r="X1570" s="88"/>
      <c r="Y1570" s="86">
        <f t="shared" si="107"/>
        <v>21</v>
      </c>
      <c r="Z1570" s="85"/>
      <c r="AA1570" s="267" t="s">
        <v>682</v>
      </c>
      <c r="AB1570" s="175"/>
      <c r="AC1570" s="176"/>
      <c r="AD1570" s="176"/>
      <c r="AT1570" s="102"/>
      <c r="AU1570" s="101"/>
    </row>
    <row r="1571" spans="1:47" ht="188">
      <c r="A1571" s="487"/>
      <c r="B1571" s="445"/>
      <c r="C1571" s="489"/>
      <c r="D1571" s="262" t="s">
        <v>1388</v>
      </c>
      <c r="E1571" s="352" t="s">
        <v>363</v>
      </c>
      <c r="F1571" s="263" t="s">
        <v>624</v>
      </c>
      <c r="G1571" s="290" t="s">
        <v>739</v>
      </c>
      <c r="H1571" s="341" t="s">
        <v>740</v>
      </c>
      <c r="I1571" s="335" t="str">
        <f>IF(OR(E1571="SE",E1571="SA"),VLOOKUP(H1571,'Tabla de Peligros y Riesgo'!$C$2:$E$226,2,FALSE),VLOOKUP(H1571,'LISTA DE ASPECTOS - IMPACTOS'!$D$3:$F$72,2,FALSE))</f>
        <v>Alteración de la calidad de suelo/agua</v>
      </c>
      <c r="J1571" s="336" t="str">
        <f>IF(OR(E1571="SE",E1571="SA"),VLOOKUP(H1571,'Tabla de Peligros y Riesgo'!$C$2:$E$226,3,FALSE),VLOOKUP(H1571,'LISTA DE ASPECTOS - IMPACTOS'!$D$3:$F$72,3,FALSE))</f>
        <v>Potencial incumplimiento de Estándares de Calidad Ambiental (ECA) para aire.
Potencial afectación a la vida y salud humana.</v>
      </c>
      <c r="K1571" s="342" t="s">
        <v>715</v>
      </c>
      <c r="L1571" s="177">
        <v>4</v>
      </c>
      <c r="M1571" s="268">
        <f t="shared" si="106"/>
        <v>14</v>
      </c>
      <c r="N1571" s="85"/>
      <c r="O1571" s="85"/>
      <c r="P1571" s="291"/>
      <c r="Q1571" s="287"/>
      <c r="R1571" s="177"/>
      <c r="S1571" s="177" t="s">
        <v>741</v>
      </c>
      <c r="T1571" s="178">
        <v>0.35</v>
      </c>
      <c r="U1571" s="178"/>
      <c r="V1571" s="87"/>
      <c r="W1571" s="86">
        <f t="shared" si="105"/>
        <v>14</v>
      </c>
      <c r="X1571" s="88"/>
      <c r="Y1571" s="86">
        <f t="shared" si="107"/>
        <v>18</v>
      </c>
      <c r="Z1571" s="85"/>
      <c r="AA1571" s="267" t="s">
        <v>682</v>
      </c>
      <c r="AB1571" s="536"/>
      <c r="AC1571" s="537"/>
      <c r="AD1571" s="537"/>
      <c r="AE1571" s="272"/>
      <c r="AF1571" s="272"/>
      <c r="AG1571" s="272"/>
      <c r="AH1571" s="272"/>
      <c r="AI1571" s="272"/>
      <c r="AJ1571" s="272"/>
      <c r="AK1571" s="272"/>
      <c r="AL1571" s="273"/>
      <c r="AM1571" s="272"/>
      <c r="AN1571" s="273"/>
      <c r="AO1571" s="272"/>
      <c r="AP1571" s="273"/>
      <c r="AQ1571" s="272"/>
      <c r="AR1571" s="273"/>
      <c r="AS1571" s="272"/>
      <c r="AT1571" s="102"/>
      <c r="AU1571" s="101"/>
    </row>
    <row r="1572" spans="1:47" ht="329">
      <c r="A1572" s="487"/>
      <c r="B1572" s="445"/>
      <c r="C1572" s="489"/>
      <c r="D1572" s="262" t="s">
        <v>1388</v>
      </c>
      <c r="E1572" s="352" t="s">
        <v>363</v>
      </c>
      <c r="F1572" s="263" t="s">
        <v>624</v>
      </c>
      <c r="G1572" s="290" t="s">
        <v>732</v>
      </c>
      <c r="H1572" s="341" t="s">
        <v>729</v>
      </c>
      <c r="I1572" s="335" t="str">
        <f>IF(OR(E1572="SE",E1572="SA"),VLOOKUP(H1572,'Tabla de Peligros y Riesgo'!$C$2:$E$226,2,FALSE),VLOOKUP(H1572,'LISTA DE ASPECTOS - IMPACTOS'!$D$3:$F$72,2,FALSE))</f>
        <v>Alteración de la calidad de suelo/agua</v>
      </c>
      <c r="J1572" s="336" t="str">
        <f>IF(OR(E1572="SE",E1572="SA"),VLOOKUP(H1572,'Tabla de Peligros y Riesgo'!$C$2:$E$226,3,FALSE),VLOOKUP(H1572,'LISTA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72" s="342" t="s">
        <v>690</v>
      </c>
      <c r="L1572" s="177">
        <v>4</v>
      </c>
      <c r="M1572" s="268">
        <f t="shared" si="106"/>
        <v>10</v>
      </c>
      <c r="N1572" s="85"/>
      <c r="O1572" s="85"/>
      <c r="P1572" s="84"/>
      <c r="Q1572" s="177"/>
      <c r="R1572" s="177"/>
      <c r="S1572" s="177" t="s">
        <v>733</v>
      </c>
      <c r="T1572" s="178"/>
      <c r="U1572" s="178"/>
      <c r="V1572" s="87"/>
      <c r="W1572" s="86">
        <f t="shared" si="105"/>
        <v>10</v>
      </c>
      <c r="X1572" s="88"/>
      <c r="Y1572" s="86">
        <f t="shared" si="107"/>
        <v>18</v>
      </c>
      <c r="Z1572" s="85"/>
      <c r="AA1572" s="267" t="s">
        <v>682</v>
      </c>
      <c r="AB1572" s="175"/>
      <c r="AC1572" s="176"/>
      <c r="AD1572" s="176"/>
      <c r="AE1572" s="272"/>
      <c r="AF1572" s="272"/>
      <c r="AG1572" s="272"/>
      <c r="AH1572" s="272"/>
      <c r="AI1572" s="272"/>
      <c r="AJ1572" s="272"/>
      <c r="AK1572" s="272"/>
      <c r="AL1572" s="273"/>
      <c r="AM1572" s="272"/>
      <c r="AN1572" s="273"/>
      <c r="AO1572" s="272"/>
      <c r="AP1572" s="273"/>
      <c r="AQ1572" s="272"/>
      <c r="AR1572" s="273"/>
      <c r="AS1572" s="272"/>
      <c r="AT1572" s="102"/>
      <c r="AU1572" s="101"/>
    </row>
    <row r="1573" spans="1:47" ht="329">
      <c r="A1573" s="487"/>
      <c r="B1573" s="445"/>
      <c r="C1573" s="489"/>
      <c r="D1573" s="262" t="s">
        <v>1388</v>
      </c>
      <c r="E1573" s="352" t="s">
        <v>363</v>
      </c>
      <c r="F1573" s="263" t="s">
        <v>624</v>
      </c>
      <c r="G1573" s="290" t="s">
        <v>728</v>
      </c>
      <c r="H1573" s="341" t="s">
        <v>729</v>
      </c>
      <c r="I1573" s="335" t="str">
        <f>IF(OR(E1573="SE",E1573="SA"),VLOOKUP(H1573,'Tabla de Peligros y Riesgo'!$C$2:$E$226,2,FALSE),VLOOKUP(H1573,'LISTA DE ASPECTOS - IMPACTOS'!$D$3:$F$72,2,FALSE))</f>
        <v>Alteración de la calidad de suelo/agua</v>
      </c>
      <c r="J1573" s="336" t="str">
        <f>IF(OR(E1573="SE",E1573="SA"),VLOOKUP(H1573,'Tabla de Peligros y Riesgo'!$C$2:$E$226,3,FALSE),VLOOKUP(H1573,'LISTA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73" s="342" t="s">
        <v>680</v>
      </c>
      <c r="L1573" s="177">
        <v>3</v>
      </c>
      <c r="M1573" s="268">
        <f t="shared" si="106"/>
        <v>13</v>
      </c>
      <c r="N1573" s="177"/>
      <c r="O1573" s="177"/>
      <c r="P1573" s="84"/>
      <c r="Q1573" s="177" t="s">
        <v>730</v>
      </c>
      <c r="R1573" s="177" t="s">
        <v>685</v>
      </c>
      <c r="S1573" s="177" t="s">
        <v>731</v>
      </c>
      <c r="T1573" s="178">
        <v>0.35</v>
      </c>
      <c r="U1573" s="178"/>
      <c r="V1573" s="87">
        <v>0.15</v>
      </c>
      <c r="W1573" s="86">
        <f t="shared" si="105"/>
        <v>13</v>
      </c>
      <c r="X1573" s="88">
        <f>IF(M1573&gt;=16,MAX(N1573:R1573),IF(M1573&lt;16,MAX(N1573:V1573)))</f>
        <v>0.35</v>
      </c>
      <c r="Y1573" s="86">
        <f t="shared" si="107"/>
        <v>17</v>
      </c>
      <c r="Z1573" s="85"/>
      <c r="AA1573" s="277" t="s">
        <v>682</v>
      </c>
      <c r="AB1573" s="175"/>
      <c r="AC1573" s="176"/>
      <c r="AD1573" s="176"/>
      <c r="AT1573" s="102"/>
      <c r="AU1573" s="101"/>
    </row>
    <row r="1574" spans="1:47" ht="116">
      <c r="A1574" s="487"/>
      <c r="B1574" s="445"/>
      <c r="C1574" s="489"/>
      <c r="D1574" s="262" t="s">
        <v>1388</v>
      </c>
      <c r="E1574" s="352" t="s">
        <v>362</v>
      </c>
      <c r="F1574" s="263" t="s">
        <v>624</v>
      </c>
      <c r="G1574" s="290" t="s">
        <v>735</v>
      </c>
      <c r="H1574" s="341" t="s">
        <v>736</v>
      </c>
      <c r="I1574" s="335" t="str">
        <f>IF(OR(E1574="SE",E1574="SA"),VLOOKUP(H1574,'Tabla de Peligros y Riesgo'!$C$2:$E$226,2,FALSE),VLOOKUP(H1574,'LISTA DE ASPECTOS - IMPACTOS'!$D$3:$F$72,2,FALSE))</f>
        <v>Cortes</v>
      </c>
      <c r="J1574" s="336" t="str">
        <f>IF(OR(E1574="SE",E1574="SA"),VLOOKUP(H1574,'Tabla de Peligros y Riesgo'!$C$2:$E$226,3,FALSE),VLOOKUP(H1574,'LISTA DE ASPECTOS - IMPACTOS'!$D$3:$F$72,3,FALSE))</f>
        <v>Herida punzocortante</v>
      </c>
      <c r="K1574" s="342" t="s">
        <v>715</v>
      </c>
      <c r="L1574" s="177">
        <v>3</v>
      </c>
      <c r="M1574" s="268">
        <f t="shared" si="106"/>
        <v>9</v>
      </c>
      <c r="N1574" s="85"/>
      <c r="O1574" s="85"/>
      <c r="P1574" s="84"/>
      <c r="Q1574" s="287" t="s">
        <v>737</v>
      </c>
      <c r="R1574" s="177" t="s">
        <v>678</v>
      </c>
      <c r="S1574" s="177" t="s">
        <v>738</v>
      </c>
      <c r="T1574" s="178"/>
      <c r="U1574" s="178" t="s">
        <v>748</v>
      </c>
      <c r="V1574" s="87"/>
      <c r="W1574" s="86">
        <f t="shared" si="105"/>
        <v>9</v>
      </c>
      <c r="X1574" s="88"/>
      <c r="Y1574" s="86">
        <f t="shared" si="107"/>
        <v>20</v>
      </c>
      <c r="Z1574" s="85"/>
      <c r="AA1574" s="267" t="s">
        <v>682</v>
      </c>
      <c r="AB1574" s="175"/>
      <c r="AC1574" s="176"/>
      <c r="AD1574" s="176"/>
      <c r="AT1574" s="102"/>
      <c r="AU1574" s="101"/>
    </row>
    <row r="1575" spans="1:47" ht="101.5">
      <c r="A1575" s="487"/>
      <c r="B1575" s="445"/>
      <c r="C1575" s="493"/>
      <c r="D1575" s="262" t="s">
        <v>1388</v>
      </c>
      <c r="E1575" s="352" t="s">
        <v>362</v>
      </c>
      <c r="F1575" s="263" t="s">
        <v>624</v>
      </c>
      <c r="G1575" s="290" t="s">
        <v>704</v>
      </c>
      <c r="H1575" s="341" t="s">
        <v>507</v>
      </c>
      <c r="I1575" s="335" t="str">
        <f>IF(OR(E1575="SE",E1575="SA"),VLOOKUP(H1575,'Tabla de Peligros y Riesgo'!$C$2:$E$226,2,FALSE),VLOOKUP(H1575,'LISTA DE ASPECTOS - IMPACTOS'!$D$3:$F$72,2,FALSE))</f>
        <v xml:space="preserve">Golpes </v>
      </c>
      <c r="J1575" s="336" t="s">
        <v>705</v>
      </c>
      <c r="K1575" s="342" t="s">
        <v>680</v>
      </c>
      <c r="L1575" s="177">
        <v>3</v>
      </c>
      <c r="M1575" s="268">
        <f t="shared" si="106"/>
        <v>13</v>
      </c>
      <c r="N1575" s="177"/>
      <c r="O1575" s="177"/>
      <c r="P1575" s="84"/>
      <c r="Q1575" s="287"/>
      <c r="R1575" s="177"/>
      <c r="S1575" s="177" t="s">
        <v>714</v>
      </c>
      <c r="T1575" s="178"/>
      <c r="U1575" s="178" t="s">
        <v>748</v>
      </c>
      <c r="V1575" s="87"/>
      <c r="W1575" s="86">
        <f t="shared" si="105"/>
        <v>13</v>
      </c>
      <c r="X1575" s="88"/>
      <c r="Y1575" s="86">
        <f t="shared" si="107"/>
        <v>17</v>
      </c>
      <c r="Z1575" s="85"/>
      <c r="AA1575" s="277" t="s">
        <v>682</v>
      </c>
      <c r="AB1575" s="175"/>
      <c r="AC1575" s="176"/>
      <c r="AD1575" s="176"/>
      <c r="AT1575" s="102"/>
      <c r="AU1575" s="101"/>
    </row>
    <row r="1576" spans="1:47" ht="87">
      <c r="A1576" s="487"/>
      <c r="B1576" s="445"/>
      <c r="C1576" s="488" t="s">
        <v>282</v>
      </c>
      <c r="D1576" s="262" t="s">
        <v>1388</v>
      </c>
      <c r="E1576" s="352" t="s">
        <v>361</v>
      </c>
      <c r="F1576" s="263" t="s">
        <v>624</v>
      </c>
      <c r="G1576" s="290" t="s">
        <v>441</v>
      </c>
      <c r="H1576" s="341" t="s">
        <v>519</v>
      </c>
      <c r="I1576" s="335" t="str">
        <f>IF(OR(E1576="SE",E1576="SA"),VLOOKUP(H1576,'Tabla de Peligros y Riesgo'!$C$2:$E$226,2,FALSE),VLOOKUP(H1576,'LISTA DE ASPECTOS - IMPACTOS'!$D$3:$F$72,2,FALSE))</f>
        <v>Riesgos Disergonómico</v>
      </c>
      <c r="J1576" s="336" t="str">
        <f>IF(OR(E1576="SE",E1576="SA"),VLOOKUP(H1576,'Tabla de Peligros y Riesgo'!$C$2:$E$226,3,FALSE),VLOOKUP(H1576,'LISTA DE ASPECTOS - IMPACTOS'!$D$3:$F$72,3,FALSE))</f>
        <v>Lumbalgia/Dorsalgia/ Hiperlordosis/ Tendinitis de Hombro</v>
      </c>
      <c r="K1576" s="342" t="s">
        <v>715</v>
      </c>
      <c r="L1576" s="177">
        <v>4</v>
      </c>
      <c r="M1576" s="268">
        <f t="shared" si="106"/>
        <v>14</v>
      </c>
      <c r="N1576" s="177"/>
      <c r="O1576" s="177"/>
      <c r="P1576" s="84"/>
      <c r="Q1576" s="287"/>
      <c r="R1576" s="177"/>
      <c r="S1576" s="177" t="s">
        <v>716</v>
      </c>
      <c r="T1576" s="178"/>
      <c r="U1576" s="178" t="s">
        <v>748</v>
      </c>
      <c r="V1576" s="87"/>
      <c r="W1576" s="86">
        <f t="shared" si="105"/>
        <v>14</v>
      </c>
      <c r="X1576" s="88"/>
      <c r="Y1576" s="86">
        <f t="shared" si="107"/>
        <v>18</v>
      </c>
      <c r="Z1576" s="85"/>
      <c r="AA1576" s="267" t="s">
        <v>682</v>
      </c>
      <c r="AB1576" s="175"/>
      <c r="AC1576" s="176"/>
      <c r="AD1576" s="176"/>
      <c r="AT1576" s="102"/>
      <c r="AU1576" s="101"/>
    </row>
    <row r="1577" spans="1:47" ht="87">
      <c r="A1577" s="487"/>
      <c r="B1577" s="445"/>
      <c r="C1577" s="489"/>
      <c r="D1577" s="262" t="s">
        <v>1388</v>
      </c>
      <c r="E1577" s="352" t="s">
        <v>362</v>
      </c>
      <c r="F1577" s="263" t="s">
        <v>624</v>
      </c>
      <c r="G1577" s="290" t="s">
        <v>701</v>
      </c>
      <c r="H1577" s="341" t="s">
        <v>524</v>
      </c>
      <c r="I1577" s="335" t="str">
        <f>IF(OR(E1577="SE",E1577="SA"),VLOOKUP(H1577,'Tabla de Peligros y Riesgo'!$C$2:$E$226,2,FALSE),VLOOKUP(H1577,'LISTA DE ASPECTOS - IMPACTOS'!$D$3:$F$72,2,FALSE))</f>
        <v>Caída al mismo nivel</v>
      </c>
      <c r="J1577" s="336" t="s">
        <v>702</v>
      </c>
      <c r="K1577" s="342" t="s">
        <v>680</v>
      </c>
      <c r="L1577" s="177">
        <v>4</v>
      </c>
      <c r="M1577" s="268">
        <f t="shared" si="106"/>
        <v>18</v>
      </c>
      <c r="N1577" s="85"/>
      <c r="O1577" s="85"/>
      <c r="P1577" s="84"/>
      <c r="Q1577" s="287"/>
      <c r="R1577" s="177"/>
      <c r="S1577" s="177" t="s">
        <v>811</v>
      </c>
      <c r="T1577" s="178"/>
      <c r="U1577" s="178" t="s">
        <v>748</v>
      </c>
      <c r="V1577" s="87"/>
      <c r="W1577" s="86">
        <f t="shared" si="105"/>
        <v>18</v>
      </c>
      <c r="X1577" s="88"/>
      <c r="Y1577" s="86">
        <f t="shared" si="107"/>
        <v>21</v>
      </c>
      <c r="Z1577" s="85"/>
      <c r="AA1577" s="267" t="s">
        <v>682</v>
      </c>
      <c r="AB1577" s="175"/>
      <c r="AC1577" s="176"/>
      <c r="AD1577" s="176"/>
      <c r="AT1577" s="102"/>
      <c r="AU1577" s="101"/>
    </row>
    <row r="1578" spans="1:47" ht="188">
      <c r="A1578" s="487"/>
      <c r="B1578" s="445"/>
      <c r="C1578" s="489"/>
      <c r="D1578" s="262" t="s">
        <v>1388</v>
      </c>
      <c r="E1578" s="352" t="s">
        <v>363</v>
      </c>
      <c r="F1578" s="263" t="s">
        <v>624</v>
      </c>
      <c r="G1578" s="290" t="s">
        <v>739</v>
      </c>
      <c r="H1578" s="341" t="s">
        <v>740</v>
      </c>
      <c r="I1578" s="335" t="str">
        <f>IF(OR(E1578="SE",E1578="SA"),VLOOKUP(H1578,'Tabla de Peligros y Riesgo'!$C$2:$E$226,2,FALSE),VLOOKUP(H1578,'LISTA DE ASPECTOS - IMPACTOS'!$D$3:$F$72,2,FALSE))</f>
        <v>Alteración de la calidad de suelo/agua</v>
      </c>
      <c r="J1578" s="336" t="str">
        <f>IF(OR(E1578="SE",E1578="SA"),VLOOKUP(H1578,'Tabla de Peligros y Riesgo'!$C$2:$E$226,3,FALSE),VLOOKUP(H1578,'LISTA DE ASPECTOS - IMPACTOS'!$D$3:$F$72,3,FALSE))</f>
        <v>Potencial incumplimiento de Estándares de Calidad Ambiental (ECA) para aire.
Potencial afectación a la vida y salud humana.</v>
      </c>
      <c r="K1578" s="342" t="s">
        <v>715</v>
      </c>
      <c r="L1578" s="177">
        <v>4</v>
      </c>
      <c r="M1578" s="268">
        <f t="shared" si="106"/>
        <v>14</v>
      </c>
      <c r="N1578" s="85"/>
      <c r="O1578" s="85"/>
      <c r="P1578" s="291"/>
      <c r="Q1578" s="287"/>
      <c r="R1578" s="177"/>
      <c r="S1578" s="177" t="s">
        <v>741</v>
      </c>
      <c r="T1578" s="178">
        <v>0.35</v>
      </c>
      <c r="U1578" s="178"/>
      <c r="V1578" s="87"/>
      <c r="W1578" s="86">
        <f t="shared" si="105"/>
        <v>14</v>
      </c>
      <c r="X1578" s="88"/>
      <c r="Y1578" s="86">
        <f t="shared" si="107"/>
        <v>18</v>
      </c>
      <c r="Z1578" s="85"/>
      <c r="AA1578" s="267" t="s">
        <v>682</v>
      </c>
      <c r="AB1578" s="536"/>
      <c r="AC1578" s="537"/>
      <c r="AD1578" s="537"/>
      <c r="AE1578" s="272"/>
      <c r="AF1578" s="272"/>
      <c r="AG1578" s="272"/>
      <c r="AH1578" s="272"/>
      <c r="AI1578" s="272"/>
      <c r="AJ1578" s="272"/>
      <c r="AK1578" s="272"/>
      <c r="AL1578" s="273"/>
      <c r="AM1578" s="272"/>
      <c r="AN1578" s="273"/>
      <c r="AO1578" s="272"/>
      <c r="AP1578" s="273"/>
      <c r="AQ1578" s="272"/>
      <c r="AR1578" s="273"/>
      <c r="AS1578" s="272"/>
      <c r="AT1578" s="102"/>
      <c r="AU1578" s="101"/>
    </row>
    <row r="1579" spans="1:47" ht="329">
      <c r="A1579" s="487"/>
      <c r="B1579" s="445"/>
      <c r="C1579" s="489"/>
      <c r="D1579" s="262" t="s">
        <v>1388</v>
      </c>
      <c r="E1579" s="352" t="s">
        <v>363</v>
      </c>
      <c r="F1579" s="263" t="s">
        <v>624</v>
      </c>
      <c r="G1579" s="290" t="s">
        <v>732</v>
      </c>
      <c r="H1579" s="341" t="s">
        <v>729</v>
      </c>
      <c r="I1579" s="335" t="str">
        <f>IF(OR(E1579="SE",E1579="SA"),VLOOKUP(H1579,'Tabla de Peligros y Riesgo'!$C$2:$E$226,2,FALSE),VLOOKUP(H1579,'LISTA DE ASPECTOS - IMPACTOS'!$D$3:$F$72,2,FALSE))</f>
        <v>Alteración de la calidad de suelo/agua</v>
      </c>
      <c r="J1579" s="336" t="str">
        <f>IF(OR(E1579="SE",E1579="SA"),VLOOKUP(H1579,'Tabla de Peligros y Riesgo'!$C$2:$E$226,3,FALSE),VLOOKUP(H1579,'LISTA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79" s="342" t="s">
        <v>690</v>
      </c>
      <c r="L1579" s="177">
        <v>4</v>
      </c>
      <c r="M1579" s="268">
        <f t="shared" si="106"/>
        <v>10</v>
      </c>
      <c r="N1579" s="85"/>
      <c r="O1579" s="85"/>
      <c r="P1579" s="84"/>
      <c r="Q1579" s="177"/>
      <c r="R1579" s="177"/>
      <c r="S1579" s="177" t="s">
        <v>733</v>
      </c>
      <c r="T1579" s="178"/>
      <c r="U1579" s="178"/>
      <c r="V1579" s="87"/>
      <c r="W1579" s="86">
        <f t="shared" si="105"/>
        <v>10</v>
      </c>
      <c r="X1579" s="88"/>
      <c r="Y1579" s="86">
        <f t="shared" si="107"/>
        <v>18</v>
      </c>
      <c r="Z1579" s="85"/>
      <c r="AA1579" s="267" t="s">
        <v>682</v>
      </c>
      <c r="AB1579" s="175"/>
      <c r="AC1579" s="176"/>
      <c r="AD1579" s="176"/>
      <c r="AE1579" s="272"/>
      <c r="AF1579" s="272"/>
      <c r="AG1579" s="272"/>
      <c r="AH1579" s="272"/>
      <c r="AI1579" s="272"/>
      <c r="AJ1579" s="272"/>
      <c r="AK1579" s="272"/>
      <c r="AL1579" s="273"/>
      <c r="AM1579" s="272"/>
      <c r="AN1579" s="273"/>
      <c r="AO1579" s="272"/>
      <c r="AP1579" s="273"/>
      <c r="AQ1579" s="272"/>
      <c r="AR1579" s="273"/>
      <c r="AS1579" s="272"/>
      <c r="AT1579" s="102"/>
      <c r="AU1579" s="101"/>
    </row>
    <row r="1580" spans="1:47" ht="329">
      <c r="A1580" s="487"/>
      <c r="B1580" s="445"/>
      <c r="C1580" s="489"/>
      <c r="D1580" s="262" t="s">
        <v>1388</v>
      </c>
      <c r="E1580" s="352" t="s">
        <v>363</v>
      </c>
      <c r="F1580" s="263" t="s">
        <v>624</v>
      </c>
      <c r="G1580" s="290" t="s">
        <v>728</v>
      </c>
      <c r="H1580" s="341" t="s">
        <v>729</v>
      </c>
      <c r="I1580" s="335" t="str">
        <f>IF(OR(E1580="SE",E1580="SA"),VLOOKUP(H1580,'Tabla de Peligros y Riesgo'!$C$2:$E$226,2,FALSE),VLOOKUP(H1580,'LISTA DE ASPECTOS - IMPACTOS'!$D$3:$F$72,2,FALSE))</f>
        <v>Alteración de la calidad de suelo/agua</v>
      </c>
      <c r="J1580" s="336" t="str">
        <f>IF(OR(E1580="SE",E1580="SA"),VLOOKUP(H1580,'Tabla de Peligros y Riesgo'!$C$2:$E$226,3,FALSE),VLOOKUP(H1580,'LISTA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80" s="342" t="s">
        <v>680</v>
      </c>
      <c r="L1580" s="177">
        <v>3</v>
      </c>
      <c r="M1580" s="268">
        <f t="shared" si="106"/>
        <v>13</v>
      </c>
      <c r="N1580" s="177"/>
      <c r="O1580" s="177"/>
      <c r="P1580" s="84"/>
      <c r="Q1580" s="177" t="s">
        <v>730</v>
      </c>
      <c r="R1580" s="177" t="s">
        <v>685</v>
      </c>
      <c r="S1580" s="177" t="s">
        <v>731</v>
      </c>
      <c r="T1580" s="178">
        <v>0.35</v>
      </c>
      <c r="U1580" s="178"/>
      <c r="V1580" s="87">
        <v>0.15</v>
      </c>
      <c r="W1580" s="86">
        <f t="shared" si="105"/>
        <v>13</v>
      </c>
      <c r="X1580" s="88">
        <f>IF(M1580&gt;=16,MAX(N1580:R1580),IF(M1580&lt;16,MAX(N1580:V1580)))</f>
        <v>0.35</v>
      </c>
      <c r="Y1580" s="86">
        <f t="shared" si="107"/>
        <v>17</v>
      </c>
      <c r="Z1580" s="85"/>
      <c r="AA1580" s="277" t="s">
        <v>682</v>
      </c>
      <c r="AB1580" s="175"/>
      <c r="AC1580" s="176"/>
      <c r="AD1580" s="176"/>
      <c r="AT1580" s="102"/>
      <c r="AU1580" s="101"/>
    </row>
    <row r="1581" spans="1:47" ht="87">
      <c r="A1581" s="487"/>
      <c r="B1581" s="445"/>
      <c r="C1581" s="489"/>
      <c r="D1581" s="262" t="s">
        <v>1388</v>
      </c>
      <c r="E1581" s="352" t="s">
        <v>362</v>
      </c>
      <c r="F1581" s="263" t="s">
        <v>624</v>
      </c>
      <c r="G1581" s="290" t="s">
        <v>823</v>
      </c>
      <c r="H1581" s="341" t="s">
        <v>824</v>
      </c>
      <c r="I1581" s="335" t="str">
        <f>IF(OR(E1581="SE",E1581="SA"),VLOOKUP(H1581,'Tabla de Peligros y Riesgo'!$C$2:$E$226,2,FALSE),VLOOKUP(H1581,'LISTA DE ASPECTOS - IMPACTOS'!$D$3:$F$72,2,FALSE))</f>
        <v>Aplastamiento</v>
      </c>
      <c r="J1581" s="336" t="str">
        <f>IF(OR(E1581="SE",E1581="SA"),VLOOKUP(H1581,'Tabla de Peligros y Riesgo'!$C$2:$E$226,3,FALSE),VLOOKUP(H1581,'LISTA DE ASPECTOS - IMPACTOS'!$D$3:$F$72,3,FALSE))</f>
        <v>Contusión/Fractura/Muerte</v>
      </c>
      <c r="K1581" s="342" t="s">
        <v>680</v>
      </c>
      <c r="L1581" s="177">
        <v>2</v>
      </c>
      <c r="M1581" s="268">
        <f t="shared" si="106"/>
        <v>8</v>
      </c>
      <c r="N1581" s="85"/>
      <c r="O1581" s="85"/>
      <c r="P1581" s="84"/>
      <c r="Q1581" s="287" t="s">
        <v>825</v>
      </c>
      <c r="R1581" s="177" t="s">
        <v>685</v>
      </c>
      <c r="S1581" s="177" t="s">
        <v>826</v>
      </c>
      <c r="T1581" s="178"/>
      <c r="U1581" s="178" t="s">
        <v>748</v>
      </c>
      <c r="V1581" s="87"/>
      <c r="W1581" s="86">
        <f t="shared" si="105"/>
        <v>8</v>
      </c>
      <c r="X1581" s="88"/>
      <c r="Y1581" s="86">
        <f t="shared" si="107"/>
        <v>12</v>
      </c>
      <c r="Z1581" s="85"/>
      <c r="AA1581" s="267" t="s">
        <v>682</v>
      </c>
      <c r="AB1581" s="175"/>
      <c r="AC1581" s="176"/>
      <c r="AD1581" s="176"/>
      <c r="AT1581" s="102"/>
      <c r="AU1581" s="101"/>
    </row>
    <row r="1582" spans="1:47" ht="116">
      <c r="A1582" s="487"/>
      <c r="B1582" s="445"/>
      <c r="C1582" s="489"/>
      <c r="D1582" s="262" t="s">
        <v>1388</v>
      </c>
      <c r="E1582" s="352" t="s">
        <v>362</v>
      </c>
      <c r="F1582" s="263" t="s">
        <v>624</v>
      </c>
      <c r="G1582" s="290" t="s">
        <v>735</v>
      </c>
      <c r="H1582" s="341" t="s">
        <v>736</v>
      </c>
      <c r="I1582" s="335" t="str">
        <f>IF(OR(E1582="SE",E1582="SA"),VLOOKUP(H1582,'Tabla de Peligros y Riesgo'!$C$2:$E$226,2,FALSE),VLOOKUP(H1582,'LISTA DE ASPECTOS - IMPACTOS'!$D$3:$F$72,2,FALSE))</f>
        <v>Cortes</v>
      </c>
      <c r="J1582" s="336" t="str">
        <f>IF(OR(E1582="SE",E1582="SA"),VLOOKUP(H1582,'Tabla de Peligros y Riesgo'!$C$2:$E$226,3,FALSE),VLOOKUP(H1582,'LISTA DE ASPECTOS - IMPACTOS'!$D$3:$F$72,3,FALSE))</f>
        <v>Herida punzocortante</v>
      </c>
      <c r="K1582" s="342" t="s">
        <v>715</v>
      </c>
      <c r="L1582" s="177">
        <v>3</v>
      </c>
      <c r="M1582" s="268">
        <f t="shared" si="106"/>
        <v>9</v>
      </c>
      <c r="N1582" s="85"/>
      <c r="O1582" s="85"/>
      <c r="P1582" s="84"/>
      <c r="Q1582" s="287" t="s">
        <v>737</v>
      </c>
      <c r="R1582" s="177" t="s">
        <v>678</v>
      </c>
      <c r="S1582" s="177" t="s">
        <v>738</v>
      </c>
      <c r="T1582" s="178"/>
      <c r="U1582" s="178" t="s">
        <v>748</v>
      </c>
      <c r="V1582" s="87"/>
      <c r="W1582" s="86">
        <f t="shared" si="105"/>
        <v>9</v>
      </c>
      <c r="X1582" s="88"/>
      <c r="Y1582" s="86">
        <f t="shared" si="107"/>
        <v>20</v>
      </c>
      <c r="Z1582" s="85"/>
      <c r="AA1582" s="267" t="s">
        <v>682</v>
      </c>
      <c r="AB1582" s="175"/>
      <c r="AC1582" s="176"/>
      <c r="AD1582" s="176"/>
      <c r="AT1582" s="102"/>
      <c r="AU1582" s="101"/>
    </row>
    <row r="1583" spans="1:47" ht="117.5">
      <c r="A1583" s="487"/>
      <c r="B1583" s="445"/>
      <c r="C1583" s="493"/>
      <c r="D1583" s="262" t="s">
        <v>1388</v>
      </c>
      <c r="E1583" s="352" t="s">
        <v>362</v>
      </c>
      <c r="F1583" s="263" t="s">
        <v>624</v>
      </c>
      <c r="G1583" s="290" t="s">
        <v>704</v>
      </c>
      <c r="H1583" s="341" t="s">
        <v>707</v>
      </c>
      <c r="I1583" s="335" t="str">
        <f>IF(OR(E1583="SE",E1583="SA"),VLOOKUP(H1583,'Tabla de Peligros y Riesgo'!$C$2:$E$226,2,FALSE),VLOOKUP(H1583,'LISTA DE ASPECTOS - IMPACTOS'!$D$3:$F$72,2,FALSE))</f>
        <v>Atrapamiento</v>
      </c>
      <c r="J1583" s="336" t="s">
        <v>705</v>
      </c>
      <c r="K1583" s="342" t="s">
        <v>680</v>
      </c>
      <c r="L1583" s="177">
        <v>3</v>
      </c>
      <c r="M1583" s="268">
        <f t="shared" si="106"/>
        <v>13</v>
      </c>
      <c r="N1583" s="177"/>
      <c r="O1583" s="177"/>
      <c r="P1583" s="84"/>
      <c r="Q1583" s="287"/>
      <c r="R1583" s="177"/>
      <c r="S1583" s="177" t="s">
        <v>714</v>
      </c>
      <c r="T1583" s="178"/>
      <c r="U1583" s="178" t="s">
        <v>748</v>
      </c>
      <c r="V1583" s="87"/>
      <c r="W1583" s="86">
        <f t="shared" si="105"/>
        <v>13</v>
      </c>
      <c r="X1583" s="88"/>
      <c r="Y1583" s="86">
        <f t="shared" si="107"/>
        <v>17</v>
      </c>
      <c r="Z1583" s="85"/>
      <c r="AA1583" s="277" t="s">
        <v>682</v>
      </c>
      <c r="AB1583" s="175"/>
      <c r="AC1583" s="176"/>
      <c r="AD1583" s="176"/>
      <c r="AT1583" s="102"/>
      <c r="AU1583" s="101"/>
    </row>
    <row r="1584" spans="1:47" ht="117.5">
      <c r="A1584" s="487"/>
      <c r="B1584" s="445"/>
      <c r="C1584" s="277" t="s">
        <v>25</v>
      </c>
      <c r="D1584" s="262" t="s">
        <v>1388</v>
      </c>
      <c r="E1584" s="352" t="s">
        <v>362</v>
      </c>
      <c r="F1584" s="263" t="s">
        <v>624</v>
      </c>
      <c r="G1584" s="290" t="s">
        <v>704</v>
      </c>
      <c r="H1584" s="341" t="s">
        <v>707</v>
      </c>
      <c r="I1584" s="335" t="str">
        <f>IF(OR(E1584="SE",E1584="SA"),VLOOKUP(H1584,'Tabla de Peligros y Riesgo'!$C$2:$E$226,2,FALSE),VLOOKUP(H1584,'LISTA DE ASPECTOS - IMPACTOS'!$D$3:$F$72,2,FALSE))</f>
        <v>Atrapamiento</v>
      </c>
      <c r="J1584" s="336" t="s">
        <v>705</v>
      </c>
      <c r="K1584" s="342" t="s">
        <v>680</v>
      </c>
      <c r="L1584" s="177">
        <v>3</v>
      </c>
      <c r="M1584" s="268">
        <f t="shared" si="106"/>
        <v>13</v>
      </c>
      <c r="N1584" s="85"/>
      <c r="O1584" s="85"/>
      <c r="P1584" s="84"/>
      <c r="Q1584" s="287"/>
      <c r="R1584" s="177"/>
      <c r="S1584" s="177" t="s">
        <v>874</v>
      </c>
      <c r="T1584" s="178"/>
      <c r="U1584" s="178" t="s">
        <v>748</v>
      </c>
      <c r="V1584" s="87"/>
      <c r="W1584" s="86">
        <f t="shared" si="105"/>
        <v>13</v>
      </c>
      <c r="X1584" s="88">
        <f>IF(M1584&gt;=16,MAX(N1584:R1584),IF(M1584&lt;16,MAX(N1584:V1584)))</f>
        <v>0</v>
      </c>
      <c r="Y1584" s="86">
        <f t="shared" si="107"/>
        <v>17</v>
      </c>
      <c r="Z1584" s="85"/>
      <c r="AA1584" s="267" t="s">
        <v>682</v>
      </c>
      <c r="AB1584" s="175"/>
      <c r="AC1584" s="176"/>
      <c r="AD1584" s="176"/>
      <c r="AT1584" s="102"/>
      <c r="AU1584" s="101"/>
    </row>
    <row r="1585" spans="1:52" ht="141">
      <c r="A1585" s="487"/>
      <c r="B1585" s="445"/>
      <c r="C1585" s="488" t="s">
        <v>113</v>
      </c>
      <c r="D1585" s="262" t="s">
        <v>1388</v>
      </c>
      <c r="E1585" s="352" t="s">
        <v>361</v>
      </c>
      <c r="F1585" s="263" t="s">
        <v>624</v>
      </c>
      <c r="G1585" s="290" t="s">
        <v>711</v>
      </c>
      <c r="H1585" s="341" t="s">
        <v>513</v>
      </c>
      <c r="I1585" s="335" t="str">
        <f>IF(OR(E1585="SE",E1585="SA"),VLOOKUP(H1585,'Tabla de Peligros y Riesgo'!$C$2:$E$226,2,FALSE),VLOOKUP(H1585,'LISTA DE ASPECTOS - IMPACTOS'!$D$3:$F$72,2,FALSE))</f>
        <v xml:space="preserve">Exposición a vibraciones </v>
      </c>
      <c r="J1585" s="336" t="str">
        <f>IF(OR(E1585="SE",E1585="SA"),VLOOKUP(H1585,'Tabla de Peligros y Riesgo'!$C$2:$E$226,3,FALSE),VLOOKUP(H1585,'LISTA DE ASPECTOS - IMPACTOS'!$D$3:$F$72,3,FALSE))</f>
        <v>Trastornos (vasculares, hueso, articulaciones y neurológicos)</v>
      </c>
      <c r="K1585" s="342" t="s">
        <v>680</v>
      </c>
      <c r="L1585" s="177">
        <v>3</v>
      </c>
      <c r="M1585" s="268">
        <f t="shared" si="106"/>
        <v>13</v>
      </c>
      <c r="N1585" s="85"/>
      <c r="O1585" s="85"/>
      <c r="P1585" s="84"/>
      <c r="Q1585" s="287"/>
      <c r="R1585" s="177"/>
      <c r="S1585" s="177" t="s">
        <v>712</v>
      </c>
      <c r="T1585" s="178"/>
      <c r="U1585" s="178" t="s">
        <v>748</v>
      </c>
      <c r="V1585" s="87"/>
      <c r="W1585" s="86">
        <f t="shared" si="105"/>
        <v>13</v>
      </c>
      <c r="X1585" s="88"/>
      <c r="Y1585" s="86">
        <f t="shared" si="107"/>
        <v>17</v>
      </c>
      <c r="Z1585" s="85"/>
      <c r="AA1585" s="267" t="s">
        <v>682</v>
      </c>
      <c r="AB1585" s="175"/>
      <c r="AC1585" s="176"/>
      <c r="AD1585" s="176"/>
      <c r="AT1585" s="102"/>
      <c r="AU1585" s="101"/>
    </row>
    <row r="1586" spans="1:52" ht="141">
      <c r="A1586" s="487"/>
      <c r="B1586" s="445"/>
      <c r="C1586" s="489"/>
      <c r="D1586" s="262" t="s">
        <v>1388</v>
      </c>
      <c r="E1586" s="352" t="s">
        <v>361</v>
      </c>
      <c r="F1586" s="263" t="s">
        <v>624</v>
      </c>
      <c r="G1586" s="290" t="s">
        <v>717</v>
      </c>
      <c r="H1586" s="341" t="s">
        <v>718</v>
      </c>
      <c r="I1586" s="335" t="str">
        <f>IF(OR(E1586="SE",E1586="SA"),VLOOKUP(H1586,'Tabla de Peligros y Riesgo'!$C$2:$E$226,2,FALSE),VLOOKUP(H1586,'LISTA DE ASPECTOS - IMPACTOS'!$D$3:$F$72,2,FALSE))</f>
        <v>Perdida de la audición</v>
      </c>
      <c r="J1586" s="336" t="str">
        <f>IF(OR(E1586="SE",E1586="SA"),VLOOKUP(H1586,'Tabla de Peligros y Riesgo'!$C$2:$E$226,3,FALSE),VLOOKUP(H1586,'LISTA DE ASPECTOS - IMPACTOS'!$D$3:$F$72,3,FALSE))</f>
        <v>Hipoacusia</v>
      </c>
      <c r="K1586" s="342" t="s">
        <v>680</v>
      </c>
      <c r="L1586" s="177">
        <v>3</v>
      </c>
      <c r="M1586" s="268">
        <f t="shared" si="106"/>
        <v>13</v>
      </c>
      <c r="N1586" s="85"/>
      <c r="O1586" s="85"/>
      <c r="P1586" s="84"/>
      <c r="Q1586" s="287" t="s">
        <v>719</v>
      </c>
      <c r="R1586" s="177" t="s">
        <v>678</v>
      </c>
      <c r="S1586" s="177" t="s">
        <v>720</v>
      </c>
      <c r="T1586" s="178"/>
      <c r="U1586" s="178" t="s">
        <v>822</v>
      </c>
      <c r="V1586" s="87"/>
      <c r="W1586" s="86">
        <f t="shared" si="105"/>
        <v>13</v>
      </c>
      <c r="X1586" s="88"/>
      <c r="Y1586" s="86">
        <f t="shared" si="107"/>
        <v>20</v>
      </c>
      <c r="Z1586" s="85"/>
      <c r="AA1586" s="267" t="s">
        <v>682</v>
      </c>
      <c r="AB1586" s="175"/>
      <c r="AC1586" s="176"/>
      <c r="AD1586" s="176"/>
      <c r="AT1586" s="102"/>
      <c r="AU1586" s="101"/>
    </row>
    <row r="1587" spans="1:52" ht="117.5">
      <c r="A1587" s="487"/>
      <c r="B1587" s="445"/>
      <c r="C1587" s="489"/>
      <c r="D1587" s="262" t="s">
        <v>1388</v>
      </c>
      <c r="E1587" s="352" t="s">
        <v>362</v>
      </c>
      <c r="F1587" s="263" t="s">
        <v>624</v>
      </c>
      <c r="G1587" s="290" t="s">
        <v>704</v>
      </c>
      <c r="H1587" s="341" t="s">
        <v>707</v>
      </c>
      <c r="I1587" s="335" t="str">
        <f>IF(OR(E1587="SE",E1587="SA"),VLOOKUP(H1587,'Tabla de Peligros y Riesgo'!$C$2:$E$226,2,FALSE),VLOOKUP(H1587,'LISTA DE ASPECTOS - IMPACTOS'!$D$3:$F$72,2,FALSE))</f>
        <v>Atrapamiento</v>
      </c>
      <c r="J1587" s="336" t="s">
        <v>705</v>
      </c>
      <c r="K1587" s="342" t="s">
        <v>680</v>
      </c>
      <c r="L1587" s="177">
        <v>3</v>
      </c>
      <c r="M1587" s="268">
        <f t="shared" si="106"/>
        <v>13</v>
      </c>
      <c r="N1587" s="85"/>
      <c r="O1587" s="85"/>
      <c r="P1587" s="84"/>
      <c r="Q1587" s="287"/>
      <c r="R1587" s="177"/>
      <c r="S1587" s="177" t="s">
        <v>874</v>
      </c>
      <c r="T1587" s="178"/>
      <c r="U1587" s="178" t="s">
        <v>748</v>
      </c>
      <c r="V1587" s="87">
        <v>0.15</v>
      </c>
      <c r="W1587" s="86">
        <f t="shared" si="105"/>
        <v>13</v>
      </c>
      <c r="X1587" s="88">
        <f>IF(M1587&gt;=16,MAX(N1587:R1587),IF(M1587&lt;16,MAX(N1587:V1587)))</f>
        <v>0.15</v>
      </c>
      <c r="Y1587" s="86">
        <f t="shared" si="107"/>
        <v>17</v>
      </c>
      <c r="Z1587" s="85"/>
      <c r="AA1587" s="267" t="s">
        <v>682</v>
      </c>
      <c r="AB1587" s="175"/>
      <c r="AC1587" s="176"/>
      <c r="AD1587" s="176"/>
      <c r="AT1587" s="102"/>
      <c r="AU1587" s="101"/>
    </row>
    <row r="1588" spans="1:52" ht="329">
      <c r="A1588" s="487"/>
      <c r="B1588" s="445"/>
      <c r="C1588" s="489"/>
      <c r="D1588" s="262" t="s">
        <v>1388</v>
      </c>
      <c r="E1588" s="352" t="s">
        <v>363</v>
      </c>
      <c r="F1588" s="263" t="s">
        <v>624</v>
      </c>
      <c r="G1588" s="290" t="s">
        <v>732</v>
      </c>
      <c r="H1588" s="341" t="s">
        <v>729</v>
      </c>
      <c r="I1588" s="335" t="str">
        <f>IF(OR(E1588="SE",E1588="SA"),VLOOKUP(H1588,'Tabla de Peligros y Riesgo'!$C$2:$E$226,2,FALSE),VLOOKUP(H1588,'LISTA DE ASPECTOS - IMPACTOS'!$D$3:$F$72,2,FALSE))</f>
        <v>Alteración de la calidad de suelo/agua</v>
      </c>
      <c r="J1588" s="336" t="str">
        <f>IF(OR(E1588="SE",E1588="SA"),VLOOKUP(H1588,'Tabla de Peligros y Riesgo'!$C$2:$E$226,3,FALSE),VLOOKUP(H1588,'LISTA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88" s="342" t="s">
        <v>690</v>
      </c>
      <c r="L1588" s="177">
        <v>4</v>
      </c>
      <c r="M1588" s="268">
        <f t="shared" si="106"/>
        <v>10</v>
      </c>
      <c r="N1588" s="85"/>
      <c r="O1588" s="85"/>
      <c r="P1588" s="84"/>
      <c r="Q1588" s="177"/>
      <c r="R1588" s="177"/>
      <c r="S1588" s="177" t="s">
        <v>733</v>
      </c>
      <c r="T1588" s="178"/>
      <c r="U1588" s="178"/>
      <c r="V1588" s="87"/>
      <c r="W1588" s="86">
        <f t="shared" si="105"/>
        <v>10</v>
      </c>
      <c r="X1588" s="88"/>
      <c r="Y1588" s="86">
        <f t="shared" si="107"/>
        <v>18</v>
      </c>
      <c r="Z1588" s="85"/>
      <c r="AA1588" s="267" t="s">
        <v>682</v>
      </c>
      <c r="AB1588" s="175"/>
      <c r="AC1588" s="176"/>
      <c r="AD1588" s="176"/>
      <c r="AE1588" s="272"/>
      <c r="AF1588" s="272"/>
      <c r="AG1588" s="272"/>
      <c r="AH1588" s="272"/>
      <c r="AI1588" s="272"/>
      <c r="AJ1588" s="272"/>
      <c r="AK1588" s="272"/>
      <c r="AL1588" s="273"/>
      <c r="AM1588" s="272"/>
      <c r="AN1588" s="273"/>
      <c r="AO1588" s="272"/>
      <c r="AP1588" s="273"/>
      <c r="AQ1588" s="272"/>
      <c r="AR1588" s="273"/>
      <c r="AS1588" s="272"/>
      <c r="AT1588" s="102"/>
      <c r="AU1588" s="101"/>
    </row>
    <row r="1589" spans="1:52" ht="141">
      <c r="A1589" s="487"/>
      <c r="B1589" s="445"/>
      <c r="C1589" s="489"/>
      <c r="D1589" s="262" t="s">
        <v>1388</v>
      </c>
      <c r="E1589" s="352" t="s">
        <v>363</v>
      </c>
      <c r="F1589" s="263" t="s">
        <v>624</v>
      </c>
      <c r="G1589" s="290" t="s">
        <v>809</v>
      </c>
      <c r="H1589" s="341" t="s">
        <v>417</v>
      </c>
      <c r="I1589" s="335" t="str">
        <f>IF(OR(E1589="SE",E1589="SA"),VLOOKUP(H1589,'Tabla de Peligros y Riesgo'!$C$2:$E$226,2,FALSE),VLOOKUP(H1589,'LISTA DE ASPECTOS - IMPACTOS'!$D$3:$F$72,2,FALSE))</f>
        <v>Contaminación sonora</v>
      </c>
      <c r="J1589" s="336" t="str">
        <f>IF(OR(E1589="SE",E1589="SA"),VLOOKUP(H1589,'Tabla de Peligros y Riesgo'!$C$2:$E$226,3,FALSE),VLOOKUP(H1589,'LISTA DE ASPECTOS - IMPACTOS'!$D$3:$F$72,3,FALSE))</f>
        <v>Afectación a la fauna terrestre.
Potencial afectación a la calidad ambiental del recurso agua.</v>
      </c>
      <c r="K1589" s="342" t="s">
        <v>715</v>
      </c>
      <c r="L1589" s="177">
        <v>5</v>
      </c>
      <c r="M1589" s="268">
        <f t="shared" si="106"/>
        <v>19</v>
      </c>
      <c r="N1589" s="85"/>
      <c r="O1589" s="85"/>
      <c r="P1589" s="84"/>
      <c r="Q1589" s="177"/>
      <c r="R1589" s="177"/>
      <c r="S1589" s="177" t="s">
        <v>810</v>
      </c>
      <c r="T1589" s="178"/>
      <c r="U1589" s="178"/>
      <c r="V1589" s="87"/>
      <c r="W1589" s="86">
        <f t="shared" si="105"/>
        <v>19</v>
      </c>
      <c r="X1589" s="88"/>
      <c r="Y1589" s="86">
        <f t="shared" si="107"/>
        <v>22</v>
      </c>
      <c r="Z1589" s="85"/>
      <c r="AA1589" s="267" t="s">
        <v>682</v>
      </c>
      <c r="AB1589" s="175"/>
      <c r="AC1589" s="176"/>
      <c r="AD1589" s="176"/>
      <c r="AE1589" s="272"/>
      <c r="AF1589" s="272"/>
      <c r="AG1589" s="272"/>
      <c r="AH1589" s="272"/>
      <c r="AI1589" s="272"/>
      <c r="AJ1589" s="272"/>
      <c r="AK1589" s="272"/>
      <c r="AL1589" s="273"/>
      <c r="AM1589" s="272"/>
      <c r="AN1589" s="273"/>
      <c r="AO1589" s="272"/>
      <c r="AP1589" s="273"/>
      <c r="AQ1589" s="272"/>
      <c r="AR1589" s="273"/>
      <c r="AS1589" s="272"/>
      <c r="AT1589" s="102"/>
      <c r="AU1589" s="101"/>
    </row>
    <row r="1590" spans="1:52" ht="329">
      <c r="A1590" s="487"/>
      <c r="B1590" s="445"/>
      <c r="C1590" s="489"/>
      <c r="D1590" s="262" t="s">
        <v>1388</v>
      </c>
      <c r="E1590" s="352" t="s">
        <v>363</v>
      </c>
      <c r="F1590" s="263" t="s">
        <v>624</v>
      </c>
      <c r="G1590" s="290" t="s">
        <v>728</v>
      </c>
      <c r="H1590" s="341" t="s">
        <v>729</v>
      </c>
      <c r="I1590" s="335" t="str">
        <f>IF(OR(E1590="SE",E1590="SA"),VLOOKUP(H1590,'Tabla de Peligros y Riesgo'!$C$2:$E$226,2,FALSE),VLOOKUP(H1590,'LISTA DE ASPECTOS - IMPACTOS'!$D$3:$F$72,2,FALSE))</f>
        <v>Alteración de la calidad de suelo/agua</v>
      </c>
      <c r="J1590" s="336" t="str">
        <f>IF(OR(E1590="SE",E1590="SA"),VLOOKUP(H1590,'Tabla de Peligros y Riesgo'!$C$2:$E$226,3,FALSE),VLOOKUP(H1590,'LISTA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590" s="342" t="s">
        <v>680</v>
      </c>
      <c r="L1590" s="177">
        <v>3</v>
      </c>
      <c r="M1590" s="268">
        <f t="shared" si="106"/>
        <v>13</v>
      </c>
      <c r="N1590" s="177"/>
      <c r="O1590" s="177"/>
      <c r="P1590" s="84"/>
      <c r="Q1590" s="177" t="s">
        <v>730</v>
      </c>
      <c r="R1590" s="177" t="s">
        <v>685</v>
      </c>
      <c r="S1590" s="177" t="s">
        <v>731</v>
      </c>
      <c r="T1590" s="178"/>
      <c r="U1590" s="178"/>
      <c r="V1590" s="87"/>
      <c r="W1590" s="86">
        <f t="shared" si="105"/>
        <v>13</v>
      </c>
      <c r="X1590" s="88"/>
      <c r="Y1590" s="86">
        <f t="shared" si="107"/>
        <v>17</v>
      </c>
      <c r="Z1590" s="85"/>
      <c r="AA1590" s="277" t="s">
        <v>682</v>
      </c>
      <c r="AB1590" s="175"/>
      <c r="AC1590" s="176"/>
      <c r="AD1590" s="176"/>
      <c r="AE1590" s="272"/>
      <c r="AF1590" s="272"/>
      <c r="AG1590" s="272"/>
      <c r="AH1590" s="272"/>
      <c r="AI1590" s="272"/>
      <c r="AJ1590" s="272"/>
      <c r="AK1590" s="272"/>
      <c r="AL1590" s="273"/>
      <c r="AM1590" s="272"/>
      <c r="AN1590" s="273"/>
      <c r="AO1590" s="272"/>
      <c r="AP1590" s="273"/>
      <c r="AQ1590" s="272"/>
      <c r="AR1590" s="273"/>
      <c r="AS1590" s="272"/>
      <c r="AT1590" s="102"/>
      <c r="AU1590" s="101"/>
    </row>
    <row r="1591" spans="1:52" ht="117.5">
      <c r="A1591" s="487"/>
      <c r="B1591" s="445"/>
      <c r="C1591" s="493"/>
      <c r="D1591" s="262" t="s">
        <v>1388</v>
      </c>
      <c r="E1591" s="352" t="s">
        <v>363</v>
      </c>
      <c r="F1591" s="263" t="s">
        <v>624</v>
      </c>
      <c r="G1591" s="290" t="s">
        <v>725</v>
      </c>
      <c r="H1591" s="341" t="s">
        <v>726</v>
      </c>
      <c r="I1591" s="335" t="str">
        <f>IF(OR(E1591="SE",E1591="SA"),VLOOKUP(H1591,'Tabla de Peligros y Riesgo'!$C$2:$E$226,2,FALSE),VLOOKUP(H1591,'LISTA DE ASPECTOS - IMPACTOS'!$D$3:$F$72,2,FALSE))</f>
        <v>Alteración de la calidad de aire</v>
      </c>
      <c r="J1591" s="336" t="str">
        <f>IF(OR(E1591="SE",E1591="SA"),VLOOKUP(H1591,'Tabla de Peligros y Riesgo'!$C$2:$E$226,3,FALSE),VLOOKUP(H1591,'LISTA DE ASPECTOS - IMPACTOS'!$D$3:$F$72,3,FALSE))</f>
        <v>Potencial afectación a la calidad ambiental del aire</v>
      </c>
      <c r="K1591" s="342" t="s">
        <v>715</v>
      </c>
      <c r="L1591" s="177">
        <v>4</v>
      </c>
      <c r="M1591" s="268">
        <f t="shared" si="106"/>
        <v>14</v>
      </c>
      <c r="N1591" s="85"/>
      <c r="O1591" s="85"/>
      <c r="P1591" s="84"/>
      <c r="Q1591" s="287"/>
      <c r="R1591" s="177"/>
      <c r="S1591" s="177" t="s">
        <v>727</v>
      </c>
      <c r="T1591" s="178"/>
      <c r="U1591" s="178"/>
      <c r="V1591" s="87"/>
      <c r="W1591" s="86">
        <f t="shared" si="105"/>
        <v>14</v>
      </c>
      <c r="X1591" s="88"/>
      <c r="Y1591" s="86">
        <f t="shared" si="107"/>
        <v>18</v>
      </c>
      <c r="Z1591" s="85"/>
      <c r="AA1591" s="267" t="s">
        <v>682</v>
      </c>
      <c r="AB1591" s="175"/>
      <c r="AC1591" s="176"/>
      <c r="AD1591" s="176"/>
      <c r="AE1591" s="272"/>
      <c r="AF1591" s="272"/>
      <c r="AG1591" s="272"/>
      <c r="AH1591" s="272"/>
      <c r="AI1591" s="272"/>
      <c r="AJ1591" s="272"/>
      <c r="AK1591" s="272"/>
      <c r="AL1591" s="273"/>
      <c r="AM1591" s="272"/>
      <c r="AN1591" s="273"/>
      <c r="AO1591" s="272"/>
      <c r="AP1591" s="273"/>
      <c r="AQ1591" s="272"/>
      <c r="AR1591" s="273"/>
      <c r="AS1591" s="272"/>
      <c r="AT1591" s="102"/>
      <c r="AU1591" s="101"/>
    </row>
    <row r="1592" spans="1:52" ht="87">
      <c r="A1592" s="487"/>
      <c r="B1592" s="445"/>
      <c r="C1592" s="488" t="s">
        <v>28</v>
      </c>
      <c r="D1592" s="262" t="s">
        <v>1388</v>
      </c>
      <c r="E1592" s="352" t="s">
        <v>362</v>
      </c>
      <c r="F1592" s="263" t="s">
        <v>624</v>
      </c>
      <c r="G1592" s="290" t="s">
        <v>701</v>
      </c>
      <c r="H1592" s="341" t="s">
        <v>476</v>
      </c>
      <c r="I1592" s="335" t="str">
        <f>IF(OR(E1592="SE",E1592="SA"),VLOOKUP(H1592,'Tabla de Peligros y Riesgo'!$C$2:$E$226,2,FALSE),VLOOKUP(H1592,'LISTA DE ASPECTOS - IMPACTOS'!$D$3:$F$72,2,FALSE))</f>
        <v>Caída al mismo nivel</v>
      </c>
      <c r="J1592" s="336" t="s">
        <v>702</v>
      </c>
      <c r="K1592" s="342" t="s">
        <v>680</v>
      </c>
      <c r="L1592" s="177">
        <v>4</v>
      </c>
      <c r="M1592" s="268">
        <f t="shared" si="106"/>
        <v>18</v>
      </c>
      <c r="N1592" s="85"/>
      <c r="O1592" s="85"/>
      <c r="P1592" s="84"/>
      <c r="Q1592" s="287"/>
      <c r="R1592" s="177"/>
      <c r="S1592" s="177" t="s">
        <v>811</v>
      </c>
      <c r="T1592" s="178"/>
      <c r="U1592" s="178" t="s">
        <v>748</v>
      </c>
      <c r="V1592" s="87"/>
      <c r="W1592" s="86">
        <f t="shared" si="105"/>
        <v>18</v>
      </c>
      <c r="X1592" s="88"/>
      <c r="Y1592" s="86">
        <f t="shared" si="107"/>
        <v>21</v>
      </c>
      <c r="Z1592" s="85"/>
      <c r="AA1592" s="267" t="s">
        <v>682</v>
      </c>
      <c r="AB1592" s="175"/>
      <c r="AC1592" s="176"/>
      <c r="AD1592" s="176"/>
      <c r="AT1592" s="102"/>
      <c r="AU1592" s="101"/>
    </row>
    <row r="1593" spans="1:52" ht="101.5">
      <c r="A1593" s="487"/>
      <c r="B1593" s="445"/>
      <c r="C1593" s="489"/>
      <c r="D1593" s="262" t="s">
        <v>1388</v>
      </c>
      <c r="E1593" s="352" t="s">
        <v>362</v>
      </c>
      <c r="F1593" s="263" t="s">
        <v>624</v>
      </c>
      <c r="G1593" s="290" t="s">
        <v>704</v>
      </c>
      <c r="H1593" s="341" t="s">
        <v>507</v>
      </c>
      <c r="I1593" s="335" t="str">
        <f>IF(OR(E1593="SE",E1593="SA"),VLOOKUP(H1593,'Tabla de Peligros y Riesgo'!$C$2:$E$226,2,FALSE),VLOOKUP(H1593,'LISTA DE ASPECTOS - IMPACTOS'!$D$3:$F$72,2,FALSE))</f>
        <v xml:space="preserve">Golpes </v>
      </c>
      <c r="J1593" s="336" t="s">
        <v>705</v>
      </c>
      <c r="K1593" s="342" t="s">
        <v>680</v>
      </c>
      <c r="L1593" s="177">
        <v>3</v>
      </c>
      <c r="M1593" s="268">
        <f t="shared" si="106"/>
        <v>13</v>
      </c>
      <c r="N1593" s="177"/>
      <c r="O1593" s="177"/>
      <c r="P1593" s="84"/>
      <c r="Q1593" s="287"/>
      <c r="R1593" s="177"/>
      <c r="S1593" s="177" t="s">
        <v>714</v>
      </c>
      <c r="T1593" s="178"/>
      <c r="U1593" s="178" t="s">
        <v>748</v>
      </c>
      <c r="V1593" s="87"/>
      <c r="W1593" s="86">
        <f t="shared" si="105"/>
        <v>13</v>
      </c>
      <c r="X1593" s="88"/>
      <c r="Y1593" s="86">
        <f t="shared" si="107"/>
        <v>17</v>
      </c>
      <c r="Z1593" s="85"/>
      <c r="AA1593" s="277" t="s">
        <v>682</v>
      </c>
      <c r="AB1593" s="175"/>
      <c r="AC1593" s="176"/>
      <c r="AD1593" s="176"/>
      <c r="AT1593" s="102"/>
      <c r="AU1593" s="101"/>
    </row>
    <row r="1594" spans="1:52" ht="188">
      <c r="A1594" s="541"/>
      <c r="B1594" s="447"/>
      <c r="C1594" s="493"/>
      <c r="D1594" s="262" t="s">
        <v>1388</v>
      </c>
      <c r="E1594" s="352" t="s">
        <v>363</v>
      </c>
      <c r="F1594" s="263" t="s">
        <v>624</v>
      </c>
      <c r="G1594" s="290" t="s">
        <v>739</v>
      </c>
      <c r="H1594" s="341" t="s">
        <v>740</v>
      </c>
      <c r="I1594" s="335" t="str">
        <f>IF(OR(E1594="SE",E1594="SA"),VLOOKUP(H1594,'Tabla de Peligros y Riesgo'!$C$2:$E$226,2,FALSE),VLOOKUP(H1594,'LISTA DE ASPECTOS - IMPACTOS'!$D$3:$F$72,2,FALSE))</f>
        <v>Alteración de la calidad de suelo/agua</v>
      </c>
      <c r="J1594" s="336" t="str">
        <f>IF(OR(E1594="SE",E1594="SA"),VLOOKUP(H1594,'Tabla de Peligros y Riesgo'!$C$2:$E$226,3,FALSE),VLOOKUP(H1594,'LISTA DE ASPECTOS - IMPACTOS'!$D$3:$F$72,3,FALSE))</f>
        <v>Potencial incumplimiento de Estándares de Calidad Ambiental (ECA) para aire.
Potencial afectación a la vida y salud humana.</v>
      </c>
      <c r="K1594" s="342" t="s">
        <v>715</v>
      </c>
      <c r="L1594" s="177">
        <v>4</v>
      </c>
      <c r="M1594" s="268">
        <f t="shared" si="106"/>
        <v>14</v>
      </c>
      <c r="N1594" s="85"/>
      <c r="O1594" s="85"/>
      <c r="P1594" s="291"/>
      <c r="Q1594" s="287"/>
      <c r="R1594" s="177"/>
      <c r="S1594" s="177" t="s">
        <v>741</v>
      </c>
      <c r="T1594" s="178">
        <v>0.35</v>
      </c>
      <c r="U1594" s="178"/>
      <c r="V1594" s="87"/>
      <c r="W1594" s="86">
        <f t="shared" ref="W1594:W1625" si="108">M1594</f>
        <v>14</v>
      </c>
      <c r="X1594" s="88"/>
      <c r="Y1594" s="86">
        <f t="shared" si="107"/>
        <v>18</v>
      </c>
      <c r="Z1594" s="85"/>
      <c r="AA1594" s="267" t="s">
        <v>682</v>
      </c>
      <c r="AB1594" s="536"/>
      <c r="AC1594" s="537"/>
      <c r="AD1594" s="537"/>
      <c r="AE1594" s="272"/>
      <c r="AF1594" s="272"/>
      <c r="AG1594" s="272"/>
      <c r="AH1594" s="272"/>
      <c r="AI1594" s="272"/>
      <c r="AJ1594" s="272"/>
      <c r="AK1594" s="272"/>
      <c r="AL1594" s="273"/>
      <c r="AM1594" s="272"/>
      <c r="AN1594" s="273"/>
      <c r="AO1594" s="272"/>
      <c r="AP1594" s="273"/>
      <c r="AQ1594" s="272"/>
      <c r="AR1594" s="273"/>
      <c r="AS1594" s="272"/>
      <c r="AT1594" s="102"/>
      <c r="AU1594" s="101"/>
    </row>
    <row r="1595" spans="1:52" ht="101.5">
      <c r="A1595" s="446" t="s">
        <v>283</v>
      </c>
      <c r="B1595" s="444" t="s">
        <v>284</v>
      </c>
      <c r="C1595" s="488" t="s">
        <v>18</v>
      </c>
      <c r="D1595" s="262" t="s">
        <v>1388</v>
      </c>
      <c r="E1595" s="352" t="s">
        <v>362</v>
      </c>
      <c r="F1595" s="263" t="s">
        <v>624</v>
      </c>
      <c r="G1595" s="290" t="s">
        <v>679</v>
      </c>
      <c r="H1595" s="335" t="s">
        <v>470</v>
      </c>
      <c r="I1595" s="335" t="str">
        <f>IF(OR(E1595="SE",E1595="SA"),VLOOKUP(H1595,'Tabla de Peligros y Riesgo'!$C$2:$E$226,2,FALSE),VLOOKUP(H1595,'LISTA DE ASPECTOS - IMPACTOS'!$D$3:$F$72,2,FALSE))</f>
        <v>Riesgo Psicosocial</v>
      </c>
      <c r="J1595" s="336" t="str">
        <f>IF(OR(E1595="SE",E1595="SA"),VLOOKUP(H1595,'Tabla de Peligros y Riesgo'!$C$2:$E$226,3,FALSE),VLOOKUP(H1595,'LISTA DE ASPECTOS - IMPACTOS'!$D$3:$F$72,3,FALSE))</f>
        <v>Estrés / Depresión</v>
      </c>
      <c r="K1595" s="342" t="s">
        <v>680</v>
      </c>
      <c r="L1595" s="277">
        <v>4</v>
      </c>
      <c r="M1595" s="268">
        <f t="shared" si="106"/>
        <v>18</v>
      </c>
      <c r="N1595" s="85"/>
      <c r="O1595" s="85"/>
      <c r="P1595" s="292"/>
      <c r="Q1595" s="359"/>
      <c r="R1595" s="177"/>
      <c r="S1595" s="177" t="s">
        <v>820</v>
      </c>
      <c r="T1595" s="178"/>
      <c r="U1595" s="178" t="s">
        <v>748</v>
      </c>
      <c r="V1595" s="278"/>
      <c r="W1595" s="86">
        <f t="shared" si="108"/>
        <v>18</v>
      </c>
      <c r="X1595" s="88"/>
      <c r="Y1595" s="86">
        <f t="shared" si="107"/>
        <v>21</v>
      </c>
      <c r="Z1595" s="85"/>
      <c r="AA1595" s="267" t="s">
        <v>682</v>
      </c>
      <c r="AB1595" s="176"/>
      <c r="AC1595" s="176"/>
      <c r="AD1595" s="176"/>
      <c r="AT1595" s="102"/>
      <c r="AU1595" s="101"/>
    </row>
    <row r="1596" spans="1:52" ht="72.5">
      <c r="A1596" s="446"/>
      <c r="B1596" s="445"/>
      <c r="C1596" s="489"/>
      <c r="D1596" s="262" t="s">
        <v>1388</v>
      </c>
      <c r="E1596" s="352" t="s">
        <v>363</v>
      </c>
      <c r="F1596" s="263" t="s">
        <v>624</v>
      </c>
      <c r="G1596" s="290" t="s">
        <v>686</v>
      </c>
      <c r="H1596" s="335" t="s">
        <v>687</v>
      </c>
      <c r="I1596" s="350" t="s">
        <v>688</v>
      </c>
      <c r="J1596" s="351" t="s">
        <v>689</v>
      </c>
      <c r="K1596" s="342" t="s">
        <v>690</v>
      </c>
      <c r="L1596" s="277">
        <v>5</v>
      </c>
      <c r="M1596" s="268">
        <f t="shared" si="106"/>
        <v>15</v>
      </c>
      <c r="N1596" s="269"/>
      <c r="O1596" s="274"/>
      <c r="P1596" s="275"/>
      <c r="Q1596" s="359"/>
      <c r="R1596" s="177"/>
      <c r="S1596" s="177" t="s">
        <v>691</v>
      </c>
      <c r="T1596" s="178"/>
      <c r="U1596" s="178"/>
      <c r="V1596" s="278"/>
      <c r="W1596" s="86">
        <f t="shared" si="108"/>
        <v>15</v>
      </c>
      <c r="X1596" s="88"/>
      <c r="Y1596" s="86">
        <f t="shared" si="107"/>
        <v>19</v>
      </c>
      <c r="Z1596" s="85"/>
      <c r="AA1596" s="267" t="s">
        <v>682</v>
      </c>
      <c r="AB1596" s="176"/>
      <c r="AC1596" s="176"/>
      <c r="AD1596" s="176"/>
      <c r="AT1596" s="102"/>
      <c r="AU1596" s="101"/>
    </row>
    <row r="1597" spans="1:52" ht="87">
      <c r="A1597" s="446"/>
      <c r="B1597" s="445"/>
      <c r="C1597" s="493"/>
      <c r="D1597" s="262" t="s">
        <v>1388</v>
      </c>
      <c r="E1597" s="352" t="s">
        <v>362</v>
      </c>
      <c r="F1597" s="263" t="s">
        <v>624</v>
      </c>
      <c r="G1597" s="290" t="s">
        <v>692</v>
      </c>
      <c r="H1597" s="335" t="s">
        <v>521</v>
      </c>
      <c r="I1597" s="335" t="str">
        <f>IF(OR(E1597="SE",E1597="SA"),VLOOKUP(H1597,'Tabla de Peligros y Riesgo'!$C$2:$E$226,2,FALSE),VLOOKUP(H1597,'LISTA DE ASPECTOS - IMPACTOS'!$D$3:$F$72,2,FALSE))</f>
        <v>Riesgo Psicosocial</v>
      </c>
      <c r="J1597" s="336" t="str">
        <f>IF(OR(E1597="SE",E1597="SA"),VLOOKUP(H1597,'Tabla de Peligros y Riesgo'!$C$2:$E$226,3,FALSE),VLOOKUP(H1597,'LISTA DE ASPECTOS - IMPACTOS'!$D$3:$F$72,3,FALSE))</f>
        <v>Estrés / Depresión</v>
      </c>
      <c r="K1597" s="342" t="s">
        <v>680</v>
      </c>
      <c r="L1597" s="277">
        <v>4</v>
      </c>
      <c r="M1597" s="268">
        <f t="shared" si="106"/>
        <v>18</v>
      </c>
      <c r="N1597" s="269"/>
      <c r="O1597" s="274"/>
      <c r="P1597" s="275"/>
      <c r="Q1597" s="276"/>
      <c r="R1597" s="177"/>
      <c r="S1597" s="177" t="s">
        <v>742</v>
      </c>
      <c r="T1597" s="178"/>
      <c r="U1597" s="178" t="s">
        <v>748</v>
      </c>
      <c r="V1597" s="278"/>
      <c r="W1597" s="86">
        <f t="shared" si="108"/>
        <v>18</v>
      </c>
      <c r="X1597" s="195"/>
      <c r="Y1597" s="86">
        <f t="shared" si="107"/>
        <v>21</v>
      </c>
      <c r="Z1597" s="279"/>
      <c r="AA1597" s="267" t="s">
        <v>682</v>
      </c>
      <c r="AB1597" s="176"/>
      <c r="AC1597" s="176"/>
      <c r="AD1597" s="176"/>
      <c r="AT1597" s="102"/>
      <c r="AU1597" s="101"/>
    </row>
    <row r="1598" spans="1:52" s="100" customFormat="1" ht="211.5">
      <c r="A1598" s="446"/>
      <c r="B1598" s="445"/>
      <c r="C1598" s="339" t="s">
        <v>142</v>
      </c>
      <c r="D1598" s="262" t="s">
        <v>1388</v>
      </c>
      <c r="E1598" s="352" t="s">
        <v>361</v>
      </c>
      <c r="F1598" s="263" t="s">
        <v>624</v>
      </c>
      <c r="G1598" s="290" t="s">
        <v>694</v>
      </c>
      <c r="H1598" s="335" t="s">
        <v>695</v>
      </c>
      <c r="I1598" s="335" t="str">
        <f>IF(OR(E1598="SE",E1598="SA"),VLOOKUP(H1598,'Tabla de Peligros y Riesgo'!$C$2:$E$226,2,FALSE),VLOOKUP(H1598,'LISTA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598" s="336" t="s">
        <v>696</v>
      </c>
      <c r="K1598" s="342" t="s">
        <v>680</v>
      </c>
      <c r="L1598" s="177">
        <v>4</v>
      </c>
      <c r="M1598" s="268">
        <f t="shared" si="106"/>
        <v>18</v>
      </c>
      <c r="N1598" s="280"/>
      <c r="O1598" s="280"/>
      <c r="P1598" s="282"/>
      <c r="Q1598" s="283" t="s">
        <v>697</v>
      </c>
      <c r="R1598" s="177" t="s">
        <v>678</v>
      </c>
      <c r="S1598" s="177" t="s">
        <v>698</v>
      </c>
      <c r="T1598" s="178"/>
      <c r="U1598" s="178" t="s">
        <v>699</v>
      </c>
      <c r="V1598" s="304"/>
      <c r="W1598" s="86">
        <f t="shared" si="108"/>
        <v>18</v>
      </c>
      <c r="X1598" s="88">
        <f>IF(M1598&gt;=16,MAX(N1598:R1598),IF(M1598&lt;16,MAX(N1598:T1598)))</f>
        <v>0</v>
      </c>
      <c r="Y1598" s="86">
        <f t="shared" si="107"/>
        <v>23</v>
      </c>
      <c r="Z1598" s="85"/>
      <c r="AA1598" s="267" t="s">
        <v>682</v>
      </c>
      <c r="AD1598" s="99"/>
      <c r="AE1598" s="90"/>
      <c r="AF1598" s="90"/>
      <c r="AG1598" s="90"/>
      <c r="AH1598" s="90"/>
      <c r="AI1598" s="90"/>
      <c r="AJ1598" s="90"/>
      <c r="AK1598" s="90"/>
      <c r="AL1598" s="90"/>
      <c r="AM1598" s="90"/>
      <c r="AN1598" s="90"/>
      <c r="AO1598" s="90"/>
      <c r="AP1598" s="90"/>
      <c r="AQ1598" s="90"/>
      <c r="AR1598" s="90"/>
      <c r="AS1598" s="90"/>
      <c r="AT1598" s="102"/>
      <c r="AU1598" s="101"/>
      <c r="AV1598" s="90"/>
      <c r="AW1598" s="90"/>
      <c r="AX1598" s="90"/>
      <c r="AY1598" s="90"/>
      <c r="AZ1598" s="90"/>
    </row>
    <row r="1599" spans="1:52" ht="87">
      <c r="A1599" s="446"/>
      <c r="B1599" s="445"/>
      <c r="C1599" s="488" t="s">
        <v>22</v>
      </c>
      <c r="D1599" s="262" t="s">
        <v>1388</v>
      </c>
      <c r="E1599" s="352" t="s">
        <v>361</v>
      </c>
      <c r="F1599" s="263" t="s">
        <v>624</v>
      </c>
      <c r="G1599" s="290" t="s">
        <v>721</v>
      </c>
      <c r="H1599" s="341" t="s">
        <v>749</v>
      </c>
      <c r="I1599" s="335" t="str">
        <f>IF(OR(E1599="SE",E1599="SA"),VLOOKUP(H1599,'Tabla de Peligros y Riesgo'!$C$2:$E$226,2,FALSE),VLOOKUP(H1599,'LISTA DE ASPECTOS - IMPACTOS'!$D$3:$F$72,2,FALSE))</f>
        <v>Inhalación de gases Toxicos</v>
      </c>
      <c r="J1599" s="336" t="str">
        <f>IF(OR(E1599="SE",E1599="SA"),VLOOKUP(H1599,'Tabla de Peligros y Riesgo'!$C$2:$E$226,3,FALSE),VLOOKUP(H1599,'LISTA DE ASPECTOS - IMPACTOS'!$D$3:$F$72,3,FALSE))</f>
        <v>Intoxicación</v>
      </c>
      <c r="K1599" s="342" t="s">
        <v>715</v>
      </c>
      <c r="L1599" s="177">
        <v>3</v>
      </c>
      <c r="M1599" s="268">
        <f t="shared" si="106"/>
        <v>9</v>
      </c>
      <c r="N1599" s="85"/>
      <c r="O1599" s="85"/>
      <c r="P1599" s="84"/>
      <c r="Q1599" s="287" t="s">
        <v>750</v>
      </c>
      <c r="R1599" s="177" t="s">
        <v>685</v>
      </c>
      <c r="S1599" s="177" t="s">
        <v>751</v>
      </c>
      <c r="T1599" s="178"/>
      <c r="U1599" s="178" t="s">
        <v>748</v>
      </c>
      <c r="V1599" s="87"/>
      <c r="W1599" s="86">
        <f t="shared" si="108"/>
        <v>9</v>
      </c>
      <c r="X1599" s="88"/>
      <c r="Y1599" s="86">
        <f t="shared" si="107"/>
        <v>17</v>
      </c>
      <c r="Z1599" s="85"/>
      <c r="AA1599" s="267" t="s">
        <v>682</v>
      </c>
      <c r="AB1599" s="175"/>
      <c r="AC1599" s="176"/>
      <c r="AD1599" s="176"/>
      <c r="AT1599" s="102"/>
      <c r="AU1599" s="101"/>
    </row>
    <row r="1600" spans="1:52" ht="87">
      <c r="A1600" s="446"/>
      <c r="B1600" s="445"/>
      <c r="C1600" s="489"/>
      <c r="D1600" s="262" t="s">
        <v>1388</v>
      </c>
      <c r="E1600" s="352" t="s">
        <v>362</v>
      </c>
      <c r="F1600" s="263" t="s">
        <v>624</v>
      </c>
      <c r="G1600" s="290" t="s">
        <v>752</v>
      </c>
      <c r="H1600" s="341" t="s">
        <v>452</v>
      </c>
      <c r="I1600" s="335" t="str">
        <f>IF(OR(E1600="SE",E1600="SA"),VLOOKUP(H1600,'Tabla de Peligros y Riesgo'!$C$2:$E$226,2,FALSE),VLOOKUP(H1600,'LISTA DE ASPECTOS - IMPACTOS'!$D$3:$F$72,2,FALSE))</f>
        <v>Caída de roca</v>
      </c>
      <c r="J1600" s="336" t="str">
        <f>IF(OR(E1600="SE",E1600="SA"),VLOOKUP(H1600,'Tabla de Peligros y Riesgo'!$C$2:$E$226,3,FALSE),VLOOKUP(H1600,'LISTA DE ASPECTOS - IMPACTOS'!$D$3:$F$72,3,FALSE))</f>
        <v>Contusión/Fractura/Muerte</v>
      </c>
      <c r="K1600" s="342" t="s">
        <v>715</v>
      </c>
      <c r="L1600" s="177">
        <v>2</v>
      </c>
      <c r="M1600" s="268">
        <f t="shared" si="106"/>
        <v>5</v>
      </c>
      <c r="N1600" s="85"/>
      <c r="O1600" s="85"/>
      <c r="P1600" s="292"/>
      <c r="Q1600" s="287" t="s">
        <v>753</v>
      </c>
      <c r="R1600" s="177" t="s">
        <v>685</v>
      </c>
      <c r="S1600" s="177" t="s">
        <v>754</v>
      </c>
      <c r="T1600" s="178"/>
      <c r="U1600" s="178" t="s">
        <v>748</v>
      </c>
      <c r="V1600" s="278"/>
      <c r="W1600" s="86">
        <f t="shared" si="108"/>
        <v>5</v>
      </c>
      <c r="X1600" s="88"/>
      <c r="Y1600" s="86">
        <f t="shared" si="107"/>
        <v>12</v>
      </c>
      <c r="Z1600" s="85"/>
      <c r="AA1600" s="267" t="s">
        <v>682</v>
      </c>
      <c r="AB1600" s="176"/>
      <c r="AC1600" s="176"/>
      <c r="AD1600" s="176"/>
      <c r="AT1600" s="102"/>
      <c r="AU1600" s="101"/>
    </row>
    <row r="1601" spans="1:52" s="100" customFormat="1" ht="87">
      <c r="A1601" s="446"/>
      <c r="B1601" s="445"/>
      <c r="C1601" s="493"/>
      <c r="D1601" s="262" t="s">
        <v>1388</v>
      </c>
      <c r="E1601" s="352" t="s">
        <v>362</v>
      </c>
      <c r="F1601" s="263" t="s">
        <v>624</v>
      </c>
      <c r="G1601" s="290" t="s">
        <v>701</v>
      </c>
      <c r="H1601" s="341" t="s">
        <v>476</v>
      </c>
      <c r="I1601" s="335" t="str">
        <f>IF(OR(E1601="SE",E1601="SA"),VLOOKUP(H1601,'Tabla de Peligros y Riesgo'!$C$2:$E$226,2,FALSE),VLOOKUP(H1601,'LISTA DE ASPECTOS - IMPACTOS'!$D$3:$F$72,2,FALSE))</f>
        <v>Caída al mismo nivel</v>
      </c>
      <c r="J1601" s="336" t="s">
        <v>702</v>
      </c>
      <c r="K1601" s="342" t="s">
        <v>680</v>
      </c>
      <c r="L1601" s="177">
        <v>4</v>
      </c>
      <c r="M1601" s="268">
        <f t="shared" si="106"/>
        <v>18</v>
      </c>
      <c r="N1601" s="280"/>
      <c r="O1601" s="280"/>
      <c r="P1601" s="282"/>
      <c r="Q1601" s="287"/>
      <c r="R1601" s="177"/>
      <c r="S1601" s="177" t="s">
        <v>875</v>
      </c>
      <c r="T1601" s="178"/>
      <c r="U1601" s="178" t="s">
        <v>748</v>
      </c>
      <c r="V1601" s="304"/>
      <c r="W1601" s="86">
        <f t="shared" si="108"/>
        <v>18</v>
      </c>
      <c r="X1601" s="88"/>
      <c r="Y1601" s="86">
        <f t="shared" si="107"/>
        <v>21</v>
      </c>
      <c r="Z1601" s="85"/>
      <c r="AA1601" s="267" t="s">
        <v>682</v>
      </c>
      <c r="AD1601" s="99"/>
      <c r="AE1601" s="90"/>
      <c r="AF1601" s="90"/>
      <c r="AG1601" s="90"/>
      <c r="AH1601" s="90"/>
      <c r="AI1601" s="90"/>
      <c r="AJ1601" s="90"/>
      <c r="AK1601" s="90"/>
      <c r="AL1601" s="90"/>
      <c r="AM1601" s="90"/>
      <c r="AN1601" s="90"/>
      <c r="AO1601" s="90"/>
      <c r="AP1601" s="90"/>
      <c r="AQ1601" s="90"/>
      <c r="AR1601" s="90"/>
      <c r="AS1601" s="90"/>
      <c r="AT1601" s="102"/>
      <c r="AU1601" s="101"/>
      <c r="AV1601" s="90"/>
      <c r="AW1601" s="90"/>
      <c r="AX1601" s="90"/>
      <c r="AY1601" s="90"/>
      <c r="AZ1601" s="90"/>
    </row>
    <row r="1602" spans="1:52" ht="87">
      <c r="A1602" s="446"/>
      <c r="B1602" s="445"/>
      <c r="C1602" s="488" t="s">
        <v>285</v>
      </c>
      <c r="D1602" s="262" t="s">
        <v>1388</v>
      </c>
      <c r="E1602" s="352" t="s">
        <v>362</v>
      </c>
      <c r="F1602" s="263" t="s">
        <v>624</v>
      </c>
      <c r="G1602" s="290" t="s">
        <v>701</v>
      </c>
      <c r="H1602" s="341" t="s">
        <v>542</v>
      </c>
      <c r="I1602" s="335" t="str">
        <f>IF(OR(E1602="SE",E1602="SA"),VLOOKUP(H1602,'Tabla de Peligros y Riesgo'!$C$2:$E$226,2,FALSE),VLOOKUP(H1602,'LISTA DE ASPECTOS - IMPACTOS'!$D$3:$F$72,2,FALSE))</f>
        <v>Caída al mismo nivel</v>
      </c>
      <c r="J1602" s="336" t="s">
        <v>702</v>
      </c>
      <c r="K1602" s="342" t="s">
        <v>680</v>
      </c>
      <c r="L1602" s="177">
        <v>4</v>
      </c>
      <c r="M1602" s="268">
        <f t="shared" si="106"/>
        <v>18</v>
      </c>
      <c r="N1602" s="85"/>
      <c r="O1602" s="85"/>
      <c r="P1602" s="84"/>
      <c r="Q1602" s="287"/>
      <c r="R1602" s="177"/>
      <c r="S1602" s="177" t="s">
        <v>875</v>
      </c>
      <c r="T1602" s="178"/>
      <c r="U1602" s="178" t="s">
        <v>748</v>
      </c>
      <c r="V1602" s="87"/>
      <c r="W1602" s="86">
        <f t="shared" si="108"/>
        <v>18</v>
      </c>
      <c r="X1602" s="88"/>
      <c r="Y1602" s="86">
        <f t="shared" si="107"/>
        <v>21</v>
      </c>
      <c r="Z1602" s="85"/>
      <c r="AA1602" s="267" t="s">
        <v>682</v>
      </c>
      <c r="AB1602" s="175"/>
      <c r="AC1602" s="176"/>
      <c r="AD1602" s="176"/>
      <c r="AT1602" s="102"/>
      <c r="AU1602" s="101"/>
    </row>
    <row r="1603" spans="1:52" ht="117.5">
      <c r="A1603" s="446"/>
      <c r="B1603" s="445"/>
      <c r="C1603" s="493"/>
      <c r="D1603" s="262" t="s">
        <v>1388</v>
      </c>
      <c r="E1603" s="352" t="s">
        <v>362</v>
      </c>
      <c r="F1603" s="263" t="s">
        <v>624</v>
      </c>
      <c r="G1603" s="290" t="s">
        <v>704</v>
      </c>
      <c r="H1603" s="341" t="s">
        <v>707</v>
      </c>
      <c r="I1603" s="335" t="str">
        <f>IF(OR(E1603="SE",E1603="SA"),VLOOKUP(H1603,'Tabla de Peligros y Riesgo'!$C$2:$E$226,2,FALSE),VLOOKUP(H1603,'LISTA DE ASPECTOS - IMPACTOS'!$D$3:$F$72,2,FALSE))</f>
        <v>Atrapamiento</v>
      </c>
      <c r="J1603" s="336" t="s">
        <v>705</v>
      </c>
      <c r="K1603" s="342" t="s">
        <v>680</v>
      </c>
      <c r="L1603" s="177">
        <v>3</v>
      </c>
      <c r="M1603" s="268">
        <f t="shared" si="106"/>
        <v>13</v>
      </c>
      <c r="N1603" s="85"/>
      <c r="O1603" s="85"/>
      <c r="P1603" s="84"/>
      <c r="Q1603" s="287"/>
      <c r="R1603" s="177"/>
      <c r="S1603" s="177" t="s">
        <v>876</v>
      </c>
      <c r="T1603" s="178"/>
      <c r="U1603" s="178" t="s">
        <v>748</v>
      </c>
      <c r="V1603" s="87"/>
      <c r="W1603" s="86">
        <f t="shared" si="108"/>
        <v>13</v>
      </c>
      <c r="X1603" s="88"/>
      <c r="Y1603" s="86">
        <f t="shared" si="107"/>
        <v>17</v>
      </c>
      <c r="Z1603" s="85"/>
      <c r="AA1603" s="267" t="s">
        <v>682</v>
      </c>
      <c r="AB1603" s="175"/>
      <c r="AC1603" s="176"/>
      <c r="AD1603" s="176"/>
      <c r="AT1603" s="102"/>
      <c r="AU1603" s="101"/>
    </row>
    <row r="1604" spans="1:52" ht="101.5">
      <c r="A1604" s="446"/>
      <c r="B1604" s="445"/>
      <c r="C1604" s="339" t="s">
        <v>144</v>
      </c>
      <c r="D1604" s="262" t="s">
        <v>1388</v>
      </c>
      <c r="E1604" s="352" t="s">
        <v>362</v>
      </c>
      <c r="F1604" s="263" t="s">
        <v>624</v>
      </c>
      <c r="G1604" s="290" t="s">
        <v>704</v>
      </c>
      <c r="H1604" s="341" t="s">
        <v>507</v>
      </c>
      <c r="I1604" s="335" t="str">
        <f>IF(OR(E1604="SE",E1604="SA"),VLOOKUP(H1604,'Tabla de Peligros y Riesgo'!$C$2:$E$226,2,FALSE),VLOOKUP(H1604,'LISTA DE ASPECTOS - IMPACTOS'!$D$3:$F$72,2,FALSE))</f>
        <v xml:space="preserve">Golpes </v>
      </c>
      <c r="J1604" s="336" t="s">
        <v>705</v>
      </c>
      <c r="K1604" s="342" t="s">
        <v>680</v>
      </c>
      <c r="L1604" s="177">
        <v>3</v>
      </c>
      <c r="M1604" s="268">
        <f t="shared" si="106"/>
        <v>13</v>
      </c>
      <c r="N1604" s="177"/>
      <c r="O1604" s="177"/>
      <c r="P1604" s="84"/>
      <c r="Q1604" s="287"/>
      <c r="R1604" s="177"/>
      <c r="S1604" s="177" t="s">
        <v>714</v>
      </c>
      <c r="T1604" s="178"/>
      <c r="U1604" s="178" t="s">
        <v>748</v>
      </c>
      <c r="V1604" s="87"/>
      <c r="W1604" s="86">
        <f t="shared" si="108"/>
        <v>13</v>
      </c>
      <c r="X1604" s="88"/>
      <c r="Y1604" s="86">
        <f t="shared" si="107"/>
        <v>17</v>
      </c>
      <c r="Z1604" s="85"/>
      <c r="AA1604" s="277" t="s">
        <v>682</v>
      </c>
      <c r="AB1604" s="175"/>
      <c r="AC1604" s="176"/>
      <c r="AD1604" s="176"/>
      <c r="AT1604" s="102"/>
      <c r="AU1604" s="101"/>
    </row>
    <row r="1605" spans="1:52" ht="87">
      <c r="A1605" s="446"/>
      <c r="B1605" s="445"/>
      <c r="C1605" s="488" t="s">
        <v>286</v>
      </c>
      <c r="D1605" s="262" t="s">
        <v>1388</v>
      </c>
      <c r="E1605" s="352" t="s">
        <v>362</v>
      </c>
      <c r="F1605" s="263" t="s">
        <v>624</v>
      </c>
      <c r="G1605" s="290" t="s">
        <v>701</v>
      </c>
      <c r="H1605" s="341" t="s">
        <v>877</v>
      </c>
      <c r="I1605" s="335" t="str">
        <f>IF(OR(E1605="SE",E1605="SA"),VLOOKUP(H1605,'Tabla de Peligros y Riesgo'!$C$2:$E$226,2,FALSE),VLOOKUP(H1605,'LISTA DE ASPECTOS - IMPACTOS'!$D$3:$F$72,2,FALSE))</f>
        <v>Caída al mismo nivel</v>
      </c>
      <c r="J1605" s="336" t="s">
        <v>702</v>
      </c>
      <c r="K1605" s="342" t="s">
        <v>680</v>
      </c>
      <c r="L1605" s="177">
        <v>4</v>
      </c>
      <c r="M1605" s="268">
        <f t="shared" si="106"/>
        <v>18</v>
      </c>
      <c r="N1605" s="85"/>
      <c r="O1605" s="85"/>
      <c r="P1605" s="84"/>
      <c r="Q1605" s="287"/>
      <c r="R1605" s="177"/>
      <c r="S1605" s="177" t="s">
        <v>875</v>
      </c>
      <c r="T1605" s="178"/>
      <c r="U1605" s="178" t="s">
        <v>748</v>
      </c>
      <c r="V1605" s="87"/>
      <c r="W1605" s="86">
        <f t="shared" si="108"/>
        <v>18</v>
      </c>
      <c r="X1605" s="88"/>
      <c r="Y1605" s="86">
        <f t="shared" si="107"/>
        <v>21</v>
      </c>
      <c r="Z1605" s="85"/>
      <c r="AA1605" s="267" t="s">
        <v>682</v>
      </c>
      <c r="AB1605" s="175"/>
      <c r="AC1605" s="176"/>
      <c r="AD1605" s="176"/>
      <c r="AT1605" s="102"/>
      <c r="AU1605" s="101"/>
    </row>
    <row r="1606" spans="1:52" ht="87">
      <c r="A1606" s="446"/>
      <c r="B1606" s="445"/>
      <c r="C1606" s="489"/>
      <c r="D1606" s="262" t="s">
        <v>1388</v>
      </c>
      <c r="E1606" s="352" t="s">
        <v>362</v>
      </c>
      <c r="F1606" s="263" t="s">
        <v>624</v>
      </c>
      <c r="G1606" s="290" t="s">
        <v>701</v>
      </c>
      <c r="H1606" s="341" t="s">
        <v>577</v>
      </c>
      <c r="I1606" s="335" t="str">
        <f>IF(OR(E1606="SE",E1606="SA"),VLOOKUP(H1606,'Tabla de Peligros y Riesgo'!$C$2:$E$226,2,FALSE),VLOOKUP(H1606,'LISTA DE ASPECTOS - IMPACTOS'!$D$3:$F$72,2,FALSE))</f>
        <v>Caída al mismo nivel</v>
      </c>
      <c r="J1606" s="336" t="s">
        <v>702</v>
      </c>
      <c r="K1606" s="342" t="s">
        <v>680</v>
      </c>
      <c r="L1606" s="177">
        <v>4</v>
      </c>
      <c r="M1606" s="268">
        <f t="shared" si="106"/>
        <v>18</v>
      </c>
      <c r="N1606" s="85"/>
      <c r="O1606" s="85"/>
      <c r="P1606" s="291"/>
      <c r="Q1606" s="287"/>
      <c r="R1606" s="177"/>
      <c r="S1606" s="177" t="s">
        <v>878</v>
      </c>
      <c r="T1606" s="178"/>
      <c r="U1606" s="178" t="s">
        <v>748</v>
      </c>
      <c r="V1606" s="87"/>
      <c r="W1606" s="86">
        <f t="shared" si="108"/>
        <v>18</v>
      </c>
      <c r="X1606" s="88"/>
      <c r="Y1606" s="86">
        <f t="shared" si="107"/>
        <v>21</v>
      </c>
      <c r="Z1606" s="85"/>
      <c r="AA1606" s="267" t="s">
        <v>682</v>
      </c>
      <c r="AB1606" s="536"/>
      <c r="AC1606" s="537"/>
      <c r="AD1606" s="537"/>
      <c r="AT1606" s="102"/>
      <c r="AU1606" s="101"/>
    </row>
    <row r="1607" spans="1:52" ht="102">
      <c r="A1607" s="446"/>
      <c r="B1607" s="445"/>
      <c r="C1607" s="493"/>
      <c r="D1607" s="262" t="s">
        <v>1388</v>
      </c>
      <c r="E1607" s="352" t="s">
        <v>362</v>
      </c>
      <c r="F1607" s="263" t="s">
        <v>624</v>
      </c>
      <c r="G1607" s="290" t="s">
        <v>704</v>
      </c>
      <c r="H1607" s="341" t="s">
        <v>507</v>
      </c>
      <c r="I1607" s="335" t="str">
        <f>IF(OR(E1607="SE",E1607="SA"),VLOOKUP(H1607,'Tabla de Peligros y Riesgo'!$C$2:$E$226,2,FALSE),VLOOKUP(H1607,'LISTA DE ASPECTOS - IMPACTOS'!$D$3:$F$72,2,FALSE))</f>
        <v xml:space="preserve">Golpes </v>
      </c>
      <c r="J1607" s="336" t="s">
        <v>705</v>
      </c>
      <c r="K1607" s="342" t="s">
        <v>680</v>
      </c>
      <c r="L1607" s="177">
        <v>3</v>
      </c>
      <c r="M1607" s="268">
        <f t="shared" si="106"/>
        <v>13</v>
      </c>
      <c r="N1607" s="85"/>
      <c r="O1607" s="85"/>
      <c r="P1607" s="84"/>
      <c r="Q1607" s="287"/>
      <c r="R1607" s="177"/>
      <c r="S1607" s="177" t="s">
        <v>876</v>
      </c>
      <c r="T1607" s="178"/>
      <c r="U1607" s="178" t="s">
        <v>748</v>
      </c>
      <c r="V1607" s="87"/>
      <c r="W1607" s="86">
        <f t="shared" si="108"/>
        <v>13</v>
      </c>
      <c r="X1607" s="88"/>
      <c r="Y1607" s="86">
        <f t="shared" si="107"/>
        <v>17</v>
      </c>
      <c r="Z1607" s="85"/>
      <c r="AA1607" s="267" t="s">
        <v>682</v>
      </c>
      <c r="AB1607" s="175"/>
      <c r="AC1607" s="176"/>
      <c r="AD1607" s="176"/>
      <c r="AT1607" s="102"/>
      <c r="AU1607" s="101"/>
    </row>
    <row r="1608" spans="1:52" ht="87">
      <c r="A1608" s="446"/>
      <c r="B1608" s="445"/>
      <c r="C1608" s="488" t="s">
        <v>287</v>
      </c>
      <c r="D1608" s="262" t="s">
        <v>1388</v>
      </c>
      <c r="E1608" s="352" t="s">
        <v>362</v>
      </c>
      <c r="F1608" s="263" t="s">
        <v>624</v>
      </c>
      <c r="G1608" s="290" t="s">
        <v>823</v>
      </c>
      <c r="H1608" s="341" t="s">
        <v>824</v>
      </c>
      <c r="I1608" s="335" t="str">
        <f>IF(OR(E1608="SE",E1608="SA"),VLOOKUP(H1608,'Tabla de Peligros y Riesgo'!$C$2:$E$226,2,FALSE),VLOOKUP(H1608,'LISTA DE ASPECTOS - IMPACTOS'!$D$3:$F$72,2,FALSE))</f>
        <v>Aplastamiento</v>
      </c>
      <c r="J1608" s="336" t="str">
        <f>IF(OR(E1608="SE",E1608="SA"),VLOOKUP(H1608,'Tabla de Peligros y Riesgo'!$C$2:$E$226,3,FALSE),VLOOKUP(H1608,'LISTA DE ASPECTOS - IMPACTOS'!$D$3:$F$72,3,FALSE))</f>
        <v>Contusión/Fractura/Muerte</v>
      </c>
      <c r="K1608" s="342" t="s">
        <v>680</v>
      </c>
      <c r="L1608" s="177">
        <v>2</v>
      </c>
      <c r="M1608" s="268">
        <f t="shared" si="106"/>
        <v>8</v>
      </c>
      <c r="N1608" s="85"/>
      <c r="O1608" s="85"/>
      <c r="P1608" s="84"/>
      <c r="Q1608" s="287" t="s">
        <v>825</v>
      </c>
      <c r="R1608" s="177" t="s">
        <v>685</v>
      </c>
      <c r="S1608" s="177" t="s">
        <v>826</v>
      </c>
      <c r="T1608" s="178">
        <v>0.35</v>
      </c>
      <c r="U1608" s="178" t="s">
        <v>748</v>
      </c>
      <c r="V1608" s="87">
        <v>0.15</v>
      </c>
      <c r="W1608" s="86">
        <f t="shared" si="108"/>
        <v>8</v>
      </c>
      <c r="X1608" s="88">
        <f>IF(M1608&gt;=16,MAX(N1608:R1608),IF(M1608&lt;16,MAX(N1608:V1608)))</f>
        <v>0.35</v>
      </c>
      <c r="Y1608" s="86">
        <f t="shared" si="107"/>
        <v>12</v>
      </c>
      <c r="Z1608" s="85"/>
      <c r="AA1608" s="267" t="s">
        <v>682</v>
      </c>
      <c r="AB1608" s="175"/>
      <c r="AC1608" s="176"/>
      <c r="AD1608" s="176"/>
      <c r="AT1608" s="102"/>
      <c r="AU1608" s="101"/>
    </row>
    <row r="1609" spans="1:52" ht="87">
      <c r="A1609" s="446"/>
      <c r="B1609" s="445"/>
      <c r="C1609" s="489"/>
      <c r="D1609" s="262" t="s">
        <v>1388</v>
      </c>
      <c r="E1609" s="352" t="s">
        <v>362</v>
      </c>
      <c r="F1609" s="263" t="s">
        <v>624</v>
      </c>
      <c r="G1609" s="290" t="s">
        <v>701</v>
      </c>
      <c r="H1609" s="341" t="s">
        <v>577</v>
      </c>
      <c r="I1609" s="335" t="str">
        <f>IF(OR(E1609="SE",E1609="SA"),VLOOKUP(H1609,'Tabla de Peligros y Riesgo'!$C$2:$E$226,2,FALSE),VLOOKUP(H1609,'LISTA DE ASPECTOS - IMPACTOS'!$D$3:$F$72,2,FALSE))</f>
        <v>Caída al mismo nivel</v>
      </c>
      <c r="J1609" s="336" t="s">
        <v>702</v>
      </c>
      <c r="K1609" s="342" t="s">
        <v>680</v>
      </c>
      <c r="L1609" s="177">
        <v>4</v>
      </c>
      <c r="M1609" s="268">
        <f t="shared" si="106"/>
        <v>18</v>
      </c>
      <c r="N1609" s="85"/>
      <c r="O1609" s="85"/>
      <c r="P1609" s="291"/>
      <c r="Q1609" s="287"/>
      <c r="R1609" s="177"/>
      <c r="S1609" s="177" t="s">
        <v>878</v>
      </c>
      <c r="T1609" s="178"/>
      <c r="U1609" s="178" t="s">
        <v>748</v>
      </c>
      <c r="V1609" s="87"/>
      <c r="W1609" s="86">
        <f t="shared" si="108"/>
        <v>18</v>
      </c>
      <c r="X1609" s="88"/>
      <c r="Y1609" s="86">
        <f t="shared" si="107"/>
        <v>21</v>
      </c>
      <c r="Z1609" s="85"/>
      <c r="AA1609" s="267" t="s">
        <v>682</v>
      </c>
      <c r="AB1609" s="536"/>
      <c r="AC1609" s="537"/>
      <c r="AD1609" s="537"/>
      <c r="AT1609" s="102"/>
      <c r="AU1609" s="101"/>
    </row>
    <row r="1610" spans="1:52" ht="102">
      <c r="A1610" s="446"/>
      <c r="B1610" s="445"/>
      <c r="C1610" s="489"/>
      <c r="D1610" s="262" t="s">
        <v>1388</v>
      </c>
      <c r="E1610" s="352" t="s">
        <v>362</v>
      </c>
      <c r="F1610" s="263" t="s">
        <v>624</v>
      </c>
      <c r="G1610" s="290" t="s">
        <v>704</v>
      </c>
      <c r="H1610" s="341" t="s">
        <v>507</v>
      </c>
      <c r="I1610" s="335" t="str">
        <f>IF(OR(E1610="SE",E1610="SA"),VLOOKUP(H1610,'Tabla de Peligros y Riesgo'!$C$2:$E$226,2,FALSE),VLOOKUP(H1610,'LISTA DE ASPECTOS - IMPACTOS'!$D$3:$F$72,2,FALSE))</f>
        <v xml:space="preserve">Golpes </v>
      </c>
      <c r="J1610" s="336" t="s">
        <v>705</v>
      </c>
      <c r="K1610" s="342" t="s">
        <v>680</v>
      </c>
      <c r="L1610" s="177">
        <v>3</v>
      </c>
      <c r="M1610" s="268">
        <f t="shared" si="106"/>
        <v>13</v>
      </c>
      <c r="N1610" s="85"/>
      <c r="O1610" s="85"/>
      <c r="P1610" s="84"/>
      <c r="Q1610" s="287"/>
      <c r="R1610" s="177"/>
      <c r="S1610" s="177" t="s">
        <v>876</v>
      </c>
      <c r="T1610" s="178"/>
      <c r="U1610" s="178" t="s">
        <v>748</v>
      </c>
      <c r="V1610" s="87"/>
      <c r="W1610" s="86">
        <f t="shared" si="108"/>
        <v>13</v>
      </c>
      <c r="X1610" s="88"/>
      <c r="Y1610" s="86">
        <f t="shared" si="107"/>
        <v>17</v>
      </c>
      <c r="Z1610" s="85"/>
      <c r="AA1610" s="267" t="s">
        <v>682</v>
      </c>
      <c r="AB1610" s="175"/>
      <c r="AC1610" s="176"/>
      <c r="AD1610" s="176"/>
      <c r="AT1610" s="102"/>
      <c r="AU1610" s="101"/>
    </row>
    <row r="1611" spans="1:52" ht="188">
      <c r="A1611" s="446"/>
      <c r="B1611" s="445"/>
      <c r="C1611" s="489"/>
      <c r="D1611" s="262" t="s">
        <v>1388</v>
      </c>
      <c r="E1611" s="352" t="s">
        <v>363</v>
      </c>
      <c r="F1611" s="263" t="s">
        <v>624</v>
      </c>
      <c r="G1611" s="290" t="s">
        <v>739</v>
      </c>
      <c r="H1611" s="341" t="s">
        <v>740</v>
      </c>
      <c r="I1611" s="335" t="str">
        <f>IF(OR(E1611="SE",E1611="SA"),VLOOKUP(H1611,'Tabla de Peligros y Riesgo'!$C$2:$E$226,2,FALSE),VLOOKUP(H1611,'LISTA DE ASPECTOS - IMPACTOS'!$D$3:$F$72,2,FALSE))</f>
        <v>Alteración de la calidad de suelo/agua</v>
      </c>
      <c r="J1611" s="336" t="str">
        <f>IF(OR(E1611="SE",E1611="SA"),VLOOKUP(H1611,'Tabla de Peligros y Riesgo'!$C$2:$E$226,3,FALSE),VLOOKUP(H1611,'LISTA DE ASPECTOS - IMPACTOS'!$D$3:$F$72,3,FALSE))</f>
        <v>Potencial incumplimiento de Estándares de Calidad Ambiental (ECA) para aire.
Potencial afectación a la vida y salud humana.</v>
      </c>
      <c r="K1611" s="342" t="s">
        <v>715</v>
      </c>
      <c r="L1611" s="177">
        <v>4</v>
      </c>
      <c r="M1611" s="268">
        <f t="shared" si="106"/>
        <v>14</v>
      </c>
      <c r="N1611" s="85"/>
      <c r="O1611" s="85"/>
      <c r="P1611" s="291"/>
      <c r="Q1611" s="287"/>
      <c r="R1611" s="177"/>
      <c r="S1611" s="177" t="s">
        <v>741</v>
      </c>
      <c r="T1611" s="178">
        <v>0.35</v>
      </c>
      <c r="U1611" s="178"/>
      <c r="V1611" s="87"/>
      <c r="W1611" s="86">
        <f t="shared" si="108"/>
        <v>14</v>
      </c>
      <c r="X1611" s="88"/>
      <c r="Y1611" s="86">
        <f t="shared" si="107"/>
        <v>18</v>
      </c>
      <c r="Z1611" s="85"/>
      <c r="AA1611" s="267" t="s">
        <v>682</v>
      </c>
      <c r="AB1611" s="536"/>
      <c r="AC1611" s="537"/>
      <c r="AD1611" s="537"/>
      <c r="AE1611" s="272"/>
      <c r="AF1611" s="272"/>
      <c r="AG1611" s="272"/>
      <c r="AH1611" s="272"/>
      <c r="AI1611" s="272"/>
      <c r="AJ1611" s="272"/>
      <c r="AK1611" s="272"/>
      <c r="AL1611" s="273"/>
      <c r="AM1611" s="272"/>
      <c r="AN1611" s="273"/>
      <c r="AO1611" s="272"/>
      <c r="AP1611" s="273"/>
      <c r="AQ1611" s="272"/>
      <c r="AR1611" s="273"/>
      <c r="AS1611" s="272"/>
      <c r="AT1611" s="102"/>
      <c r="AU1611" s="101"/>
    </row>
    <row r="1612" spans="1:52" ht="329">
      <c r="A1612" s="446"/>
      <c r="B1612" s="445"/>
      <c r="C1612" s="489"/>
      <c r="D1612" s="262" t="s">
        <v>1388</v>
      </c>
      <c r="E1612" s="352" t="s">
        <v>363</v>
      </c>
      <c r="F1612" s="263" t="s">
        <v>624</v>
      </c>
      <c r="G1612" s="290" t="s">
        <v>732</v>
      </c>
      <c r="H1612" s="341" t="s">
        <v>729</v>
      </c>
      <c r="I1612" s="335" t="str">
        <f>IF(OR(E1612="SE",E1612="SA"),VLOOKUP(H1612,'Tabla de Peligros y Riesgo'!$C$2:$E$226,2,FALSE),VLOOKUP(H1612,'LISTA DE ASPECTOS - IMPACTOS'!$D$3:$F$72,2,FALSE))</f>
        <v>Alteración de la calidad de suelo/agua</v>
      </c>
      <c r="J1612" s="336" t="str">
        <f>IF(OR(E1612="SE",E1612="SA"),VLOOKUP(H1612,'Tabla de Peligros y Riesgo'!$C$2:$E$226,3,FALSE),VLOOKUP(H1612,'LISTA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12" s="342" t="s">
        <v>690</v>
      </c>
      <c r="L1612" s="177">
        <v>4</v>
      </c>
      <c r="M1612" s="268">
        <f t="shared" si="106"/>
        <v>10</v>
      </c>
      <c r="N1612" s="85"/>
      <c r="O1612" s="85"/>
      <c r="P1612" s="84"/>
      <c r="Q1612" s="177"/>
      <c r="R1612" s="177"/>
      <c r="S1612" s="177" t="s">
        <v>733</v>
      </c>
      <c r="T1612" s="178"/>
      <c r="U1612" s="178"/>
      <c r="V1612" s="87"/>
      <c r="W1612" s="86">
        <f t="shared" si="108"/>
        <v>10</v>
      </c>
      <c r="X1612" s="88"/>
      <c r="Y1612" s="86">
        <f t="shared" si="107"/>
        <v>18</v>
      </c>
      <c r="Z1612" s="85"/>
      <c r="AA1612" s="267" t="s">
        <v>682</v>
      </c>
      <c r="AB1612" s="175"/>
      <c r="AC1612" s="176"/>
      <c r="AD1612" s="176"/>
      <c r="AE1612" s="272"/>
      <c r="AF1612" s="272"/>
      <c r="AG1612" s="272"/>
      <c r="AH1612" s="272"/>
      <c r="AI1612" s="272"/>
      <c r="AJ1612" s="272"/>
      <c r="AK1612" s="272"/>
      <c r="AL1612" s="273"/>
      <c r="AM1612" s="272"/>
      <c r="AN1612" s="273"/>
      <c r="AO1612" s="272"/>
      <c r="AP1612" s="273"/>
      <c r="AQ1612" s="272"/>
      <c r="AR1612" s="273"/>
      <c r="AS1612" s="272"/>
      <c r="AT1612" s="102"/>
      <c r="AU1612" s="101"/>
    </row>
    <row r="1613" spans="1:52" ht="329">
      <c r="A1613" s="446"/>
      <c r="B1613" s="445"/>
      <c r="C1613" s="493"/>
      <c r="D1613" s="262" t="s">
        <v>1388</v>
      </c>
      <c r="E1613" s="352" t="s">
        <v>363</v>
      </c>
      <c r="F1613" s="263" t="s">
        <v>624</v>
      </c>
      <c r="G1613" s="290" t="s">
        <v>728</v>
      </c>
      <c r="H1613" s="341" t="s">
        <v>729</v>
      </c>
      <c r="I1613" s="335" t="str">
        <f>IF(OR(E1613="SE",E1613="SA"),VLOOKUP(H1613,'Tabla de Peligros y Riesgo'!$C$2:$E$226,2,FALSE),VLOOKUP(H1613,'LISTA DE ASPECTOS - IMPACTOS'!$D$3:$F$72,2,FALSE))</f>
        <v>Alteración de la calidad de suelo/agua</v>
      </c>
      <c r="J1613" s="336" t="str">
        <f>IF(OR(E1613="SE",E1613="SA"),VLOOKUP(H1613,'Tabla de Peligros y Riesgo'!$C$2:$E$226,3,FALSE),VLOOKUP(H1613,'LISTA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13" s="342" t="s">
        <v>680</v>
      </c>
      <c r="L1613" s="177">
        <v>3</v>
      </c>
      <c r="M1613" s="268">
        <f t="shared" si="106"/>
        <v>13</v>
      </c>
      <c r="N1613" s="177"/>
      <c r="O1613" s="177"/>
      <c r="P1613" s="84"/>
      <c r="Q1613" s="177" t="s">
        <v>730</v>
      </c>
      <c r="R1613" s="177" t="s">
        <v>685</v>
      </c>
      <c r="S1613" s="177" t="s">
        <v>731</v>
      </c>
      <c r="T1613" s="178">
        <v>0.35</v>
      </c>
      <c r="U1613" s="178"/>
      <c r="V1613" s="87">
        <v>0.15</v>
      </c>
      <c r="W1613" s="86">
        <f t="shared" si="108"/>
        <v>13</v>
      </c>
      <c r="X1613" s="88">
        <f>IF(M1613&gt;=16,MAX(N1613:R1613),IF(M1613&lt;16,MAX(N1613:V1613)))</f>
        <v>0.35</v>
      </c>
      <c r="Y1613" s="86">
        <f t="shared" si="107"/>
        <v>17</v>
      </c>
      <c r="Z1613" s="85"/>
      <c r="AA1613" s="277" t="s">
        <v>682</v>
      </c>
      <c r="AB1613" s="175"/>
      <c r="AC1613" s="176"/>
      <c r="AD1613" s="176"/>
      <c r="AT1613" s="102"/>
      <c r="AU1613" s="101"/>
    </row>
    <row r="1614" spans="1:52" ht="102">
      <c r="A1614" s="446"/>
      <c r="B1614" s="445"/>
      <c r="C1614" s="488" t="s">
        <v>288</v>
      </c>
      <c r="D1614" s="262" t="s">
        <v>1388</v>
      </c>
      <c r="E1614" s="352" t="s">
        <v>362</v>
      </c>
      <c r="F1614" s="263" t="s">
        <v>624</v>
      </c>
      <c r="G1614" s="290" t="s">
        <v>704</v>
      </c>
      <c r="H1614" s="341" t="s">
        <v>507</v>
      </c>
      <c r="I1614" s="335" t="str">
        <f>IF(OR(E1614="SE",E1614="SA"),VLOOKUP(H1614,'Tabla de Peligros y Riesgo'!$C$2:$E$226,2,FALSE),VLOOKUP(H1614,'LISTA DE ASPECTOS - IMPACTOS'!$D$3:$F$72,2,FALSE))</f>
        <v xml:space="preserve">Golpes </v>
      </c>
      <c r="J1614" s="336" t="s">
        <v>705</v>
      </c>
      <c r="K1614" s="342" t="s">
        <v>680</v>
      </c>
      <c r="L1614" s="177">
        <v>3</v>
      </c>
      <c r="M1614" s="268">
        <f t="shared" si="106"/>
        <v>13</v>
      </c>
      <c r="N1614" s="85"/>
      <c r="O1614" s="85"/>
      <c r="P1614" s="84"/>
      <c r="Q1614" s="287"/>
      <c r="R1614" s="177"/>
      <c r="S1614" s="177" t="s">
        <v>876</v>
      </c>
      <c r="T1614" s="178">
        <v>0.35</v>
      </c>
      <c r="U1614" s="178" t="s">
        <v>748</v>
      </c>
      <c r="V1614" s="87">
        <v>0.15</v>
      </c>
      <c r="W1614" s="86">
        <f t="shared" si="108"/>
        <v>13</v>
      </c>
      <c r="X1614" s="88">
        <f>IF(M1614&gt;=16,MAX(N1614:R1614),IF(M1614&lt;16,MAX(N1614:V1614)))</f>
        <v>0.35</v>
      </c>
      <c r="Y1614" s="86">
        <f t="shared" si="107"/>
        <v>17</v>
      </c>
      <c r="Z1614" s="85"/>
      <c r="AA1614" s="267" t="s">
        <v>682</v>
      </c>
      <c r="AB1614" s="175"/>
      <c r="AC1614" s="176"/>
      <c r="AD1614" s="176"/>
      <c r="AT1614" s="102"/>
      <c r="AU1614" s="101"/>
    </row>
    <row r="1615" spans="1:52" ht="87">
      <c r="A1615" s="446"/>
      <c r="B1615" s="445"/>
      <c r="C1615" s="493"/>
      <c r="D1615" s="262" t="s">
        <v>1388</v>
      </c>
      <c r="E1615" s="352" t="s">
        <v>362</v>
      </c>
      <c r="F1615" s="263" t="s">
        <v>624</v>
      </c>
      <c r="G1615" s="290" t="s">
        <v>701</v>
      </c>
      <c r="H1615" s="341" t="s">
        <v>476</v>
      </c>
      <c r="I1615" s="335" t="str">
        <f>IF(OR(E1615="SE",E1615="SA"),VLOOKUP(H1615,'Tabla de Peligros y Riesgo'!$C$2:$E$226,2,FALSE),VLOOKUP(H1615,'LISTA DE ASPECTOS - IMPACTOS'!$D$3:$F$72,2,FALSE))</f>
        <v>Caída al mismo nivel</v>
      </c>
      <c r="J1615" s="336" t="s">
        <v>702</v>
      </c>
      <c r="K1615" s="342" t="s">
        <v>680</v>
      </c>
      <c r="L1615" s="177">
        <v>4</v>
      </c>
      <c r="M1615" s="268">
        <f t="shared" si="106"/>
        <v>18</v>
      </c>
      <c r="N1615" s="85"/>
      <c r="O1615" s="85"/>
      <c r="P1615" s="84"/>
      <c r="Q1615" s="287"/>
      <c r="R1615" s="177"/>
      <c r="S1615" s="177" t="s">
        <v>875</v>
      </c>
      <c r="T1615" s="178"/>
      <c r="U1615" s="178" t="s">
        <v>748</v>
      </c>
      <c r="V1615" s="87"/>
      <c r="W1615" s="86">
        <f t="shared" si="108"/>
        <v>18</v>
      </c>
      <c r="X1615" s="88"/>
      <c r="Y1615" s="86">
        <f t="shared" si="107"/>
        <v>21</v>
      </c>
      <c r="Z1615" s="85"/>
      <c r="AA1615" s="267" t="s">
        <v>682</v>
      </c>
      <c r="AB1615" s="175"/>
      <c r="AC1615" s="176"/>
      <c r="AD1615" s="176"/>
      <c r="AT1615" s="102"/>
      <c r="AU1615" s="101"/>
    </row>
    <row r="1616" spans="1:52" ht="102">
      <c r="A1616" s="446"/>
      <c r="B1616" s="445"/>
      <c r="C1616" s="488" t="s">
        <v>289</v>
      </c>
      <c r="D1616" s="262" t="s">
        <v>1388</v>
      </c>
      <c r="E1616" s="352" t="s">
        <v>362</v>
      </c>
      <c r="F1616" s="263" t="s">
        <v>624</v>
      </c>
      <c r="G1616" s="290" t="s">
        <v>704</v>
      </c>
      <c r="H1616" s="341" t="s">
        <v>482</v>
      </c>
      <c r="I1616" s="335" t="str">
        <f>IF(OR(E1616="SE",E1616="SA"),VLOOKUP(H1616,'Tabla de Peligros y Riesgo'!$C$2:$E$226,2,FALSE),VLOOKUP(H1616,'LISTA DE ASPECTOS - IMPACTOS'!$D$3:$F$72,2,FALSE))</f>
        <v>Atrapamiento</v>
      </c>
      <c r="J1616" s="336" t="s">
        <v>705</v>
      </c>
      <c r="K1616" s="342" t="s">
        <v>680</v>
      </c>
      <c r="L1616" s="177">
        <v>3</v>
      </c>
      <c r="M1616" s="268">
        <f t="shared" si="106"/>
        <v>13</v>
      </c>
      <c r="N1616" s="85"/>
      <c r="O1616" s="85"/>
      <c r="P1616" s="84"/>
      <c r="Q1616" s="287"/>
      <c r="R1616" s="177"/>
      <c r="S1616" s="177" t="s">
        <v>876</v>
      </c>
      <c r="T1616" s="178"/>
      <c r="U1616" s="178" t="s">
        <v>748</v>
      </c>
      <c r="V1616" s="87"/>
      <c r="W1616" s="86">
        <f t="shared" si="108"/>
        <v>13</v>
      </c>
      <c r="X1616" s="88"/>
      <c r="Y1616" s="86">
        <f t="shared" si="107"/>
        <v>17</v>
      </c>
      <c r="Z1616" s="85"/>
      <c r="AA1616" s="267" t="s">
        <v>682</v>
      </c>
      <c r="AB1616" s="175"/>
      <c r="AC1616" s="176"/>
      <c r="AD1616" s="176"/>
      <c r="AT1616" s="102"/>
      <c r="AU1616" s="101"/>
    </row>
    <row r="1617" spans="1:52" ht="87">
      <c r="A1617" s="446"/>
      <c r="B1617" s="445"/>
      <c r="C1617" s="489"/>
      <c r="D1617" s="262" t="s">
        <v>1388</v>
      </c>
      <c r="E1617" s="352" t="s">
        <v>362</v>
      </c>
      <c r="F1617" s="263" t="s">
        <v>624</v>
      </c>
      <c r="G1617" s="290" t="s">
        <v>823</v>
      </c>
      <c r="H1617" s="341" t="s">
        <v>824</v>
      </c>
      <c r="I1617" s="335" t="str">
        <f>IF(OR(E1617="SE",E1617="SA"),VLOOKUP(H1617,'Tabla de Peligros y Riesgo'!$C$2:$E$226,2,FALSE),VLOOKUP(H1617,'LISTA DE ASPECTOS - IMPACTOS'!$D$3:$F$72,2,FALSE))</f>
        <v>Aplastamiento</v>
      </c>
      <c r="J1617" s="336" t="str">
        <f>IF(OR(E1617="SE",E1617="SA"),VLOOKUP(H1617,'Tabla de Peligros y Riesgo'!$C$2:$E$226,3,FALSE),VLOOKUP(H1617,'LISTA DE ASPECTOS - IMPACTOS'!$D$3:$F$72,3,FALSE))</f>
        <v>Contusión/Fractura/Muerte</v>
      </c>
      <c r="K1617" s="342" t="s">
        <v>680</v>
      </c>
      <c r="L1617" s="177">
        <v>2</v>
      </c>
      <c r="M1617" s="268">
        <f t="shared" si="106"/>
        <v>8</v>
      </c>
      <c r="N1617" s="85"/>
      <c r="O1617" s="85"/>
      <c r="P1617" s="84"/>
      <c r="Q1617" s="287" t="s">
        <v>825</v>
      </c>
      <c r="R1617" s="177" t="s">
        <v>685</v>
      </c>
      <c r="S1617" s="177" t="s">
        <v>879</v>
      </c>
      <c r="T1617" s="178">
        <v>0.35</v>
      </c>
      <c r="U1617" s="178" t="s">
        <v>748</v>
      </c>
      <c r="V1617" s="87">
        <v>0.15</v>
      </c>
      <c r="W1617" s="86">
        <f t="shared" si="108"/>
        <v>8</v>
      </c>
      <c r="X1617" s="88">
        <f>IF(M1617&gt;=16,MAX(N1617:R1617),IF(M1617&lt;16,MAX(N1617:V1617)))</f>
        <v>0.35</v>
      </c>
      <c r="Y1617" s="86">
        <f t="shared" si="107"/>
        <v>12</v>
      </c>
      <c r="Z1617" s="85"/>
      <c r="AA1617" s="267" t="s">
        <v>682</v>
      </c>
      <c r="AB1617" s="175"/>
      <c r="AC1617" s="176"/>
      <c r="AD1617" s="176"/>
      <c r="AT1617" s="102"/>
      <c r="AU1617" s="101"/>
    </row>
    <row r="1618" spans="1:52" ht="188">
      <c r="A1618" s="446"/>
      <c r="B1618" s="445"/>
      <c r="C1618" s="489"/>
      <c r="D1618" s="262" t="s">
        <v>1388</v>
      </c>
      <c r="E1618" s="352" t="s">
        <v>363</v>
      </c>
      <c r="F1618" s="263" t="s">
        <v>624</v>
      </c>
      <c r="G1618" s="290" t="s">
        <v>739</v>
      </c>
      <c r="H1618" s="341" t="s">
        <v>740</v>
      </c>
      <c r="I1618" s="335" t="str">
        <f>IF(OR(E1618="SE",E1618="SA"),VLOOKUP(H1618,'Tabla de Peligros y Riesgo'!$C$2:$E$226,2,FALSE),VLOOKUP(H1618,'LISTA DE ASPECTOS - IMPACTOS'!$D$3:$F$72,2,FALSE))</f>
        <v>Alteración de la calidad de suelo/agua</v>
      </c>
      <c r="J1618" s="336" t="str">
        <f>IF(OR(E1618="SE",E1618="SA"),VLOOKUP(H1618,'Tabla de Peligros y Riesgo'!$C$2:$E$226,3,FALSE),VLOOKUP(H1618,'LISTA DE ASPECTOS - IMPACTOS'!$D$3:$F$72,3,FALSE))</f>
        <v>Potencial incumplimiento de Estándares de Calidad Ambiental (ECA) para aire.
Potencial afectación a la vida y salud humana.</v>
      </c>
      <c r="K1618" s="342" t="s">
        <v>715</v>
      </c>
      <c r="L1618" s="177">
        <v>4</v>
      </c>
      <c r="M1618" s="268">
        <f t="shared" si="106"/>
        <v>14</v>
      </c>
      <c r="N1618" s="85"/>
      <c r="O1618" s="85"/>
      <c r="P1618" s="291"/>
      <c r="Q1618" s="287"/>
      <c r="R1618" s="177"/>
      <c r="S1618" s="177" t="s">
        <v>741</v>
      </c>
      <c r="T1618" s="178">
        <v>0.35</v>
      </c>
      <c r="U1618" s="178"/>
      <c r="V1618" s="87"/>
      <c r="W1618" s="86">
        <f t="shared" si="108"/>
        <v>14</v>
      </c>
      <c r="X1618" s="88"/>
      <c r="Y1618" s="86">
        <f t="shared" si="107"/>
        <v>18</v>
      </c>
      <c r="Z1618" s="85"/>
      <c r="AA1618" s="267" t="s">
        <v>682</v>
      </c>
      <c r="AB1618" s="536"/>
      <c r="AC1618" s="537"/>
      <c r="AD1618" s="537"/>
      <c r="AE1618" s="272"/>
      <c r="AF1618" s="272"/>
      <c r="AG1618" s="272"/>
      <c r="AH1618" s="272"/>
      <c r="AI1618" s="272"/>
      <c r="AJ1618" s="272"/>
      <c r="AK1618" s="272"/>
      <c r="AL1618" s="273"/>
      <c r="AM1618" s="272"/>
      <c r="AN1618" s="273"/>
      <c r="AO1618" s="272"/>
      <c r="AP1618" s="273"/>
      <c r="AQ1618" s="272"/>
      <c r="AR1618" s="273"/>
      <c r="AS1618" s="272"/>
      <c r="AT1618" s="102"/>
      <c r="AU1618" s="101"/>
    </row>
    <row r="1619" spans="1:52" ht="329">
      <c r="A1619" s="446"/>
      <c r="B1619" s="445"/>
      <c r="C1619" s="489"/>
      <c r="D1619" s="262" t="s">
        <v>1388</v>
      </c>
      <c r="E1619" s="352" t="s">
        <v>363</v>
      </c>
      <c r="F1619" s="263" t="s">
        <v>624</v>
      </c>
      <c r="G1619" s="290" t="s">
        <v>732</v>
      </c>
      <c r="H1619" s="341" t="s">
        <v>729</v>
      </c>
      <c r="I1619" s="335" t="str">
        <f>IF(OR(E1619="SE",E1619="SA"),VLOOKUP(H1619,'Tabla de Peligros y Riesgo'!$C$2:$E$226,2,FALSE),VLOOKUP(H1619,'LISTA DE ASPECTOS - IMPACTOS'!$D$3:$F$72,2,FALSE))</f>
        <v>Alteración de la calidad de suelo/agua</v>
      </c>
      <c r="J1619" s="336" t="str">
        <f>IF(OR(E1619="SE",E1619="SA"),VLOOKUP(H1619,'Tabla de Peligros y Riesgo'!$C$2:$E$226,3,FALSE),VLOOKUP(H1619,'LISTA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19" s="342" t="s">
        <v>690</v>
      </c>
      <c r="L1619" s="177">
        <v>4</v>
      </c>
      <c r="M1619" s="268">
        <f t="shared" si="106"/>
        <v>10</v>
      </c>
      <c r="N1619" s="85"/>
      <c r="O1619" s="85"/>
      <c r="P1619" s="84"/>
      <c r="Q1619" s="177"/>
      <c r="R1619" s="177"/>
      <c r="S1619" s="177" t="s">
        <v>733</v>
      </c>
      <c r="T1619" s="178"/>
      <c r="U1619" s="178"/>
      <c r="V1619" s="87"/>
      <c r="W1619" s="86">
        <f t="shared" si="108"/>
        <v>10</v>
      </c>
      <c r="X1619" s="88"/>
      <c r="Y1619" s="86">
        <f t="shared" si="107"/>
        <v>18</v>
      </c>
      <c r="Z1619" s="85"/>
      <c r="AA1619" s="267" t="s">
        <v>682</v>
      </c>
      <c r="AB1619" s="175"/>
      <c r="AC1619" s="176"/>
      <c r="AD1619" s="176"/>
      <c r="AE1619" s="272"/>
      <c r="AF1619" s="272"/>
      <c r="AG1619" s="272"/>
      <c r="AH1619" s="272"/>
      <c r="AI1619" s="272"/>
      <c r="AJ1619" s="272"/>
      <c r="AK1619" s="272"/>
      <c r="AL1619" s="273"/>
      <c r="AM1619" s="272"/>
      <c r="AN1619" s="273"/>
      <c r="AO1619" s="272"/>
      <c r="AP1619" s="273"/>
      <c r="AQ1619" s="272"/>
      <c r="AR1619" s="273"/>
      <c r="AS1619" s="272"/>
      <c r="AT1619" s="102"/>
      <c r="AU1619" s="101"/>
    </row>
    <row r="1620" spans="1:52" ht="329">
      <c r="A1620" s="446"/>
      <c r="B1620" s="445"/>
      <c r="C1620" s="493"/>
      <c r="D1620" s="262" t="s">
        <v>1388</v>
      </c>
      <c r="E1620" s="352" t="s">
        <v>363</v>
      </c>
      <c r="F1620" s="263" t="s">
        <v>624</v>
      </c>
      <c r="G1620" s="290" t="s">
        <v>728</v>
      </c>
      <c r="H1620" s="341" t="s">
        <v>729</v>
      </c>
      <c r="I1620" s="335" t="str">
        <f>IF(OR(E1620="SE",E1620="SA"),VLOOKUP(H1620,'Tabla de Peligros y Riesgo'!$C$2:$E$226,2,FALSE),VLOOKUP(H1620,'LISTA DE ASPECTOS - IMPACTOS'!$D$3:$F$72,2,FALSE))</f>
        <v>Alteración de la calidad de suelo/agua</v>
      </c>
      <c r="J1620" s="336" t="str">
        <f>IF(OR(E1620="SE",E1620="SA"),VLOOKUP(H1620,'Tabla de Peligros y Riesgo'!$C$2:$E$226,3,FALSE),VLOOKUP(H1620,'LISTA DE ASPECTOS - IMPACTOS'!$D$3:$F$72,3,FALSE))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20" s="342" t="s">
        <v>680</v>
      </c>
      <c r="L1620" s="177">
        <v>3</v>
      </c>
      <c r="M1620" s="268">
        <f t="shared" si="106"/>
        <v>13</v>
      </c>
      <c r="N1620" s="177"/>
      <c r="O1620" s="177"/>
      <c r="P1620" s="84"/>
      <c r="Q1620" s="177" t="s">
        <v>730</v>
      </c>
      <c r="R1620" s="177" t="s">
        <v>685</v>
      </c>
      <c r="S1620" s="177" t="s">
        <v>731</v>
      </c>
      <c r="T1620" s="178">
        <v>0.35</v>
      </c>
      <c r="U1620" s="178"/>
      <c r="V1620" s="87">
        <v>0.15</v>
      </c>
      <c r="W1620" s="86">
        <f t="shared" si="108"/>
        <v>13</v>
      </c>
      <c r="X1620" s="88">
        <f>IF(M1620&gt;=16,MAX(N1620:R1620),IF(M1620&lt;16,MAX(N1620:V1620)))</f>
        <v>0.35</v>
      </c>
      <c r="Y1620" s="86">
        <f t="shared" si="107"/>
        <v>17</v>
      </c>
      <c r="Z1620" s="85"/>
      <c r="AA1620" s="277" t="s">
        <v>682</v>
      </c>
      <c r="AB1620" s="175"/>
      <c r="AC1620" s="176"/>
      <c r="AD1620" s="176"/>
      <c r="AT1620" s="102"/>
      <c r="AU1620" s="101"/>
    </row>
    <row r="1621" spans="1:52" ht="87">
      <c r="A1621" s="446"/>
      <c r="B1621" s="445"/>
      <c r="C1621" s="488" t="s">
        <v>290</v>
      </c>
      <c r="D1621" s="262" t="s">
        <v>1388</v>
      </c>
      <c r="E1621" s="352" t="s">
        <v>362</v>
      </c>
      <c r="F1621" s="263" t="s">
        <v>624</v>
      </c>
      <c r="G1621" s="290" t="s">
        <v>823</v>
      </c>
      <c r="H1621" s="341" t="s">
        <v>824</v>
      </c>
      <c r="I1621" s="335" t="str">
        <f>IF(OR(E1621="SE",E1621="SA"),VLOOKUP(H1621,'Tabla de Peligros y Riesgo'!$C$2:$E$226,2,FALSE),VLOOKUP(H1621,'LISTA DE ASPECTOS - IMPACTOS'!$D$3:$F$72,2,FALSE))</f>
        <v>Aplastamiento</v>
      </c>
      <c r="J1621" s="336" t="str">
        <f>IF(OR(E1621="SE",E1621="SA"),VLOOKUP(H1621,'Tabla de Peligros y Riesgo'!$C$2:$E$226,3,FALSE),VLOOKUP(H1621,'LISTA DE ASPECTOS - IMPACTOS'!$D$3:$F$72,3,FALSE))</f>
        <v>Contusión/Fractura/Muerte</v>
      </c>
      <c r="K1621" s="342" t="s">
        <v>680</v>
      </c>
      <c r="L1621" s="177">
        <v>2</v>
      </c>
      <c r="M1621" s="268">
        <f t="shared" si="106"/>
        <v>8</v>
      </c>
      <c r="N1621" s="85"/>
      <c r="O1621" s="85"/>
      <c r="P1621" s="84"/>
      <c r="Q1621" s="287" t="s">
        <v>825</v>
      </c>
      <c r="R1621" s="177" t="s">
        <v>685</v>
      </c>
      <c r="S1621" s="177" t="s">
        <v>879</v>
      </c>
      <c r="T1621" s="178">
        <v>0.35</v>
      </c>
      <c r="U1621" s="178" t="s">
        <v>748</v>
      </c>
      <c r="V1621" s="87">
        <v>0.15</v>
      </c>
      <c r="W1621" s="86">
        <f t="shared" si="108"/>
        <v>8</v>
      </c>
      <c r="X1621" s="88">
        <f>IF(M1621&gt;=16,MAX(N1621:R1621),IF(M1621&lt;16,MAX(N1621:V1621)))</f>
        <v>0.35</v>
      </c>
      <c r="Y1621" s="86">
        <f t="shared" si="107"/>
        <v>12</v>
      </c>
      <c r="Z1621" s="85"/>
      <c r="AA1621" s="267" t="s">
        <v>682</v>
      </c>
      <c r="AB1621" s="175"/>
      <c r="AC1621" s="176"/>
      <c r="AD1621" s="176"/>
      <c r="AT1621" s="102"/>
      <c r="AU1621" s="101"/>
    </row>
    <row r="1622" spans="1:52" ht="87">
      <c r="A1622" s="446"/>
      <c r="B1622" s="445"/>
      <c r="C1622" s="493"/>
      <c r="D1622" s="262" t="s">
        <v>1388</v>
      </c>
      <c r="E1622" s="352" t="s">
        <v>362</v>
      </c>
      <c r="F1622" s="263" t="s">
        <v>624</v>
      </c>
      <c r="G1622" s="290" t="s">
        <v>701</v>
      </c>
      <c r="H1622" s="341" t="s">
        <v>577</v>
      </c>
      <c r="I1622" s="335" t="str">
        <f>IF(OR(E1622="SE",E1622="SA"),VLOOKUP(H1622,'Tabla de Peligros y Riesgo'!$C$2:$E$226,2,FALSE),VLOOKUP(H1622,'LISTA DE ASPECTOS - IMPACTOS'!$D$3:$F$72,2,FALSE))</f>
        <v>Caída al mismo nivel</v>
      </c>
      <c r="J1622" s="336" t="s">
        <v>702</v>
      </c>
      <c r="K1622" s="342" t="s">
        <v>680</v>
      </c>
      <c r="L1622" s="177">
        <v>4</v>
      </c>
      <c r="M1622" s="268">
        <f t="shared" si="106"/>
        <v>18</v>
      </c>
      <c r="N1622" s="85"/>
      <c r="O1622" s="85"/>
      <c r="P1622" s="291"/>
      <c r="Q1622" s="287"/>
      <c r="R1622" s="177"/>
      <c r="S1622" s="177" t="s">
        <v>878</v>
      </c>
      <c r="T1622" s="178"/>
      <c r="U1622" s="178" t="s">
        <v>748</v>
      </c>
      <c r="V1622" s="87"/>
      <c r="W1622" s="86">
        <f t="shared" si="108"/>
        <v>18</v>
      </c>
      <c r="X1622" s="88"/>
      <c r="Y1622" s="86">
        <f t="shared" si="107"/>
        <v>21</v>
      </c>
      <c r="Z1622" s="85"/>
      <c r="AA1622" s="267" t="s">
        <v>682</v>
      </c>
      <c r="AB1622" s="536"/>
      <c r="AC1622" s="537"/>
      <c r="AD1622" s="537"/>
      <c r="AT1622" s="102"/>
      <c r="AU1622" s="101"/>
    </row>
    <row r="1623" spans="1:52" ht="87">
      <c r="A1623" s="446"/>
      <c r="B1623" s="445"/>
      <c r="C1623" s="488" t="s">
        <v>28</v>
      </c>
      <c r="D1623" s="262" t="s">
        <v>1388</v>
      </c>
      <c r="E1623" s="352" t="s">
        <v>362</v>
      </c>
      <c r="F1623" s="263" t="s">
        <v>624</v>
      </c>
      <c r="G1623" s="290" t="s">
        <v>701</v>
      </c>
      <c r="H1623" s="341" t="s">
        <v>476</v>
      </c>
      <c r="I1623" s="335" t="str">
        <f>IF(OR(E1623="SE",E1623="SA"),VLOOKUP(H1623,'Tabla de Peligros y Riesgo'!$C$2:$E$226,2,FALSE),VLOOKUP(H1623,'LISTA DE ASPECTOS - IMPACTOS'!$D$3:$F$72,2,FALSE))</f>
        <v>Caída al mismo nivel</v>
      </c>
      <c r="J1623" s="336" t="s">
        <v>702</v>
      </c>
      <c r="K1623" s="342" t="s">
        <v>680</v>
      </c>
      <c r="L1623" s="177">
        <v>4</v>
      </c>
      <c r="M1623" s="268">
        <f t="shared" si="106"/>
        <v>18</v>
      </c>
      <c r="N1623" s="85"/>
      <c r="O1623" s="85"/>
      <c r="P1623" s="84"/>
      <c r="Q1623" s="287"/>
      <c r="R1623" s="177"/>
      <c r="S1623" s="177" t="s">
        <v>811</v>
      </c>
      <c r="T1623" s="178"/>
      <c r="U1623" s="178" t="s">
        <v>748</v>
      </c>
      <c r="V1623" s="87"/>
      <c r="W1623" s="86">
        <f t="shared" si="108"/>
        <v>18</v>
      </c>
      <c r="X1623" s="88"/>
      <c r="Y1623" s="86">
        <f t="shared" si="107"/>
        <v>21</v>
      </c>
      <c r="Z1623" s="85"/>
      <c r="AA1623" s="267" t="s">
        <v>682</v>
      </c>
      <c r="AB1623" s="175"/>
      <c r="AC1623" s="176"/>
      <c r="AD1623" s="176"/>
      <c r="AT1623" s="102"/>
      <c r="AU1623" s="101"/>
    </row>
    <row r="1624" spans="1:52" ht="101.5">
      <c r="A1624" s="446"/>
      <c r="B1624" s="445"/>
      <c r="C1624" s="489"/>
      <c r="D1624" s="262" t="s">
        <v>1388</v>
      </c>
      <c r="E1624" s="352" t="s">
        <v>362</v>
      </c>
      <c r="F1624" s="263" t="s">
        <v>624</v>
      </c>
      <c r="G1624" s="290" t="s">
        <v>704</v>
      </c>
      <c r="H1624" s="341" t="s">
        <v>507</v>
      </c>
      <c r="I1624" s="335" t="str">
        <f>IF(OR(E1624="SE",E1624="SA"),VLOOKUP(H1624,'Tabla de Peligros y Riesgo'!$C$2:$E$226,2,FALSE),VLOOKUP(H1624,'LISTA DE ASPECTOS - IMPACTOS'!$D$3:$F$72,2,FALSE))</f>
        <v xml:space="preserve">Golpes </v>
      </c>
      <c r="J1624" s="336" t="s">
        <v>705</v>
      </c>
      <c r="K1624" s="342" t="s">
        <v>680</v>
      </c>
      <c r="L1624" s="177">
        <v>3</v>
      </c>
      <c r="M1624" s="268">
        <f t="shared" ref="M1624:M1625" si="109">IF(CONCATENATE(L1624,K1624)="1A",1,IF(CONCATENATE(L1624,K1624)="1B",2,IF(CONCATENATE(L1624,K1624)="2A",3,IF(CONCATENATE(L1624,K1624)="1C",4,IF(CONCATENATE(L1624,K1624)="2B",5,IF(CONCATENATE(L1624,K1624)="3A",6,IF(CONCATENATE(L1624,K1624)="1D",7,IF(CONCATENATE(L1624,K1624)="2C",8,IF(CONCATENATE(L1624,K1624)="3B",9,IF(CONCATENATE(L1624,K1624)="4A",10,IF(CONCATENATE(L1624,K1624)="1E",11,IF(CONCATENATE(L1624,K1624)="2D",12,IF(CONCATENATE(L1624,K1624)="3C",13,IF(CONCATENATE(L1624,K1624)="4B",14,IF(CONCATENATE(L1624,K1624)="5A",15,IF(CONCATENATE(L1624,K1624)="2E",16,IF(CONCATENATE(L1624,K1624)="3D",17,IF(CONCATENATE(L1624,K1624)="4C",18,IF(CONCATENATE(L1624,K1624)="5B",19,IF(CONCATENATE(L1624,K1624)="3E",20,IF(CONCATENATE(L1624,K1624)="4D",21,IF(CONCATENATE(L1624,K1624)="5C",22,IF(CONCATENATE(L1624,K1624)="4E",23,IF(CONCATENATE(L1624,K1624)="5D",24,IF(CONCATENATE(L1624,K1624)="5E",25,"")))))))))))))))))))))))))</f>
        <v>13</v>
      </c>
      <c r="N1624" s="177"/>
      <c r="O1624" s="177"/>
      <c r="P1624" s="84"/>
      <c r="Q1624" s="287"/>
      <c r="R1624" s="177"/>
      <c r="S1624" s="177" t="s">
        <v>714</v>
      </c>
      <c r="T1624" s="178"/>
      <c r="U1624" s="178" t="s">
        <v>748</v>
      </c>
      <c r="V1624" s="87"/>
      <c r="W1624" s="86">
        <f t="shared" si="108"/>
        <v>13</v>
      </c>
      <c r="X1624" s="88"/>
      <c r="Y1624" s="86">
        <f t="shared" ref="Y1624:Y1625" si="110">_xlfn.IFS(AND(W1624=1,N1624&lt;&gt;0),25,AND(W1624=1,O1624&lt;&gt;0),21,AND(W1624=1,R1624="ALTO"),16,AND(W1624=1,R1624="BAJO"),11,AND(W1624=1,S1624&lt;&gt;0),2,AND(W1624=2,N1624&lt;&gt;0),25,AND(W1624=2,O1624&lt;&gt;0),21,AND(W1624=2,R1624="ALTO"),16,AND(W1624=2,R1624="BAJO"),11,AND(W1624=2,S1624&lt;&gt;0),4,AND(W1624=3,N1624&lt;&gt;0),25,AND(W1624=3,O1624&lt;&gt;0),21,AND(W1624=3,R1624="ALTO"),16,AND(W1624=3,R1624="BAJO"),12,AND(W1624=3,S1624&lt;&gt;0),5,AND(W1624=4,N1624&lt;&gt;0),25,AND(W1624=4,O1624&lt;&gt;0),13,AND(W1624=4,R1624="ALTO"),16,AND(W1624=4,R1624="BAJO"),14,AND(W1624=4,S1624&lt;&gt;0),7,AND(W1624=5,N1624&lt;&gt;0),25,AND(W1624=5,O1624&lt;&gt;0),21,AND(W1624=5,R1624="ALTO"),16,AND(W1624=5,R1624="BAJO"),12,AND(W1624=5,S1624&lt;&gt;0),8,AND(W1624=6,N1624&lt;&gt;0),25,AND(W1624=6,O1624&lt;&gt;0),21,AND(W1624=6,R1624="ALTO"),20,AND(W1624=6,R1624="BAJO"),17,AND(W1624=6,S1624&lt;&gt;0),6,AND(W1624=7,N1624&lt;&gt;0),25,AND(W1624=7,O1624&lt;&gt;0),23,AND(W1624=7,R1624="ALTO"),16,AND(W1624=7,R1624="BAJO"),11,AND(W1624=7,S1624&lt;&gt;0),7,AND(W1624=8,N1624&lt;&gt;0),25,AND(W1624=8,O1624&lt;&gt;0),21,AND(W1624=8,R1624="ALTO"),16,AND(W1624=8,R1624="BAJO"),12,AND(W1624=8,S1624&lt;&gt;0),8,AND(W1624=9,N1624&lt;&gt;0),25,AND(W1624=9,O1624&lt;&gt;0),21,AND(W1624=9,R1624="ALTO"),20,AND(W1624=9,R1624="BAJO"),17,AND(W1624=9,S1624&lt;&gt;0),13,AND(W1624=10,N1624&lt;&gt;0),25,AND(W1624=10,O1624&lt;&gt;0),22,AND(W1624=10,R1624="ALTO"),21,AND(W1624=10,R1624="BAJO"),18,AND(W1624=10,S1624&lt;&gt;0),18,AND(W1624=11,N1624&lt;&gt;0),25,AND(W1624=11,O1624&lt;&gt;0),23,AND(W1624=11,R1624="ALTO"),20,AND(W1624=11,R1624="BAJO"),16,AND(W1624=11,S1624&lt;&gt;0),11,AND(W1624=12,N1624&lt;&gt;0),25,AND(W1624=12,O1624&lt;&gt;0),23,AND(W1624=12,R1624="ALTO"),20,AND(W1624=12,R1624="BAJO"),16,AND(W1624=12,S1624&lt;&gt;0),12,AND(W1624=13,N1624&lt;&gt;0),25,AND(W1624=13,O1624&lt;&gt;0),21,AND(W1624=13,R1624="ALTO"),20,AND(W1624=13,R1624="BAJO"),17,AND(W1624=13,S1624&lt;&gt;0),17,AND(W1624=14,N1624&lt;&gt;0),25,AND(W1624=14,O1624&lt;&gt;0),24,AND(W1624=14,R1624="ALTO"),23,AND(W1624=14,R1624="BAJO"),21,AND(W1624=14,S1624&lt;&gt;0),18,AND(W1624=15,N1624&lt;&gt;0),25,AND(W1624=15,O1624&lt;&gt;0),24,AND(W1624=15,R1624="ALTO"),22,AND(W1624=15,R1624="BAJO"),19,AND(W1624=15,S1624&lt;&gt;0),19,AND(W1624=16,N1624&lt;&gt;0),25,AND(W1624=16,O1624&lt;&gt;0),23,AND(W1624=16,R1624="ALTO"),23,AND(W1624=16,R1624="BAJO"),23,AND(W1624=16,S1624&lt;&gt;0),20,AND(W1624=17,N1624&lt;&gt;0),25,AND(W1624=17,O1624&lt;&gt;0),24,AND(W1624=17,R1624="ALTO"),23,AND(W1624=17,R1624="BAJO"),21,AND(W1624=17,S1624&lt;&gt;0),20,AND(W1624=18,N1624&lt;&gt;0),25,AND(W1624=18,O1624&lt;&gt;0),24,AND(W1624=18,R1624="ALTO"),23,AND(W1624=18,R1624="BAJO"),22,AND(W1624=18,S1624&lt;&gt;0),21,AND(W1624=19,N1624&lt;&gt;0),25,AND(W1624=19,O1624&lt;&gt;0),25,AND(W1624=19,R1624="ALTO"),24,AND(W1624=19,R1624="BAJO"),22,AND(W1624=19,S1624&lt;&gt;0),22,AND(W1624&lt;&gt;0,U1624&lt;&gt;0),W1624,TRUE,"FALSO")</f>
        <v>17</v>
      </c>
      <c r="Z1624" s="85"/>
      <c r="AA1624" s="277" t="s">
        <v>682</v>
      </c>
      <c r="AB1624" s="175"/>
      <c r="AC1624" s="176"/>
      <c r="AD1624" s="176"/>
      <c r="AT1624" s="102"/>
      <c r="AU1624" s="101"/>
    </row>
    <row r="1625" spans="1:52" ht="188">
      <c r="A1625" s="446"/>
      <c r="B1625" s="447"/>
      <c r="C1625" s="493"/>
      <c r="D1625" s="262" t="s">
        <v>1388</v>
      </c>
      <c r="E1625" s="352" t="s">
        <v>363</v>
      </c>
      <c r="F1625" s="263" t="s">
        <v>624</v>
      </c>
      <c r="G1625" s="290" t="s">
        <v>739</v>
      </c>
      <c r="H1625" s="341" t="s">
        <v>740</v>
      </c>
      <c r="I1625" s="335" t="str">
        <f>IF(OR(E1625="SE",E1625="SA"),VLOOKUP(H1625,'Tabla de Peligros y Riesgo'!$C$2:$E$226,2,FALSE),VLOOKUP(H1625,'LISTA DE ASPECTOS - IMPACTOS'!$D$3:$F$72,2,FALSE))</f>
        <v>Alteración de la calidad de suelo/agua</v>
      </c>
      <c r="J1625" s="336" t="str">
        <f>IF(OR(E1625="SE",E1625="SA"),VLOOKUP(H1625,'Tabla de Peligros y Riesgo'!$C$2:$E$226,3,FALSE),VLOOKUP(H1625,'LISTA DE ASPECTOS - IMPACTOS'!$D$3:$F$72,3,FALSE))</f>
        <v>Potencial incumplimiento de Estándares de Calidad Ambiental (ECA) para aire.
Potencial afectación a la vida y salud humana.</v>
      </c>
      <c r="K1625" s="342" t="s">
        <v>715</v>
      </c>
      <c r="L1625" s="177">
        <v>4</v>
      </c>
      <c r="M1625" s="268">
        <f t="shared" si="109"/>
        <v>14</v>
      </c>
      <c r="N1625" s="85"/>
      <c r="O1625" s="85"/>
      <c r="P1625" s="291"/>
      <c r="Q1625" s="287"/>
      <c r="R1625" s="177"/>
      <c r="S1625" s="177" t="s">
        <v>741</v>
      </c>
      <c r="T1625" s="178">
        <v>0.35</v>
      </c>
      <c r="U1625" s="178"/>
      <c r="V1625" s="87"/>
      <c r="W1625" s="86">
        <f t="shared" si="108"/>
        <v>14</v>
      </c>
      <c r="X1625" s="88"/>
      <c r="Y1625" s="86">
        <f t="shared" si="110"/>
        <v>18</v>
      </c>
      <c r="Z1625" s="85"/>
      <c r="AA1625" s="267" t="s">
        <v>682</v>
      </c>
      <c r="AB1625" s="536"/>
      <c r="AC1625" s="537"/>
      <c r="AD1625" s="537"/>
      <c r="AE1625" s="272"/>
      <c r="AF1625" s="272"/>
      <c r="AG1625" s="272"/>
      <c r="AH1625" s="272"/>
      <c r="AI1625" s="272"/>
      <c r="AJ1625" s="272"/>
      <c r="AK1625" s="272"/>
      <c r="AL1625" s="273"/>
      <c r="AM1625" s="272"/>
      <c r="AN1625" s="273"/>
      <c r="AO1625" s="272"/>
      <c r="AP1625" s="273"/>
      <c r="AQ1625" s="272"/>
      <c r="AR1625" s="273"/>
      <c r="AS1625" s="272"/>
      <c r="AT1625" s="102"/>
      <c r="AU1625" s="101"/>
    </row>
    <row r="1626" spans="1:52" ht="102.75" customHeight="1">
      <c r="A1626" s="538" t="s">
        <v>323</v>
      </c>
      <c r="B1626" s="444" t="s">
        <v>324</v>
      </c>
      <c r="C1626" s="488" t="s">
        <v>292</v>
      </c>
      <c r="D1626" s="262" t="s">
        <v>1388</v>
      </c>
      <c r="E1626" s="352" t="s">
        <v>362</v>
      </c>
      <c r="F1626" s="263" t="s">
        <v>624</v>
      </c>
      <c r="G1626" s="290" t="s">
        <v>679</v>
      </c>
      <c r="H1626" s="335" t="s">
        <v>470</v>
      </c>
      <c r="I1626" s="335" t="str">
        <f>IF(OR(E1626="SE",E1626="SA"),VLOOKUP(H1626,'Tabla de Peligros y Riesgo'!$C$2:$E$226,2,FALSE),VLOOKUP(H1626,'LISTA DE ASPECTOS - IMPACTOS'!$D$3:$F$72,2,FALSE))</f>
        <v>Riesgo Psicosocial</v>
      </c>
      <c r="J1626" s="336" t="str">
        <f>IF(OR(E1626="SE",E1626="SA"),VLOOKUP(H1626,'Tabla de Peligros y Riesgo'!$C$2:$E$226,3,FALSE),VLOOKUP(H1626,'LISTA DE ASPECTOS - IMPACTOS'!$D$3:$F$72,3,FALSE))</f>
        <v>Estrés / Depresión</v>
      </c>
      <c r="K1626" s="337" t="s">
        <v>680</v>
      </c>
      <c r="L1626" s="277">
        <v>4</v>
      </c>
      <c r="M1626" s="268">
        <f t="shared" ref="M1626:M1673" si="111">IF(CONCATENATE(L1626,K1626)="1A",1,IF(CONCATENATE(L1626,K1626)="1B",2,IF(CONCATENATE(L1626,K1626)="2A",3,IF(CONCATENATE(L1626,K1626)="1C",4,IF(CONCATENATE(L1626,K1626)="2B",5,IF(CONCATENATE(L1626,K1626)="3A",6,IF(CONCATENATE(L1626,K1626)="1D",7,IF(CONCATENATE(L1626,K1626)="2C",8,IF(CONCATENATE(L1626,K1626)="3B",9,IF(CONCATENATE(L1626,K1626)="4A",10,IF(CONCATENATE(L1626,K1626)="1E",11,IF(CONCATENATE(L1626,K1626)="2D",12,IF(CONCATENATE(L1626,K1626)="3C",13,IF(CONCATENATE(L1626,K1626)="4B",14,IF(CONCATENATE(L1626,K1626)="5A",15,IF(CONCATENATE(L1626,K1626)="2E",16,IF(CONCATENATE(L1626,K1626)="3D",17,IF(CONCATENATE(L1626,K1626)="4C",18,IF(CONCATENATE(L1626,K1626)="5B",19,IF(CONCATENATE(L1626,K1626)="3E",20,IF(CONCATENATE(L1626,K1626)="4D",21,IF(CONCATENATE(L1626,K1626)="5C",22,IF(CONCATENATE(L1626,K1626)="4E",23,IF(CONCATENATE(L1626,K1626)="5D",24,IF(CONCATENATE(L1626,K1626)="5E",25,"")))))))))))))))))))))))))</f>
        <v>18</v>
      </c>
      <c r="N1626" s="85"/>
      <c r="O1626" s="85"/>
      <c r="P1626" s="292"/>
      <c r="Q1626" s="359"/>
      <c r="R1626" s="177"/>
      <c r="S1626" s="177" t="s">
        <v>820</v>
      </c>
      <c r="T1626" s="178"/>
      <c r="U1626" s="178" t="s">
        <v>748</v>
      </c>
      <c r="V1626" s="278"/>
      <c r="W1626" s="86">
        <f t="shared" ref="W1626:W1649" si="112">M1626</f>
        <v>18</v>
      </c>
      <c r="X1626" s="88"/>
      <c r="Y1626" s="86">
        <f t="shared" ref="Y1626:Y1673" si="113">_xlfn.IFS(AND(W1626=1,N1626&lt;&gt;0),25,AND(W1626=1,O1626&lt;&gt;0),21,AND(W1626=1,R1626="ALTO"),16,AND(W1626=1,R1626="BAJO"),11,AND(W1626=1,S1626&lt;&gt;0),2,AND(W1626=2,N1626&lt;&gt;0),25,AND(W1626=2,O1626&lt;&gt;0),21,AND(W1626=2,R1626="ALTO"),16,AND(W1626=2,R1626="BAJO"),11,AND(W1626=2,S1626&lt;&gt;0),4,AND(W1626=3,N1626&lt;&gt;0),25,AND(W1626=3,O1626&lt;&gt;0),21,AND(W1626=3,R1626="ALTO"),16,AND(W1626=3,R1626="BAJO"),12,AND(W1626=3,S1626&lt;&gt;0),5,AND(W1626=4,N1626&lt;&gt;0),25,AND(W1626=4,O1626&lt;&gt;0),13,AND(W1626=4,R1626="ALTO"),16,AND(W1626=4,R1626="BAJO"),14,AND(W1626=4,S1626&lt;&gt;0),7,AND(W1626=5,N1626&lt;&gt;0),25,AND(W1626=5,O1626&lt;&gt;0),21,AND(W1626=5,R1626="ALTO"),16,AND(W1626=5,R1626="BAJO"),12,AND(W1626=5,S1626&lt;&gt;0),8,AND(W1626=6,N1626&lt;&gt;0),25,AND(W1626=6,O1626&lt;&gt;0),21,AND(W1626=6,R1626="ALTO"),20,AND(W1626=6,R1626="BAJO"),17,AND(W1626=6,S1626&lt;&gt;0),6,AND(W1626=7,N1626&lt;&gt;0),25,AND(W1626=7,O1626&lt;&gt;0),23,AND(W1626=7,R1626="ALTO"),16,AND(W1626=7,R1626="BAJO"),11,AND(W1626=7,S1626&lt;&gt;0),7,AND(W1626=8,N1626&lt;&gt;0),25,AND(W1626=8,O1626&lt;&gt;0),21,AND(W1626=8,R1626="ALTO"),16,AND(W1626=8,R1626="BAJO"),12,AND(W1626=8,S1626&lt;&gt;0),8,AND(W1626=9,N1626&lt;&gt;0),25,AND(W1626=9,O1626&lt;&gt;0),21,AND(W1626=9,R1626="ALTO"),20,AND(W1626=9,R1626="BAJO"),17,AND(W1626=9,S1626&lt;&gt;0),13,AND(W1626=10,N1626&lt;&gt;0),25,AND(W1626=10,O1626&lt;&gt;0),22,AND(W1626=10,R1626="ALTO"),21,AND(W1626=10,R1626="BAJO"),18,AND(W1626=10,S1626&lt;&gt;0),18,AND(W1626=11,N1626&lt;&gt;0),25,AND(W1626=11,O1626&lt;&gt;0),23,AND(W1626=11,R1626="ALTO"),20,AND(W1626=11,R1626="BAJO"),16,AND(W1626=11,S1626&lt;&gt;0),11,AND(W1626=12,N1626&lt;&gt;0),25,AND(W1626=12,O1626&lt;&gt;0),23,AND(W1626=12,R1626="ALTO"),20,AND(W1626=12,R1626="BAJO"),16,AND(W1626=12,S1626&lt;&gt;0),12,AND(W1626=13,N1626&lt;&gt;0),25,AND(W1626=13,O1626&lt;&gt;0),21,AND(W1626=13,R1626="ALTO"),20,AND(W1626=13,R1626="BAJO"),17,AND(W1626=13,S1626&lt;&gt;0),17,AND(W1626=14,N1626&lt;&gt;0),25,AND(W1626=14,O1626&lt;&gt;0),24,AND(W1626=14,R1626="ALTO"),23,AND(W1626=14,R1626="BAJO"),21,AND(W1626=14,S1626&lt;&gt;0),18,AND(W1626=15,N1626&lt;&gt;0),25,AND(W1626=15,O1626&lt;&gt;0),24,AND(W1626=15,R1626="ALTO"),22,AND(W1626=15,R1626="BAJO"),19,AND(W1626=15,S1626&lt;&gt;0),19,AND(W1626=16,N1626&lt;&gt;0),25,AND(W1626=16,O1626&lt;&gt;0),23,AND(W1626=16,R1626="ALTO"),23,AND(W1626=16,R1626="BAJO"),23,AND(W1626=16,S1626&lt;&gt;0),20,AND(W1626=17,N1626&lt;&gt;0),25,AND(W1626=17,O1626&lt;&gt;0),24,AND(W1626=17,R1626="ALTO"),23,AND(W1626=17,R1626="BAJO"),21,AND(W1626=17,S1626&lt;&gt;0),20,AND(W1626=18,N1626&lt;&gt;0),25,AND(W1626=18,O1626&lt;&gt;0),24,AND(W1626=18,R1626="ALTO"),23,AND(W1626=18,R1626="BAJO"),22,AND(W1626=18,S1626&lt;&gt;0),21,AND(W1626=19,N1626&lt;&gt;0),25,AND(W1626=19,O1626&lt;&gt;0),25,AND(W1626=19,R1626="ALTO"),24,AND(W1626=19,R1626="BAJO"),22,AND(W1626=19,S1626&lt;&gt;0),22,AND(W1626&lt;&gt;0,U1626&lt;&gt;0),W1626,TRUE,"FALSO")</f>
        <v>21</v>
      </c>
      <c r="Z1626" s="85"/>
      <c r="AA1626" s="267" t="s">
        <v>682</v>
      </c>
      <c r="AB1626" s="176"/>
      <c r="AC1626" s="176"/>
      <c r="AD1626" s="176"/>
      <c r="AT1626" s="102"/>
      <c r="AU1626" s="101"/>
    </row>
    <row r="1627" spans="1:52" ht="72.5">
      <c r="A1627" s="487"/>
      <c r="B1627" s="445"/>
      <c r="C1627" s="489"/>
      <c r="D1627" s="262" t="s">
        <v>1388</v>
      </c>
      <c r="E1627" s="352" t="s">
        <v>363</v>
      </c>
      <c r="F1627" s="263" t="s">
        <v>624</v>
      </c>
      <c r="G1627" s="290" t="s">
        <v>686</v>
      </c>
      <c r="H1627" s="335" t="s">
        <v>687</v>
      </c>
      <c r="I1627" s="350" t="s">
        <v>688</v>
      </c>
      <c r="J1627" s="351" t="s">
        <v>689</v>
      </c>
      <c r="K1627" s="337" t="s">
        <v>690</v>
      </c>
      <c r="L1627" s="277">
        <v>5</v>
      </c>
      <c r="M1627" s="268">
        <f t="shared" si="111"/>
        <v>15</v>
      </c>
      <c r="N1627" s="269"/>
      <c r="O1627" s="274"/>
      <c r="P1627" s="275"/>
      <c r="Q1627" s="359"/>
      <c r="R1627" s="177"/>
      <c r="S1627" s="177" t="s">
        <v>691</v>
      </c>
      <c r="T1627" s="178"/>
      <c r="U1627" s="178"/>
      <c r="V1627" s="278"/>
      <c r="W1627" s="86">
        <f t="shared" si="112"/>
        <v>15</v>
      </c>
      <c r="X1627" s="88"/>
      <c r="Y1627" s="86">
        <f t="shared" si="113"/>
        <v>19</v>
      </c>
      <c r="Z1627" s="85"/>
      <c r="AA1627" s="267" t="s">
        <v>682</v>
      </c>
      <c r="AB1627" s="176"/>
      <c r="AC1627" s="176"/>
      <c r="AD1627" s="176"/>
      <c r="AT1627" s="102"/>
      <c r="AU1627" s="101"/>
    </row>
    <row r="1628" spans="1:52" ht="87">
      <c r="A1628" s="487"/>
      <c r="B1628" s="445"/>
      <c r="C1628" s="493"/>
      <c r="D1628" s="262" t="s">
        <v>1388</v>
      </c>
      <c r="E1628" s="352" t="s">
        <v>362</v>
      </c>
      <c r="F1628" s="263" t="s">
        <v>624</v>
      </c>
      <c r="G1628" s="290" t="s">
        <v>692</v>
      </c>
      <c r="H1628" s="335" t="s">
        <v>521</v>
      </c>
      <c r="I1628" s="335" t="str">
        <f>IF(OR(E1628="SE",E1628="SA"),VLOOKUP(H1628,'Tabla de Peligros y Riesgo'!$C$2:$E$226,2,FALSE),VLOOKUP(H1628,'LISTA DE ASPECTOS - IMPACTOS'!$D$3:$F$72,2,FALSE))</f>
        <v>Riesgo Psicosocial</v>
      </c>
      <c r="J1628" s="336" t="str">
        <f>IF(OR(E1628="SE",E1628="SA"),VLOOKUP(H1628,'Tabla de Peligros y Riesgo'!$C$2:$E$226,3,FALSE),VLOOKUP(H1628,'LISTA DE ASPECTOS - IMPACTOS'!$D$3:$F$72,3,FALSE))</f>
        <v>Estrés / Depresión</v>
      </c>
      <c r="K1628" s="337" t="s">
        <v>680</v>
      </c>
      <c r="L1628" s="277">
        <v>4</v>
      </c>
      <c r="M1628" s="268">
        <f t="shared" si="111"/>
        <v>18</v>
      </c>
      <c r="N1628" s="269"/>
      <c r="O1628" s="274"/>
      <c r="P1628" s="275"/>
      <c r="Q1628" s="276"/>
      <c r="R1628" s="177"/>
      <c r="S1628" s="177" t="s">
        <v>742</v>
      </c>
      <c r="T1628" s="178"/>
      <c r="U1628" s="178" t="s">
        <v>748</v>
      </c>
      <c r="V1628" s="278"/>
      <c r="W1628" s="86">
        <f t="shared" si="112"/>
        <v>18</v>
      </c>
      <c r="X1628" s="195"/>
      <c r="Y1628" s="86">
        <f t="shared" si="113"/>
        <v>21</v>
      </c>
      <c r="Z1628" s="279"/>
      <c r="AA1628" s="267" t="s">
        <v>682</v>
      </c>
      <c r="AB1628" s="176"/>
      <c r="AC1628" s="176"/>
      <c r="AD1628" s="176"/>
      <c r="AT1628" s="102"/>
      <c r="AU1628" s="101"/>
    </row>
    <row r="1629" spans="1:52" s="100" customFormat="1" ht="211.5">
      <c r="A1629" s="487"/>
      <c r="B1629" s="445"/>
      <c r="C1629" s="177" t="s">
        <v>20</v>
      </c>
      <c r="D1629" s="262" t="s">
        <v>1388</v>
      </c>
      <c r="E1629" s="352" t="s">
        <v>361</v>
      </c>
      <c r="F1629" s="263" t="s">
        <v>624</v>
      </c>
      <c r="G1629" s="290" t="s">
        <v>694</v>
      </c>
      <c r="H1629" s="335" t="s">
        <v>695</v>
      </c>
      <c r="I1629" s="335" t="str">
        <f>IF(OR(E1629="SE",E1629="SA"),VLOOKUP(H1629,'Tabla de Peligros y Riesgo'!$C$2:$E$226,2,FALSE),VLOOKUP(H1629,'LISTA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629" s="336" t="s">
        <v>696</v>
      </c>
      <c r="K1629" s="342" t="s">
        <v>680</v>
      </c>
      <c r="L1629" s="177">
        <v>4</v>
      </c>
      <c r="M1629" s="268">
        <f t="shared" si="111"/>
        <v>18</v>
      </c>
      <c r="N1629" s="280"/>
      <c r="O1629" s="280"/>
      <c r="P1629" s="282"/>
      <c r="Q1629" s="283" t="s">
        <v>697</v>
      </c>
      <c r="R1629" s="85" t="s">
        <v>678</v>
      </c>
      <c r="S1629" s="177" t="s">
        <v>698</v>
      </c>
      <c r="T1629" s="178"/>
      <c r="U1629" s="178" t="s">
        <v>699</v>
      </c>
      <c r="V1629" s="304"/>
      <c r="W1629" s="86">
        <f t="shared" si="112"/>
        <v>18</v>
      </c>
      <c r="X1629" s="88">
        <f>IF(M1629&gt;=16,MAX(N1629:R1629),IF(M1629&lt;16,MAX(N1629:T1629)))</f>
        <v>0</v>
      </c>
      <c r="Y1629" s="86">
        <f t="shared" si="113"/>
        <v>23</v>
      </c>
      <c r="Z1629" s="85"/>
      <c r="AA1629" s="267" t="s">
        <v>682</v>
      </c>
      <c r="AD1629" s="99"/>
      <c r="AE1629" s="90"/>
      <c r="AF1629" s="90"/>
      <c r="AG1629" s="90"/>
      <c r="AH1629" s="90"/>
      <c r="AI1629" s="90"/>
      <c r="AJ1629" s="90"/>
      <c r="AK1629" s="90"/>
      <c r="AL1629" s="90"/>
      <c r="AM1629" s="90"/>
      <c r="AN1629" s="90"/>
      <c r="AO1629" s="90"/>
      <c r="AP1629" s="90"/>
      <c r="AQ1629" s="90"/>
      <c r="AR1629" s="90"/>
      <c r="AS1629" s="90"/>
      <c r="AT1629" s="102"/>
      <c r="AU1629" s="101"/>
      <c r="AV1629" s="90"/>
      <c r="AW1629" s="90"/>
      <c r="AX1629" s="90"/>
      <c r="AY1629" s="90"/>
      <c r="AZ1629" s="90"/>
    </row>
    <row r="1630" spans="1:52" ht="77.25" customHeight="1">
      <c r="A1630" s="487"/>
      <c r="B1630" s="445"/>
      <c r="C1630" s="177" t="s">
        <v>327</v>
      </c>
      <c r="D1630" s="262" t="s">
        <v>1388</v>
      </c>
      <c r="E1630" s="352" t="s">
        <v>361</v>
      </c>
      <c r="F1630" s="263" t="s">
        <v>624</v>
      </c>
      <c r="G1630" s="290" t="s">
        <v>441</v>
      </c>
      <c r="H1630" s="341" t="s">
        <v>880</v>
      </c>
      <c r="I1630" s="335" t="str">
        <f>IF(OR(E1630="SE",E1630="SA"),VLOOKUP(H1630,'Tabla de Peligros y Riesgo'!$C$2:$E$226,2,FALSE),VLOOKUP(H1630,'LISTA DE ASPECTOS - IMPACTOS'!$D$3:$F$72,2,FALSE))</f>
        <v>Fatiga visual</v>
      </c>
      <c r="J1630" s="336" t="str">
        <f>IF(OR(E1630="SE",E1630="SA"),VLOOKUP(H1630,'Tabla de Peligros y Riesgo'!$C$2:$E$226,3,FALSE),VLOOKUP(H1630,'LISTA DE ASPECTOS - IMPACTOS'!$D$3:$F$72,3,FALSE))</f>
        <v>Agotamiento visual, irritación conjuntival, transtorno visual, dolor de cabeza, cansancio</v>
      </c>
      <c r="K1630" s="342" t="s">
        <v>715</v>
      </c>
      <c r="L1630" s="177">
        <v>4</v>
      </c>
      <c r="M1630" s="268">
        <f t="shared" si="111"/>
        <v>14</v>
      </c>
      <c r="N1630" s="177"/>
      <c r="O1630" s="177"/>
      <c r="P1630" s="84"/>
      <c r="Q1630" s="287"/>
      <c r="R1630" s="85"/>
      <c r="S1630" s="177" t="s">
        <v>881</v>
      </c>
      <c r="T1630" s="178">
        <v>0.35</v>
      </c>
      <c r="U1630" s="178" t="s">
        <v>748</v>
      </c>
      <c r="V1630" s="87">
        <v>0.15</v>
      </c>
      <c r="W1630" s="86">
        <f t="shared" si="112"/>
        <v>14</v>
      </c>
      <c r="X1630" s="88">
        <f>IF(M1630&gt;=16,MAX(N1630:R1630),IF(M1630&lt;16,MAX(N1630:V1630)))</f>
        <v>0.35</v>
      </c>
      <c r="Y1630" s="86">
        <f t="shared" si="113"/>
        <v>18</v>
      </c>
      <c r="Z1630" s="85"/>
      <c r="AA1630" s="267" t="s">
        <v>682</v>
      </c>
      <c r="AB1630" s="175"/>
      <c r="AC1630" s="176"/>
      <c r="AD1630" s="176"/>
      <c r="AT1630" s="102"/>
      <c r="AU1630" s="101"/>
    </row>
    <row r="1631" spans="1:52" ht="96.75" customHeight="1">
      <c r="A1631" s="487"/>
      <c r="B1631" s="445"/>
      <c r="C1631" s="177" t="s">
        <v>328</v>
      </c>
      <c r="D1631" s="262" t="s">
        <v>1388</v>
      </c>
      <c r="E1631" s="352" t="s">
        <v>361</v>
      </c>
      <c r="F1631" s="263" t="s">
        <v>624</v>
      </c>
      <c r="G1631" s="290" t="s">
        <v>763</v>
      </c>
      <c r="H1631" s="341" t="s">
        <v>494</v>
      </c>
      <c r="I1631" s="335" t="str">
        <f>IF(OR(E1631="SE",E1631="SA"),VLOOKUP(H1631,'Tabla de Peligros y Riesgo'!$C$2:$E$226,2,FALSE),VLOOKUP(H1631,'LISTA DE ASPECTOS - IMPACTOS'!$D$3:$F$72,2,FALSE))</f>
        <v>Riesgos Disergonómico</v>
      </c>
      <c r="J1631" s="336" t="str">
        <f>IF(OR(E1631="SE",E1631="SA"),VLOOKUP(H1631,'Tabla de Peligros y Riesgo'!$C$2:$E$226,3,FALSE),VLOOKUP(H1631,'LISTA DE ASPECTOS - IMPACTOS'!$D$3:$F$72,3,FALSE))</f>
        <v>Fatiga Muscular/ Dolor / Lesión</v>
      </c>
      <c r="K1631" s="342" t="s">
        <v>715</v>
      </c>
      <c r="L1631" s="177">
        <v>4</v>
      </c>
      <c r="M1631" s="268">
        <f t="shared" si="111"/>
        <v>14</v>
      </c>
      <c r="N1631" s="85"/>
      <c r="O1631" s="85"/>
      <c r="P1631" s="84"/>
      <c r="Q1631" s="287"/>
      <c r="R1631" s="85"/>
      <c r="S1631" s="177" t="s">
        <v>881</v>
      </c>
      <c r="T1631" s="178">
        <v>0.35</v>
      </c>
      <c r="U1631" s="178" t="s">
        <v>710</v>
      </c>
      <c r="V1631" s="87">
        <v>0.15</v>
      </c>
      <c r="W1631" s="86">
        <f t="shared" si="112"/>
        <v>14</v>
      </c>
      <c r="X1631" s="88">
        <f>IF(M1631&gt;=16,MAX(N1631:R1631),IF(M1631&lt;16,MAX(N1631:V1631)))</f>
        <v>0.35</v>
      </c>
      <c r="Y1631" s="86">
        <f t="shared" si="113"/>
        <v>18</v>
      </c>
      <c r="Z1631" s="85"/>
      <c r="AA1631" s="267" t="s">
        <v>682</v>
      </c>
      <c r="AB1631" s="175"/>
      <c r="AC1631" s="176"/>
      <c r="AD1631" s="176"/>
      <c r="AT1631" s="102"/>
      <c r="AU1631" s="101"/>
    </row>
    <row r="1632" spans="1:52" ht="75" customHeight="1">
      <c r="A1632" s="487"/>
      <c r="B1632" s="445"/>
      <c r="C1632" s="177" t="s">
        <v>329</v>
      </c>
      <c r="D1632" s="262" t="s">
        <v>1388</v>
      </c>
      <c r="E1632" s="352" t="s">
        <v>361</v>
      </c>
      <c r="F1632" s="263" t="s">
        <v>624</v>
      </c>
      <c r="G1632" s="290" t="s">
        <v>441</v>
      </c>
      <c r="H1632" s="341" t="s">
        <v>882</v>
      </c>
      <c r="I1632" s="335" t="str">
        <f>IF(OR(E1632="SE",E1632="SA"),VLOOKUP(H1632,'Tabla de Peligros y Riesgo'!$C$2:$E$226,2,FALSE),VLOOKUP(H1632,'LISTA DE ASPECTOS - IMPACTOS'!$D$3:$F$72,2,FALSE))</f>
        <v>Riesgos Disergonómico</v>
      </c>
      <c r="J1632" s="336" t="str">
        <f>IF(OR(E1632="SE",E1632="SA"),VLOOKUP(H1632,'Tabla de Peligros y Riesgo'!$C$2:$E$226,3,FALSE),VLOOKUP(H1632,'LISTA DE ASPECTOS - IMPACTOS'!$D$3:$F$72,3,FALSE))</f>
        <v>Hiperlordosis</v>
      </c>
      <c r="K1632" s="342" t="s">
        <v>715</v>
      </c>
      <c r="L1632" s="177">
        <v>4</v>
      </c>
      <c r="M1632" s="268">
        <f t="shared" si="111"/>
        <v>14</v>
      </c>
      <c r="N1632" s="177"/>
      <c r="O1632" s="177"/>
      <c r="P1632" s="84"/>
      <c r="Q1632" s="287"/>
      <c r="R1632" s="85"/>
      <c r="S1632" s="177" t="s">
        <v>881</v>
      </c>
      <c r="T1632" s="178"/>
      <c r="U1632" s="178" t="s">
        <v>748</v>
      </c>
      <c r="V1632" s="87"/>
      <c r="W1632" s="86">
        <f t="shared" si="112"/>
        <v>14</v>
      </c>
      <c r="X1632" s="88">
        <f>IF(M1632&gt;=16,MAX(N1632:R1632),IF(M1632&lt;16,MAX(N1632:V1632)))</f>
        <v>0</v>
      </c>
      <c r="Y1632" s="86">
        <f t="shared" si="113"/>
        <v>18</v>
      </c>
      <c r="Z1632" s="85"/>
      <c r="AA1632" s="267" t="s">
        <v>682</v>
      </c>
      <c r="AB1632" s="175"/>
      <c r="AC1632" s="176"/>
      <c r="AD1632" s="176"/>
      <c r="AT1632" s="102"/>
      <c r="AU1632" s="101"/>
    </row>
    <row r="1633" spans="1:47" ht="76.5" customHeight="1">
      <c r="A1633" s="487"/>
      <c r="B1633" s="445"/>
      <c r="C1633" s="177" t="s">
        <v>330</v>
      </c>
      <c r="D1633" s="262" t="s">
        <v>1388</v>
      </c>
      <c r="E1633" s="352" t="s">
        <v>361</v>
      </c>
      <c r="F1633" s="263" t="s">
        <v>624</v>
      </c>
      <c r="G1633" s="290" t="s">
        <v>441</v>
      </c>
      <c r="H1633" s="341" t="s">
        <v>882</v>
      </c>
      <c r="I1633" s="335" t="str">
        <f>IF(OR(E1633="SE",E1633="SA"),VLOOKUP(H1633,'Tabla de Peligros y Riesgo'!$C$2:$E$226,2,FALSE),VLOOKUP(H1633,'LISTA DE ASPECTOS - IMPACTOS'!$D$3:$F$72,2,FALSE))</f>
        <v>Riesgos Disergonómico</v>
      </c>
      <c r="J1633" s="336" t="str">
        <f>IF(OR(E1633="SE",E1633="SA"),VLOOKUP(H1633,'Tabla de Peligros y Riesgo'!$C$2:$E$226,3,FALSE),VLOOKUP(H1633,'LISTA DE ASPECTOS - IMPACTOS'!$D$3:$F$72,3,FALSE))</f>
        <v>Hiperlordosis</v>
      </c>
      <c r="K1633" s="342" t="s">
        <v>715</v>
      </c>
      <c r="L1633" s="177">
        <v>4</v>
      </c>
      <c r="M1633" s="268">
        <f t="shared" si="111"/>
        <v>14</v>
      </c>
      <c r="N1633" s="177"/>
      <c r="O1633" s="177"/>
      <c r="P1633" s="84"/>
      <c r="Q1633" s="287"/>
      <c r="R1633" s="85"/>
      <c r="S1633" s="177" t="s">
        <v>881</v>
      </c>
      <c r="T1633" s="178"/>
      <c r="U1633" s="178" t="s">
        <v>748</v>
      </c>
      <c r="V1633" s="87"/>
      <c r="W1633" s="86">
        <f t="shared" si="112"/>
        <v>14</v>
      </c>
      <c r="X1633" s="88"/>
      <c r="Y1633" s="86">
        <f t="shared" si="113"/>
        <v>18</v>
      </c>
      <c r="Z1633" s="85"/>
      <c r="AA1633" s="267" t="s">
        <v>682</v>
      </c>
      <c r="AB1633" s="175"/>
      <c r="AC1633" s="176"/>
      <c r="AD1633" s="176"/>
      <c r="AT1633" s="102"/>
      <c r="AU1633" s="101"/>
    </row>
    <row r="1634" spans="1:47" ht="69.75" customHeight="1">
      <c r="A1634" s="487"/>
      <c r="B1634" s="445"/>
      <c r="C1634" s="177" t="s">
        <v>331</v>
      </c>
      <c r="D1634" s="262" t="s">
        <v>1388</v>
      </c>
      <c r="E1634" s="352" t="s">
        <v>361</v>
      </c>
      <c r="F1634" s="263" t="s">
        <v>624</v>
      </c>
      <c r="G1634" s="290" t="s">
        <v>441</v>
      </c>
      <c r="H1634" s="341" t="s">
        <v>882</v>
      </c>
      <c r="I1634" s="335" t="str">
        <f>IF(OR(E1634="SE",E1634="SA"),VLOOKUP(H1634,'Tabla de Peligros y Riesgo'!$C$2:$E$226,2,FALSE),VLOOKUP(H1634,'LISTA DE ASPECTOS - IMPACTOS'!$D$3:$F$72,2,FALSE))</f>
        <v>Riesgos Disergonómico</v>
      </c>
      <c r="J1634" s="336" t="str">
        <f>IF(OR(E1634="SE",E1634="SA"),VLOOKUP(H1634,'Tabla de Peligros y Riesgo'!$C$2:$E$226,3,FALSE),VLOOKUP(H1634,'LISTA DE ASPECTOS - IMPACTOS'!$D$3:$F$72,3,FALSE))</f>
        <v>Hiperlordosis</v>
      </c>
      <c r="K1634" s="342" t="s">
        <v>715</v>
      </c>
      <c r="L1634" s="177">
        <v>4</v>
      </c>
      <c r="M1634" s="268">
        <f t="shared" si="111"/>
        <v>14</v>
      </c>
      <c r="N1634" s="177"/>
      <c r="O1634" s="177"/>
      <c r="P1634" s="84"/>
      <c r="Q1634" s="287"/>
      <c r="R1634" s="85"/>
      <c r="S1634" s="177" t="s">
        <v>881</v>
      </c>
      <c r="T1634" s="178">
        <v>0.35</v>
      </c>
      <c r="U1634" s="178" t="s">
        <v>748</v>
      </c>
      <c r="V1634" s="87">
        <v>0.15</v>
      </c>
      <c r="W1634" s="86">
        <f t="shared" si="112"/>
        <v>14</v>
      </c>
      <c r="X1634" s="88">
        <f>IF(M1634&gt;=16,MAX(N1634:R1634),IF(M1634&lt;16,MAX(N1634:V1634)))</f>
        <v>0.35</v>
      </c>
      <c r="Y1634" s="86">
        <f t="shared" si="113"/>
        <v>18</v>
      </c>
      <c r="Z1634" s="85"/>
      <c r="AA1634" s="267" t="s">
        <v>682</v>
      </c>
      <c r="AB1634" s="175"/>
      <c r="AC1634" s="176"/>
      <c r="AD1634" s="176"/>
      <c r="AT1634" s="102"/>
      <c r="AU1634" s="101"/>
    </row>
    <row r="1635" spans="1:47" ht="78" customHeight="1">
      <c r="A1635" s="487"/>
      <c r="B1635" s="447"/>
      <c r="C1635" s="177" t="s">
        <v>332</v>
      </c>
      <c r="D1635" s="262" t="s">
        <v>1388</v>
      </c>
      <c r="E1635" s="352" t="s">
        <v>361</v>
      </c>
      <c r="F1635" s="263" t="s">
        <v>624</v>
      </c>
      <c r="G1635" s="290" t="s">
        <v>441</v>
      </c>
      <c r="H1635" s="341" t="s">
        <v>882</v>
      </c>
      <c r="I1635" s="335" t="str">
        <f>IF(OR(E1635="SE",E1635="SA"),VLOOKUP(H1635,'Tabla de Peligros y Riesgo'!$C$2:$E$226,2,FALSE),VLOOKUP(H1635,'LISTA DE ASPECTOS - IMPACTOS'!$D$3:$F$72,2,FALSE))</f>
        <v>Riesgos Disergonómico</v>
      </c>
      <c r="J1635" s="336" t="str">
        <f>IF(OR(E1635="SE",E1635="SA"),VLOOKUP(H1635,'Tabla de Peligros y Riesgo'!$C$2:$E$226,3,FALSE),VLOOKUP(H1635,'LISTA DE ASPECTOS - IMPACTOS'!$D$3:$F$72,3,FALSE))</f>
        <v>Hiperlordosis</v>
      </c>
      <c r="K1635" s="342" t="s">
        <v>715</v>
      </c>
      <c r="L1635" s="177">
        <v>4</v>
      </c>
      <c r="M1635" s="268">
        <f t="shared" si="111"/>
        <v>14</v>
      </c>
      <c r="N1635" s="177"/>
      <c r="O1635" s="177"/>
      <c r="P1635" s="84"/>
      <c r="Q1635" s="287"/>
      <c r="R1635" s="85"/>
      <c r="S1635" s="177" t="s">
        <v>881</v>
      </c>
      <c r="T1635" s="178">
        <v>0.35</v>
      </c>
      <c r="U1635" s="178" t="s">
        <v>748</v>
      </c>
      <c r="V1635" s="87">
        <v>0.15</v>
      </c>
      <c r="W1635" s="86">
        <f t="shared" si="112"/>
        <v>14</v>
      </c>
      <c r="X1635" s="88">
        <f>IF(M1635&gt;=16,MAX(N1635:R1635),IF(M1635&lt;16,MAX(N1635:V1635)))</f>
        <v>0.35</v>
      </c>
      <c r="Y1635" s="86">
        <f t="shared" si="113"/>
        <v>18</v>
      </c>
      <c r="Z1635" s="85"/>
      <c r="AA1635" s="267" t="s">
        <v>682</v>
      </c>
      <c r="AB1635" s="175"/>
      <c r="AC1635" s="176"/>
      <c r="AD1635" s="176"/>
      <c r="AT1635" s="102"/>
      <c r="AU1635" s="101"/>
    </row>
    <row r="1636" spans="1:47" ht="86.25" customHeight="1">
      <c r="A1636" s="487"/>
      <c r="B1636" s="444" t="s">
        <v>1383</v>
      </c>
      <c r="C1636" s="339" t="s">
        <v>334</v>
      </c>
      <c r="D1636" s="262" t="s">
        <v>1388</v>
      </c>
      <c r="E1636" s="352" t="s">
        <v>361</v>
      </c>
      <c r="F1636" s="263" t="s">
        <v>624</v>
      </c>
      <c r="G1636" s="290" t="s">
        <v>441</v>
      </c>
      <c r="H1636" s="335" t="s">
        <v>469</v>
      </c>
      <c r="I1636" s="335" t="str">
        <f>IF(OR(E1636="SE",E1636="SA"),VLOOKUP(H1636,'Tabla de Peligros y Riesgo'!$C$2:$E$226,2,FALSE),VLOOKUP(H1636,'LISTA DE ASPECTOS - IMPACTOS'!$D$3:$F$72,2,FALSE))</f>
        <v>Riesgos Disergonómico</v>
      </c>
      <c r="J1636" s="336" t="str">
        <f>IF(OR(E1636="SE",E1636="SA"),VLOOKUP(H1636,'Tabla de Peligros y Riesgo'!$C$2:$E$226,3,FALSE),VLOOKUP(H1636,'LISTA DE ASPECTOS - IMPACTOS'!$D$3:$F$72,3,FALSE))</f>
        <v>Lumbalgia/Dorsalgia.</v>
      </c>
      <c r="K1636" s="342" t="s">
        <v>715</v>
      </c>
      <c r="L1636" s="177">
        <v>4</v>
      </c>
      <c r="M1636" s="268">
        <f t="shared" si="111"/>
        <v>14</v>
      </c>
      <c r="N1636" s="85"/>
      <c r="O1636" s="85"/>
      <c r="P1636" s="292"/>
      <c r="Q1636" s="287"/>
      <c r="R1636" s="85"/>
      <c r="S1636" s="177" t="s">
        <v>881</v>
      </c>
      <c r="T1636" s="178"/>
      <c r="U1636" s="178" t="s">
        <v>748</v>
      </c>
      <c r="V1636" s="278"/>
      <c r="W1636" s="86">
        <f t="shared" si="112"/>
        <v>14</v>
      </c>
      <c r="X1636" s="88"/>
      <c r="Y1636" s="86">
        <f t="shared" si="113"/>
        <v>18</v>
      </c>
      <c r="Z1636" s="85"/>
      <c r="AA1636" s="267" t="s">
        <v>682</v>
      </c>
      <c r="AB1636" s="176"/>
      <c r="AC1636" s="176"/>
      <c r="AD1636" s="176"/>
      <c r="AT1636" s="102"/>
      <c r="AU1636" s="101"/>
    </row>
    <row r="1637" spans="1:47" ht="101.5">
      <c r="A1637" s="487"/>
      <c r="B1637" s="445"/>
      <c r="C1637" s="339" t="s">
        <v>336</v>
      </c>
      <c r="D1637" s="262" t="s">
        <v>1388</v>
      </c>
      <c r="E1637" s="352" t="s">
        <v>362</v>
      </c>
      <c r="F1637" s="263" t="s">
        <v>624</v>
      </c>
      <c r="G1637" s="290" t="s">
        <v>704</v>
      </c>
      <c r="H1637" s="341" t="s">
        <v>507</v>
      </c>
      <c r="I1637" s="335" t="str">
        <f>IF(OR(E1637="SE",E1637="SA"),VLOOKUP(H1637,'Tabla de Peligros y Riesgo'!$C$2:$E$226,2,FALSE),VLOOKUP(H1637,'LISTA DE ASPECTOS - IMPACTOS'!$D$3:$F$72,2,FALSE))</f>
        <v xml:space="preserve">Golpes </v>
      </c>
      <c r="J1637" s="336" t="s">
        <v>705</v>
      </c>
      <c r="K1637" s="337" t="s">
        <v>680</v>
      </c>
      <c r="L1637" s="277">
        <v>3</v>
      </c>
      <c r="M1637" s="268">
        <f t="shared" si="111"/>
        <v>13</v>
      </c>
      <c r="N1637" s="85"/>
      <c r="O1637" s="85"/>
      <c r="P1637" s="292"/>
      <c r="Q1637" s="287"/>
      <c r="R1637" s="177"/>
      <c r="S1637" s="177" t="s">
        <v>714</v>
      </c>
      <c r="T1637" s="178"/>
      <c r="U1637" s="178" t="s">
        <v>710</v>
      </c>
      <c r="V1637" s="278"/>
      <c r="W1637" s="86">
        <f t="shared" si="112"/>
        <v>13</v>
      </c>
      <c r="X1637" s="88"/>
      <c r="Y1637" s="86">
        <f t="shared" si="113"/>
        <v>17</v>
      </c>
      <c r="Z1637" s="85"/>
      <c r="AA1637" s="267" t="s">
        <v>682</v>
      </c>
      <c r="AB1637" s="176"/>
      <c r="AC1637" s="176"/>
      <c r="AD1637" s="176"/>
      <c r="AT1637" s="102"/>
      <c r="AU1637" s="101"/>
    </row>
    <row r="1638" spans="1:47" ht="94">
      <c r="A1638" s="487"/>
      <c r="B1638" s="445"/>
      <c r="C1638" s="339" t="s">
        <v>338</v>
      </c>
      <c r="D1638" s="262" t="s">
        <v>1388</v>
      </c>
      <c r="E1638" s="352" t="s">
        <v>361</v>
      </c>
      <c r="F1638" s="263" t="s">
        <v>624</v>
      </c>
      <c r="G1638" s="290" t="s">
        <v>441</v>
      </c>
      <c r="H1638" s="335" t="s">
        <v>469</v>
      </c>
      <c r="I1638" s="335" t="str">
        <f>IF(OR(E1638="SE",E1638="SA"),VLOOKUP(H1638,'Tabla de Peligros y Riesgo'!$C$2:$E$226,2,FALSE),VLOOKUP(H1638,'LISTA DE ASPECTOS - IMPACTOS'!$D$3:$F$72,2,FALSE))</f>
        <v>Riesgos Disergonómico</v>
      </c>
      <c r="J1638" s="336" t="str">
        <f>IF(OR(E1638="SE",E1638="SA"),VLOOKUP(H1638,'Tabla de Peligros y Riesgo'!$C$2:$E$226,3,FALSE),VLOOKUP(H1638,'LISTA DE ASPECTOS - IMPACTOS'!$D$3:$F$72,3,FALSE))</f>
        <v>Lumbalgia/Dorsalgia.</v>
      </c>
      <c r="K1638" s="337" t="s">
        <v>715</v>
      </c>
      <c r="L1638" s="277">
        <v>4</v>
      </c>
      <c r="M1638" s="268">
        <f t="shared" si="111"/>
        <v>14</v>
      </c>
      <c r="N1638" s="85"/>
      <c r="O1638" s="85"/>
      <c r="P1638" s="292"/>
      <c r="Q1638" s="287"/>
      <c r="R1638" s="85"/>
      <c r="S1638" s="177" t="s">
        <v>716</v>
      </c>
      <c r="T1638" s="178"/>
      <c r="U1638" s="178" t="s">
        <v>748</v>
      </c>
      <c r="V1638" s="278"/>
      <c r="W1638" s="86">
        <f t="shared" si="112"/>
        <v>14</v>
      </c>
      <c r="X1638" s="88"/>
      <c r="Y1638" s="86">
        <f t="shared" si="113"/>
        <v>18</v>
      </c>
      <c r="Z1638" s="85"/>
      <c r="AA1638" s="267" t="s">
        <v>682</v>
      </c>
      <c r="AB1638" s="176"/>
      <c r="AC1638" s="176"/>
      <c r="AD1638" s="176"/>
      <c r="AT1638" s="102"/>
      <c r="AU1638" s="101"/>
    </row>
    <row r="1639" spans="1:47" ht="94">
      <c r="A1639" s="487"/>
      <c r="B1639" s="445"/>
      <c r="C1639" s="339" t="s">
        <v>340</v>
      </c>
      <c r="D1639" s="262" t="s">
        <v>1388</v>
      </c>
      <c r="E1639" s="352" t="s">
        <v>361</v>
      </c>
      <c r="F1639" s="263" t="s">
        <v>624</v>
      </c>
      <c r="G1639" s="346" t="s">
        <v>441</v>
      </c>
      <c r="H1639" s="347" t="s">
        <v>469</v>
      </c>
      <c r="I1639" s="347" t="str">
        <f>IF(OR(E1639="SE",E1639="SA"),VLOOKUP(H1639,'Tabla de Peligros y Riesgo'!$C$2:$E$226,2,FALSE),VLOOKUP(H1639,'LISTA DE ASPECTOS - IMPACTOS'!$D$3:$F$72,2,FALSE))</f>
        <v>Riesgos Disergonómico</v>
      </c>
      <c r="J1639" s="348" t="str">
        <f>IF(OR(E1639="SE",E1639="SA"),VLOOKUP(H1639,'Tabla de Peligros y Riesgo'!$C$2:$E$226,3,FALSE),VLOOKUP(H1639,'LISTA DE ASPECTOS - IMPACTOS'!$D$3:$F$72,3,FALSE))</f>
        <v>Lumbalgia/Dorsalgia.</v>
      </c>
      <c r="K1639" s="342" t="s">
        <v>715</v>
      </c>
      <c r="L1639" s="177">
        <v>4</v>
      </c>
      <c r="M1639" s="268">
        <f t="shared" si="111"/>
        <v>14</v>
      </c>
      <c r="N1639" s="344"/>
      <c r="O1639" s="344"/>
      <c r="P1639" s="292"/>
      <c r="Q1639" s="287"/>
      <c r="R1639" s="344"/>
      <c r="S1639" s="177" t="s">
        <v>716</v>
      </c>
      <c r="T1639" s="178"/>
      <c r="U1639" s="178" t="s">
        <v>748</v>
      </c>
      <c r="V1639" s="278"/>
      <c r="W1639" s="86">
        <f t="shared" si="112"/>
        <v>14</v>
      </c>
      <c r="X1639" s="349"/>
      <c r="Y1639" s="86">
        <f t="shared" si="113"/>
        <v>18</v>
      </c>
      <c r="Z1639" s="344"/>
      <c r="AA1639" s="345" t="s">
        <v>682</v>
      </c>
      <c r="AB1639" s="176"/>
      <c r="AC1639" s="176"/>
      <c r="AD1639" s="176"/>
      <c r="AT1639" s="102"/>
      <c r="AU1639" s="101"/>
    </row>
    <row r="1640" spans="1:47" ht="101.5">
      <c r="A1640" s="487"/>
      <c r="B1640" s="444" t="s">
        <v>341</v>
      </c>
      <c r="C1640" s="458" t="s">
        <v>292</v>
      </c>
      <c r="D1640" s="262" t="s">
        <v>1388</v>
      </c>
      <c r="E1640" s="352" t="s">
        <v>362</v>
      </c>
      <c r="F1640" s="263" t="s">
        <v>624</v>
      </c>
      <c r="G1640" s="264" t="s">
        <v>679</v>
      </c>
      <c r="H1640" s="265" t="s">
        <v>470</v>
      </c>
      <c r="I1640" s="265" t="str">
        <f>IF(OR(E1640="SE",E1640="SA"),VLOOKUP(H1640,'[3]Tabla de Peligros y Riesgo'!$C$2:$E$200,2,FALSE),VLOOKUP(H1640,'[3]LISTA DE ASPECTOS - IMPACTOS'!$D$3:$F$63,2,FALSE))</f>
        <v>Riesgo Psicosocial</v>
      </c>
      <c r="J1640" s="266" t="str">
        <f>IF(OR(E1640="SE",E1640="SA"),VLOOKUP(H1640,'[3]Tabla de Peligros y Riesgo'!$C$2:$E$200,3,FALSE),VLOOKUP(H1640,'[3]LISTA DE ASPECTOS - IMPACTOS'!$D$3:$F$63,3,FALSE))</f>
        <v>Estrés / Depresión</v>
      </c>
      <c r="K1640" s="369" t="s">
        <v>680</v>
      </c>
      <c r="L1640" s="267">
        <v>4</v>
      </c>
      <c r="M1640" s="268">
        <f t="shared" si="111"/>
        <v>18</v>
      </c>
      <c r="N1640" s="85"/>
      <c r="O1640" s="85"/>
      <c r="P1640" s="292"/>
      <c r="Q1640" s="287"/>
      <c r="R1640" s="85"/>
      <c r="S1640" s="177" t="s">
        <v>820</v>
      </c>
      <c r="T1640" s="178"/>
      <c r="U1640" s="178" t="s">
        <v>748</v>
      </c>
      <c r="V1640" s="278"/>
      <c r="W1640" s="86">
        <f t="shared" si="112"/>
        <v>18</v>
      </c>
      <c r="X1640" s="88"/>
      <c r="Y1640" s="86">
        <f t="shared" si="113"/>
        <v>21</v>
      </c>
      <c r="Z1640" s="85"/>
      <c r="AA1640" s="267" t="s">
        <v>682</v>
      </c>
      <c r="AB1640" s="176"/>
      <c r="AC1640" s="176"/>
      <c r="AD1640" s="176"/>
      <c r="AT1640" s="102"/>
      <c r="AU1640" s="101"/>
    </row>
    <row r="1641" spans="1:47" ht="87">
      <c r="A1641" s="487"/>
      <c r="B1641" s="445"/>
      <c r="C1641" s="460"/>
      <c r="D1641" s="262" t="s">
        <v>1388</v>
      </c>
      <c r="E1641" s="352" t="s">
        <v>362</v>
      </c>
      <c r="F1641" s="263" t="s">
        <v>624</v>
      </c>
      <c r="G1641" s="290" t="s">
        <v>692</v>
      </c>
      <c r="H1641" s="335" t="s">
        <v>521</v>
      </c>
      <c r="I1641" s="335" t="str">
        <f>IF(OR(E1641="SE",E1641="SA"),VLOOKUP(H1641,'Tabla de Peligros y Riesgo'!$C$2:$E$226,2,FALSE),VLOOKUP(H1641,'LISTA DE ASPECTOS - IMPACTOS'!$D$3:$F$72,2,FALSE))</f>
        <v>Riesgo Psicosocial</v>
      </c>
      <c r="J1641" s="336" t="str">
        <f>IF(OR(E1641="SE",E1641="SA"),VLOOKUP(H1641,'Tabla de Peligros y Riesgo'!$C$2:$E$226,3,FALSE),VLOOKUP(H1641,'LISTA DE ASPECTOS - IMPACTOS'!$D$3:$F$72,3,FALSE))</f>
        <v>Estrés / Depresión</v>
      </c>
      <c r="K1641" s="337" t="s">
        <v>680</v>
      </c>
      <c r="L1641" s="277">
        <v>4</v>
      </c>
      <c r="M1641" s="268">
        <f t="shared" ref="M1641" si="114">IF(CONCATENATE(L1641,K1641)="1A",1,IF(CONCATENATE(L1641,K1641)="1B",2,IF(CONCATENATE(L1641,K1641)="2A",3,IF(CONCATENATE(L1641,K1641)="1C",4,IF(CONCATENATE(L1641,K1641)="2B",5,IF(CONCATENATE(L1641,K1641)="3A",6,IF(CONCATENATE(L1641,K1641)="1D",7,IF(CONCATENATE(L1641,K1641)="2C",8,IF(CONCATENATE(L1641,K1641)="3B",9,IF(CONCATENATE(L1641,K1641)="4A",10,IF(CONCATENATE(L1641,K1641)="1E",11,IF(CONCATENATE(L1641,K1641)="2D",12,IF(CONCATENATE(L1641,K1641)="3C",13,IF(CONCATENATE(L1641,K1641)="4B",14,IF(CONCATENATE(L1641,K1641)="5A",15,IF(CONCATENATE(L1641,K1641)="2E",16,IF(CONCATENATE(L1641,K1641)="3D",17,IF(CONCATENATE(L1641,K1641)="4C",18,IF(CONCATENATE(L1641,K1641)="5B",19,IF(CONCATENATE(L1641,K1641)="3E",20,IF(CONCATENATE(L1641,K1641)="4D",21,IF(CONCATENATE(L1641,K1641)="5C",22,IF(CONCATENATE(L1641,K1641)="4E",23,IF(CONCATENATE(L1641,K1641)="5D",24,IF(CONCATENATE(L1641,K1641)="5E",25,"")))))))))))))))))))))))))</f>
        <v>18</v>
      </c>
      <c r="N1641" s="269"/>
      <c r="O1641" s="274"/>
      <c r="P1641" s="275"/>
      <c r="Q1641" s="276"/>
      <c r="R1641" s="177"/>
      <c r="S1641" s="177" t="s">
        <v>742</v>
      </c>
      <c r="T1641" s="178"/>
      <c r="U1641" s="178" t="s">
        <v>748</v>
      </c>
      <c r="V1641" s="278"/>
      <c r="W1641" s="86">
        <f t="shared" ref="W1641" si="115">M1641</f>
        <v>18</v>
      </c>
      <c r="X1641" s="195"/>
      <c r="Y1641" s="86">
        <f t="shared" ref="Y1641" si="116">_xlfn.IFS(AND(W1641=1,N1641&lt;&gt;0),25,AND(W1641=1,O1641&lt;&gt;0),21,AND(W1641=1,R1641="ALTO"),16,AND(W1641=1,R1641="BAJO"),11,AND(W1641=1,S1641&lt;&gt;0),2,AND(W1641=2,N1641&lt;&gt;0),25,AND(W1641=2,O1641&lt;&gt;0),21,AND(W1641=2,R1641="ALTO"),16,AND(W1641=2,R1641="BAJO"),11,AND(W1641=2,S1641&lt;&gt;0),4,AND(W1641=3,N1641&lt;&gt;0),25,AND(W1641=3,O1641&lt;&gt;0),21,AND(W1641=3,R1641="ALTO"),16,AND(W1641=3,R1641="BAJO"),12,AND(W1641=3,S1641&lt;&gt;0),5,AND(W1641=4,N1641&lt;&gt;0),25,AND(W1641=4,O1641&lt;&gt;0),13,AND(W1641=4,R1641="ALTO"),16,AND(W1641=4,R1641="BAJO"),14,AND(W1641=4,S1641&lt;&gt;0),7,AND(W1641=5,N1641&lt;&gt;0),25,AND(W1641=5,O1641&lt;&gt;0),21,AND(W1641=5,R1641="ALTO"),16,AND(W1641=5,R1641="BAJO"),12,AND(W1641=5,S1641&lt;&gt;0),8,AND(W1641=6,N1641&lt;&gt;0),25,AND(W1641=6,O1641&lt;&gt;0),21,AND(W1641=6,R1641="ALTO"),20,AND(W1641=6,R1641="BAJO"),17,AND(W1641=6,S1641&lt;&gt;0),6,AND(W1641=7,N1641&lt;&gt;0),25,AND(W1641=7,O1641&lt;&gt;0),23,AND(W1641=7,R1641="ALTO"),16,AND(W1641=7,R1641="BAJO"),11,AND(W1641=7,S1641&lt;&gt;0),7,AND(W1641=8,N1641&lt;&gt;0),25,AND(W1641=8,O1641&lt;&gt;0),21,AND(W1641=8,R1641="ALTO"),16,AND(W1641=8,R1641="BAJO"),12,AND(W1641=8,S1641&lt;&gt;0),8,AND(W1641=9,N1641&lt;&gt;0),25,AND(W1641=9,O1641&lt;&gt;0),21,AND(W1641=9,R1641="ALTO"),20,AND(W1641=9,R1641="BAJO"),17,AND(W1641=9,S1641&lt;&gt;0),13,AND(W1641=10,N1641&lt;&gt;0),25,AND(W1641=10,O1641&lt;&gt;0),22,AND(W1641=10,R1641="ALTO"),21,AND(W1641=10,R1641="BAJO"),18,AND(W1641=10,S1641&lt;&gt;0),18,AND(W1641=11,N1641&lt;&gt;0),25,AND(W1641=11,O1641&lt;&gt;0),23,AND(W1641=11,R1641="ALTO"),20,AND(W1641=11,R1641="BAJO"),16,AND(W1641=11,S1641&lt;&gt;0),11,AND(W1641=12,N1641&lt;&gt;0),25,AND(W1641=12,O1641&lt;&gt;0),23,AND(W1641=12,R1641="ALTO"),20,AND(W1641=12,R1641="BAJO"),16,AND(W1641=12,S1641&lt;&gt;0),12,AND(W1641=13,N1641&lt;&gt;0),25,AND(W1641=13,O1641&lt;&gt;0),21,AND(W1641=13,R1641="ALTO"),20,AND(W1641=13,R1641="BAJO"),17,AND(W1641=13,S1641&lt;&gt;0),17,AND(W1641=14,N1641&lt;&gt;0),25,AND(W1641=14,O1641&lt;&gt;0),24,AND(W1641=14,R1641="ALTO"),23,AND(W1641=14,R1641="BAJO"),21,AND(W1641=14,S1641&lt;&gt;0),18,AND(W1641=15,N1641&lt;&gt;0),25,AND(W1641=15,O1641&lt;&gt;0),24,AND(W1641=15,R1641="ALTO"),22,AND(W1641=15,R1641="BAJO"),19,AND(W1641=15,S1641&lt;&gt;0),19,AND(W1641=16,N1641&lt;&gt;0),25,AND(W1641=16,O1641&lt;&gt;0),23,AND(W1641=16,R1641="ALTO"),23,AND(W1641=16,R1641="BAJO"),23,AND(W1641=16,S1641&lt;&gt;0),20,AND(W1641=17,N1641&lt;&gt;0),25,AND(W1641=17,O1641&lt;&gt;0),24,AND(W1641=17,R1641="ALTO"),23,AND(W1641=17,R1641="BAJO"),21,AND(W1641=17,S1641&lt;&gt;0),20,AND(W1641=18,N1641&lt;&gt;0),25,AND(W1641=18,O1641&lt;&gt;0),24,AND(W1641=18,R1641="ALTO"),23,AND(W1641=18,R1641="BAJO"),22,AND(W1641=18,S1641&lt;&gt;0),21,AND(W1641=19,N1641&lt;&gt;0),25,AND(W1641=19,O1641&lt;&gt;0),25,AND(W1641=19,R1641="ALTO"),24,AND(W1641=19,R1641="BAJO"),22,AND(W1641=19,S1641&lt;&gt;0),22,AND(W1641&lt;&gt;0,U1641&lt;&gt;0),W1641,TRUE,"FALSO")</f>
        <v>21</v>
      </c>
      <c r="Z1641" s="279"/>
      <c r="AA1641" s="267" t="s">
        <v>682</v>
      </c>
      <c r="AB1641" s="176"/>
      <c r="AC1641" s="176"/>
      <c r="AD1641" s="176"/>
      <c r="AT1641" s="102"/>
      <c r="AU1641" s="101"/>
    </row>
    <row r="1642" spans="1:47" ht="72.5">
      <c r="A1642" s="487"/>
      <c r="B1642" s="445"/>
      <c r="C1642" s="459"/>
      <c r="D1642" s="262" t="s">
        <v>1388</v>
      </c>
      <c r="E1642" s="368" t="s">
        <v>363</v>
      </c>
      <c r="F1642" s="263" t="s">
        <v>624</v>
      </c>
      <c r="G1642" s="264" t="s">
        <v>686</v>
      </c>
      <c r="H1642" s="265" t="s">
        <v>687</v>
      </c>
      <c r="I1642" s="350" t="s">
        <v>688</v>
      </c>
      <c r="J1642" s="351" t="s">
        <v>689</v>
      </c>
      <c r="K1642" s="369" t="s">
        <v>690</v>
      </c>
      <c r="L1642" s="267">
        <v>5</v>
      </c>
      <c r="M1642" s="268">
        <f t="shared" si="111"/>
        <v>15</v>
      </c>
      <c r="N1642" s="269"/>
      <c r="O1642" s="274"/>
      <c r="P1642" s="275"/>
      <c r="Q1642" s="276"/>
      <c r="R1642" s="85"/>
      <c r="S1642" s="177" t="s">
        <v>691</v>
      </c>
      <c r="T1642" s="178"/>
      <c r="U1642" s="178"/>
      <c r="V1642" s="278"/>
      <c r="W1642" s="86">
        <f t="shared" si="112"/>
        <v>15</v>
      </c>
      <c r="X1642" s="88"/>
      <c r="Y1642" s="86">
        <f t="shared" si="113"/>
        <v>19</v>
      </c>
      <c r="Z1642" s="85"/>
      <c r="AA1642" s="267" t="s">
        <v>682</v>
      </c>
      <c r="AB1642" s="176"/>
      <c r="AC1642" s="176"/>
      <c r="AD1642" s="176"/>
      <c r="AT1642" s="102"/>
      <c r="AU1642" s="101"/>
    </row>
    <row r="1643" spans="1:47" ht="211.5">
      <c r="A1643" s="487"/>
      <c r="B1643" s="445"/>
      <c r="C1643" s="344" t="s">
        <v>20</v>
      </c>
      <c r="D1643" s="262" t="s">
        <v>1388</v>
      </c>
      <c r="E1643" s="368" t="s">
        <v>361</v>
      </c>
      <c r="F1643" s="263" t="s">
        <v>624</v>
      </c>
      <c r="G1643" s="290" t="s">
        <v>694</v>
      </c>
      <c r="H1643" s="335" t="s">
        <v>695</v>
      </c>
      <c r="I1643" s="335" t="str">
        <f>IF(OR(E1643="SE",E1643="SA"),VLOOKUP(H1643,'Tabla de Peligros y Riesgo'!$C$2:$E$226,2,FALSE),VLOOKUP(H1643,'LISTA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643" s="336" t="s">
        <v>696</v>
      </c>
      <c r="K1643" s="370" t="s">
        <v>680</v>
      </c>
      <c r="L1643" s="85">
        <v>4</v>
      </c>
      <c r="M1643" s="268">
        <f t="shared" si="111"/>
        <v>18</v>
      </c>
      <c r="N1643" s="280"/>
      <c r="O1643" s="280"/>
      <c r="P1643" s="282"/>
      <c r="Q1643" s="283" t="s">
        <v>697</v>
      </c>
      <c r="R1643" s="85" t="s">
        <v>678</v>
      </c>
      <c r="S1643" s="177" t="s">
        <v>698</v>
      </c>
      <c r="T1643" s="178"/>
      <c r="U1643" s="178" t="s">
        <v>699</v>
      </c>
      <c r="V1643" s="304"/>
      <c r="W1643" s="86">
        <f t="shared" si="112"/>
        <v>18</v>
      </c>
      <c r="X1643" s="88">
        <f>IF(M1643&gt;=16,MAX(N1643:R1643),IF(M1643&lt;16,MAX(N1643:T1643)))</f>
        <v>0</v>
      </c>
      <c r="Y1643" s="86">
        <f t="shared" si="113"/>
        <v>23</v>
      </c>
      <c r="Z1643" s="85"/>
      <c r="AA1643" s="267" t="s">
        <v>682</v>
      </c>
      <c r="AB1643" s="176"/>
      <c r="AC1643" s="176"/>
      <c r="AD1643" s="176"/>
      <c r="AT1643" s="102"/>
      <c r="AU1643" s="101"/>
    </row>
    <row r="1644" spans="1:47" ht="94">
      <c r="A1644" s="487"/>
      <c r="B1644" s="445"/>
      <c r="C1644" s="85" t="s">
        <v>342</v>
      </c>
      <c r="D1644" s="262" t="s">
        <v>1388</v>
      </c>
      <c r="E1644" s="368" t="s">
        <v>361</v>
      </c>
      <c r="F1644" s="263" t="s">
        <v>624</v>
      </c>
      <c r="G1644" s="346" t="s">
        <v>441</v>
      </c>
      <c r="H1644" s="265" t="s">
        <v>469</v>
      </c>
      <c r="I1644" s="265" t="str">
        <f>IF(OR(E1644="SE",E1644="SA"),VLOOKUP(H1644,'[4]Tabla de Peligros y Riesgo'!$C$2:$E$226,2,FALSE),VLOOKUP(H1644,'[4]LISTA DE ASPECTOS - IMPACTOS'!$D$3:$F$72,2,FALSE))</f>
        <v>Riesgos Disergonómico</v>
      </c>
      <c r="J1644" s="266" t="str">
        <f>IF(OR(E1644="SE",E1644="SA"),VLOOKUP(H1644,'[4]Tabla de Peligros y Riesgo'!$C$2:$E$226,3,FALSE),VLOOKUP(H1644,'[4]LISTA DE ASPECTOS - IMPACTOS'!$D$3:$F$72,3,FALSE))</f>
        <v>Lumbalgia/Dorsalgia.</v>
      </c>
      <c r="K1644" s="370" t="s">
        <v>715</v>
      </c>
      <c r="L1644" s="85">
        <v>4</v>
      </c>
      <c r="M1644" s="268">
        <f t="shared" si="111"/>
        <v>14</v>
      </c>
      <c r="N1644" s="85"/>
      <c r="O1644" s="85"/>
      <c r="P1644" s="84"/>
      <c r="Q1644" s="287"/>
      <c r="R1644" s="85"/>
      <c r="S1644" s="177" t="s">
        <v>716</v>
      </c>
      <c r="T1644" s="178">
        <v>0.35</v>
      </c>
      <c r="U1644" s="178" t="s">
        <v>748</v>
      </c>
      <c r="V1644" s="87">
        <v>0.15</v>
      </c>
      <c r="W1644" s="86">
        <f t="shared" si="112"/>
        <v>14</v>
      </c>
      <c r="X1644" s="88">
        <f>IF(M1644&gt;=16,MAX(N1644:R1644),IF(M1644&lt;16,MAX(N1644:V1644)))</f>
        <v>0.35</v>
      </c>
      <c r="Y1644" s="86">
        <f t="shared" si="113"/>
        <v>18</v>
      </c>
      <c r="Z1644" s="85"/>
      <c r="AA1644" s="267" t="s">
        <v>682</v>
      </c>
      <c r="AB1644" s="176"/>
      <c r="AC1644" s="176"/>
      <c r="AD1644" s="176"/>
      <c r="AT1644" s="102"/>
      <c r="AU1644" s="101"/>
    </row>
    <row r="1645" spans="1:47" ht="94">
      <c r="A1645" s="487"/>
      <c r="B1645" s="445"/>
      <c r="C1645" s="85" t="s">
        <v>343</v>
      </c>
      <c r="D1645" s="262" t="s">
        <v>1388</v>
      </c>
      <c r="E1645" s="368" t="s">
        <v>361</v>
      </c>
      <c r="F1645" s="263" t="s">
        <v>624</v>
      </c>
      <c r="G1645" s="264" t="s">
        <v>441</v>
      </c>
      <c r="H1645" s="286" t="s">
        <v>469</v>
      </c>
      <c r="I1645" s="265" t="str">
        <f>IF(OR(E1645="SE",E1645="SA"),VLOOKUP(H1645,'[3]Tabla de Peligros y Riesgo'!$C$2:$E$200,2,FALSE),VLOOKUP(H1645,'[3]LISTA DE ASPECTOS - IMPACTOS'!$D$3:$F$63,2,FALSE))</f>
        <v>Riesgos Disergonómico</v>
      </c>
      <c r="J1645" s="266" t="str">
        <f>IF(OR(E1645="SE",E1645="SA"),VLOOKUP(H1645,'[3]Tabla de Peligros y Riesgo'!$C$2:$E$200,3,FALSE),VLOOKUP(H1645,'[3]LISTA DE ASPECTOS - IMPACTOS'!$D$3:$F$63,3,FALSE))</f>
        <v>Lumbalgia/Dorsalgia.</v>
      </c>
      <c r="K1645" s="370" t="s">
        <v>715</v>
      </c>
      <c r="L1645" s="85">
        <v>4</v>
      </c>
      <c r="M1645" s="268">
        <f t="shared" si="111"/>
        <v>14</v>
      </c>
      <c r="N1645" s="85"/>
      <c r="O1645" s="85"/>
      <c r="P1645" s="85" t="s">
        <v>685</v>
      </c>
      <c r="Q1645" s="287"/>
      <c r="R1645" s="85"/>
      <c r="S1645" s="177" t="s">
        <v>716</v>
      </c>
      <c r="T1645" s="178">
        <v>0.35</v>
      </c>
      <c r="U1645" s="178" t="s">
        <v>748</v>
      </c>
      <c r="V1645" s="87">
        <v>0.15</v>
      </c>
      <c r="W1645" s="86">
        <f t="shared" si="112"/>
        <v>14</v>
      </c>
      <c r="X1645" s="88">
        <f>IF(M1645&gt;=16,MAX(N1645:R1645),IF(M1645&lt;16,MAX(N1645:V1645)))</f>
        <v>0.35</v>
      </c>
      <c r="Y1645" s="86">
        <f t="shared" si="113"/>
        <v>18</v>
      </c>
      <c r="Z1645" s="85"/>
      <c r="AA1645" s="267" t="s">
        <v>682</v>
      </c>
      <c r="AB1645" s="176"/>
      <c r="AC1645" s="176"/>
      <c r="AD1645" s="176"/>
      <c r="AT1645" s="102"/>
      <c r="AU1645" s="101"/>
    </row>
    <row r="1646" spans="1:47" ht="94">
      <c r="A1646" s="487"/>
      <c r="B1646" s="445"/>
      <c r="C1646" s="458" t="s">
        <v>344</v>
      </c>
      <c r="D1646" s="262" t="s">
        <v>1388</v>
      </c>
      <c r="E1646" s="368" t="s">
        <v>361</v>
      </c>
      <c r="F1646" s="263" t="s">
        <v>624</v>
      </c>
      <c r="G1646" s="264" t="s">
        <v>441</v>
      </c>
      <c r="H1646" s="286" t="s">
        <v>469</v>
      </c>
      <c r="I1646" s="265" t="str">
        <f>IF(OR(E1646="SE",E1646="SA"),VLOOKUP(H1646,'[3]Tabla de Peligros y Riesgo'!$C$2:$E$200,2,FALSE),VLOOKUP(H1646,'[3]LISTA DE ASPECTOS - IMPACTOS'!$D$3:$F$63,2,FALSE))</f>
        <v>Riesgos Disergonómico</v>
      </c>
      <c r="J1646" s="266" t="str">
        <f>IF(OR(E1646="SE",E1646="SA"),VLOOKUP(H1646,'[3]Tabla de Peligros y Riesgo'!$C$2:$E$200,3,FALSE),VLOOKUP(H1646,'[3]LISTA DE ASPECTOS - IMPACTOS'!$D$3:$F$63,3,FALSE))</f>
        <v>Lumbalgia/Dorsalgia.</v>
      </c>
      <c r="K1646" s="370" t="s">
        <v>715</v>
      </c>
      <c r="L1646" s="85">
        <v>4</v>
      </c>
      <c r="M1646" s="268">
        <f t="shared" si="111"/>
        <v>14</v>
      </c>
      <c r="N1646" s="85"/>
      <c r="O1646" s="85"/>
      <c r="P1646" s="85" t="s">
        <v>685</v>
      </c>
      <c r="Q1646" s="287"/>
      <c r="R1646" s="85"/>
      <c r="S1646" s="177" t="s">
        <v>716</v>
      </c>
      <c r="T1646" s="178"/>
      <c r="U1646" s="178" t="s">
        <v>748</v>
      </c>
      <c r="V1646" s="87"/>
      <c r="W1646" s="86">
        <f t="shared" si="112"/>
        <v>14</v>
      </c>
      <c r="X1646" s="88">
        <f>IF(M1646&gt;=16,MAX(N1646:R1646),IF(M1646&lt;16,MAX(N1646:V1646)))</f>
        <v>0</v>
      </c>
      <c r="Y1646" s="86">
        <f t="shared" si="113"/>
        <v>18</v>
      </c>
      <c r="Z1646" s="85"/>
      <c r="AA1646" s="267" t="s">
        <v>682</v>
      </c>
      <c r="AB1646" s="176"/>
      <c r="AC1646" s="176"/>
      <c r="AD1646" s="176"/>
      <c r="AT1646" s="102"/>
      <c r="AU1646" s="101"/>
    </row>
    <row r="1647" spans="1:47" ht="101.5">
      <c r="A1647" s="487"/>
      <c r="B1647" s="445"/>
      <c r="C1647" s="459"/>
      <c r="D1647" s="262" t="s">
        <v>1388</v>
      </c>
      <c r="E1647" s="368" t="s">
        <v>361</v>
      </c>
      <c r="F1647" s="263" t="s">
        <v>624</v>
      </c>
      <c r="G1647" s="346" t="s">
        <v>763</v>
      </c>
      <c r="H1647" s="286" t="s">
        <v>494</v>
      </c>
      <c r="I1647" s="265" t="str">
        <f>IF(OR(E1647="SE",E1647="SA"),VLOOKUP(H1647,'[3]Tabla de Peligros y Riesgo'!$C$2:$E$200,2,FALSE),VLOOKUP(H1647,'[3]LISTA DE ASPECTOS - IMPACTOS'!$D$3:$F$63,2,FALSE))</f>
        <v>Riesgos Disergonómico</v>
      </c>
      <c r="J1647" s="266" t="str">
        <f>IF(OR(E1647="SE",E1647="SA"),VLOOKUP(H1647,'[3]Tabla de Peligros y Riesgo'!$C$2:$E$200,3,FALSE),VLOOKUP(H1647,'[3]LISTA DE ASPECTOS - IMPACTOS'!$D$3:$F$63,3,FALSE))</f>
        <v>Fatiga Muscular/ Dolor / Lesión</v>
      </c>
      <c r="K1647" s="370" t="s">
        <v>715</v>
      </c>
      <c r="L1647" s="85">
        <v>4</v>
      </c>
      <c r="M1647" s="268">
        <f t="shared" ref="M1647" si="117">IF(CONCATENATE(L1647,K1647)="1A",1,IF(CONCATENATE(L1647,K1647)="1B",2,IF(CONCATENATE(L1647,K1647)="2A",3,IF(CONCATENATE(L1647,K1647)="1C",4,IF(CONCATENATE(L1647,K1647)="2B",5,IF(CONCATENATE(L1647,K1647)="3A",6,IF(CONCATENATE(L1647,K1647)="1D",7,IF(CONCATENATE(L1647,K1647)="2C",8,IF(CONCATENATE(L1647,K1647)="3B",9,IF(CONCATENATE(L1647,K1647)="4A",10,IF(CONCATENATE(L1647,K1647)="1E",11,IF(CONCATENATE(L1647,K1647)="2D",12,IF(CONCATENATE(L1647,K1647)="3C",13,IF(CONCATENATE(L1647,K1647)="4B",14,IF(CONCATENATE(L1647,K1647)="5A",15,IF(CONCATENATE(L1647,K1647)="2E",16,IF(CONCATENATE(L1647,K1647)="3D",17,IF(CONCATENATE(L1647,K1647)="4C",18,IF(CONCATENATE(L1647,K1647)="5B",19,IF(CONCATENATE(L1647,K1647)="3E",20,IF(CONCATENATE(L1647,K1647)="4D",21,IF(CONCATENATE(L1647,K1647)="5C",22,IF(CONCATENATE(L1647,K1647)="4E",23,IF(CONCATENATE(L1647,K1647)="5D",24,IF(CONCATENATE(L1647,K1647)="5E",25,"")))))))))))))))))))))))))</f>
        <v>14</v>
      </c>
      <c r="N1647" s="85"/>
      <c r="O1647" s="85"/>
      <c r="P1647" s="85" t="s">
        <v>685</v>
      </c>
      <c r="Q1647" s="287"/>
      <c r="R1647" s="85"/>
      <c r="S1647" s="177" t="s">
        <v>716</v>
      </c>
      <c r="T1647" s="178"/>
      <c r="U1647" s="178" t="s">
        <v>710</v>
      </c>
      <c r="V1647" s="87"/>
      <c r="W1647" s="86">
        <f t="shared" ref="W1647" si="118">M1647</f>
        <v>14</v>
      </c>
      <c r="X1647" s="88">
        <f>IF(M1647&gt;=16,MAX(N1647:R1647),IF(M1647&lt;16,MAX(N1647:V1647)))</f>
        <v>0</v>
      </c>
      <c r="Y1647" s="86">
        <f t="shared" ref="Y1647" si="119">_xlfn.IFS(AND(W1647=1,N1647&lt;&gt;0),25,AND(W1647=1,O1647&lt;&gt;0),21,AND(W1647=1,R1647="ALTO"),16,AND(W1647=1,R1647="BAJO"),11,AND(W1647=1,S1647&lt;&gt;0),2,AND(W1647=2,N1647&lt;&gt;0),25,AND(W1647=2,O1647&lt;&gt;0),21,AND(W1647=2,R1647="ALTO"),16,AND(W1647=2,R1647="BAJO"),11,AND(W1647=2,S1647&lt;&gt;0),4,AND(W1647=3,N1647&lt;&gt;0),25,AND(W1647=3,O1647&lt;&gt;0),21,AND(W1647=3,R1647="ALTO"),16,AND(W1647=3,R1647="BAJO"),12,AND(W1647=3,S1647&lt;&gt;0),5,AND(W1647=4,N1647&lt;&gt;0),25,AND(W1647=4,O1647&lt;&gt;0),13,AND(W1647=4,R1647="ALTO"),16,AND(W1647=4,R1647="BAJO"),14,AND(W1647=4,S1647&lt;&gt;0),7,AND(W1647=5,N1647&lt;&gt;0),25,AND(W1647=5,O1647&lt;&gt;0),21,AND(W1647=5,R1647="ALTO"),16,AND(W1647=5,R1647="BAJO"),12,AND(W1647=5,S1647&lt;&gt;0),8,AND(W1647=6,N1647&lt;&gt;0),25,AND(W1647=6,O1647&lt;&gt;0),21,AND(W1647=6,R1647="ALTO"),20,AND(W1647=6,R1647="BAJO"),17,AND(W1647=6,S1647&lt;&gt;0),6,AND(W1647=7,N1647&lt;&gt;0),25,AND(W1647=7,O1647&lt;&gt;0),23,AND(W1647=7,R1647="ALTO"),16,AND(W1647=7,R1647="BAJO"),11,AND(W1647=7,S1647&lt;&gt;0),7,AND(W1647=8,N1647&lt;&gt;0),25,AND(W1647=8,O1647&lt;&gt;0),21,AND(W1647=8,R1647="ALTO"),16,AND(W1647=8,R1647="BAJO"),12,AND(W1647=8,S1647&lt;&gt;0),8,AND(W1647=9,N1647&lt;&gt;0),25,AND(W1647=9,O1647&lt;&gt;0),21,AND(W1647=9,R1647="ALTO"),20,AND(W1647=9,R1647="BAJO"),17,AND(W1647=9,S1647&lt;&gt;0),13,AND(W1647=10,N1647&lt;&gt;0),25,AND(W1647=10,O1647&lt;&gt;0),22,AND(W1647=10,R1647="ALTO"),21,AND(W1647=10,R1647="BAJO"),18,AND(W1647=10,S1647&lt;&gt;0),18,AND(W1647=11,N1647&lt;&gt;0),25,AND(W1647=11,O1647&lt;&gt;0),23,AND(W1647=11,R1647="ALTO"),20,AND(W1647=11,R1647="BAJO"),16,AND(W1647=11,S1647&lt;&gt;0),11,AND(W1647=12,N1647&lt;&gt;0),25,AND(W1647=12,O1647&lt;&gt;0),23,AND(W1647=12,R1647="ALTO"),20,AND(W1647=12,R1647="BAJO"),16,AND(W1647=12,S1647&lt;&gt;0),12,AND(W1647=13,N1647&lt;&gt;0),25,AND(W1647=13,O1647&lt;&gt;0),21,AND(W1647=13,R1647="ALTO"),20,AND(W1647=13,R1647="BAJO"),17,AND(W1647=13,S1647&lt;&gt;0),17,AND(W1647=14,N1647&lt;&gt;0),25,AND(W1647=14,O1647&lt;&gt;0),24,AND(W1647=14,R1647="ALTO"),23,AND(W1647=14,R1647="BAJO"),21,AND(W1647=14,S1647&lt;&gt;0),18,AND(W1647=15,N1647&lt;&gt;0),25,AND(W1647=15,O1647&lt;&gt;0),24,AND(W1647=15,R1647="ALTO"),22,AND(W1647=15,R1647="BAJO"),19,AND(W1647=15,S1647&lt;&gt;0),19,AND(W1647=16,N1647&lt;&gt;0),25,AND(W1647=16,O1647&lt;&gt;0),23,AND(W1647=16,R1647="ALTO"),23,AND(W1647=16,R1647="BAJO"),23,AND(W1647=16,S1647&lt;&gt;0),20,AND(W1647=17,N1647&lt;&gt;0),25,AND(W1647=17,O1647&lt;&gt;0),24,AND(W1647=17,R1647="ALTO"),23,AND(W1647=17,R1647="BAJO"),21,AND(W1647=17,S1647&lt;&gt;0),20,AND(W1647=18,N1647&lt;&gt;0),25,AND(W1647=18,O1647&lt;&gt;0),24,AND(W1647=18,R1647="ALTO"),23,AND(W1647=18,R1647="BAJO"),22,AND(W1647=18,S1647&lt;&gt;0),21,AND(W1647=19,N1647&lt;&gt;0),25,AND(W1647=19,O1647&lt;&gt;0),25,AND(W1647=19,R1647="ALTO"),24,AND(W1647=19,R1647="BAJO"),22,AND(W1647=19,S1647&lt;&gt;0),22,AND(W1647&lt;&gt;0,U1647&lt;&gt;0),W1647,TRUE,"FALSO")</f>
        <v>18</v>
      </c>
      <c r="Z1647" s="85"/>
      <c r="AA1647" s="267" t="s">
        <v>682</v>
      </c>
      <c r="AB1647" s="176"/>
      <c r="AC1647" s="176"/>
      <c r="AD1647" s="176"/>
      <c r="AT1647" s="102"/>
      <c r="AU1647" s="101"/>
    </row>
    <row r="1648" spans="1:47" ht="94">
      <c r="A1648" s="487"/>
      <c r="B1648" s="447"/>
      <c r="C1648" s="85" t="s">
        <v>345</v>
      </c>
      <c r="D1648" s="262" t="s">
        <v>1388</v>
      </c>
      <c r="E1648" s="368" t="s">
        <v>361</v>
      </c>
      <c r="F1648" s="263" t="s">
        <v>624</v>
      </c>
      <c r="G1648" s="346" t="s">
        <v>441</v>
      </c>
      <c r="H1648" s="265" t="s">
        <v>469</v>
      </c>
      <c r="I1648" s="265" t="str">
        <f>IF(OR(E1648="SE",E1648="SA"),VLOOKUP(H1648,'[4]Tabla de Peligros y Riesgo'!$C$2:$E$226,2,FALSE),VLOOKUP(H1648,'[4]LISTA DE ASPECTOS - IMPACTOS'!$D$3:$F$72,2,FALSE))</f>
        <v>Riesgos Disergonómico</v>
      </c>
      <c r="J1648" s="266" t="str">
        <f>IF(OR(E1648="SE",E1648="SA"),VLOOKUP(H1648,'[4]Tabla de Peligros y Riesgo'!$C$2:$E$226,3,FALSE),VLOOKUP(H1648,'[4]LISTA DE ASPECTOS - IMPACTOS'!$D$3:$F$72,3,FALSE))</f>
        <v>Lumbalgia/Dorsalgia.</v>
      </c>
      <c r="K1648" s="370" t="s">
        <v>715</v>
      </c>
      <c r="L1648" s="85">
        <v>4</v>
      </c>
      <c r="M1648" s="268">
        <f t="shared" si="111"/>
        <v>14</v>
      </c>
      <c r="N1648" s="85"/>
      <c r="O1648" s="85"/>
      <c r="P1648" s="84"/>
      <c r="Q1648" s="287"/>
      <c r="R1648" s="85"/>
      <c r="S1648" s="177" t="s">
        <v>716</v>
      </c>
      <c r="T1648" s="178"/>
      <c r="U1648" s="178" t="s">
        <v>748</v>
      </c>
      <c r="V1648" s="87"/>
      <c r="W1648" s="86">
        <f t="shared" si="112"/>
        <v>14</v>
      </c>
      <c r="X1648" s="88"/>
      <c r="Y1648" s="86">
        <f t="shared" si="113"/>
        <v>18</v>
      </c>
      <c r="Z1648" s="85"/>
      <c r="AA1648" s="267" t="s">
        <v>682</v>
      </c>
      <c r="AB1648" s="176"/>
      <c r="AC1648" s="176"/>
      <c r="AD1648" s="176"/>
      <c r="AT1648" s="102"/>
      <c r="AU1648" s="101"/>
    </row>
    <row r="1649" spans="1:47" ht="101.5">
      <c r="A1649" s="487" t="s">
        <v>626</v>
      </c>
      <c r="B1649" s="444" t="s">
        <v>347</v>
      </c>
      <c r="C1649" s="458" t="s">
        <v>292</v>
      </c>
      <c r="D1649" s="262" t="s">
        <v>1388</v>
      </c>
      <c r="E1649" s="352" t="s">
        <v>362</v>
      </c>
      <c r="F1649" s="263" t="s">
        <v>624</v>
      </c>
      <c r="G1649" s="264" t="s">
        <v>679</v>
      </c>
      <c r="H1649" s="265" t="s">
        <v>470</v>
      </c>
      <c r="I1649" s="265" t="str">
        <f>IF(OR(E1649="SE",E1649="SA"),VLOOKUP(H1649,'[3]Tabla de Peligros y Riesgo'!$C$2:$E$200,2,FALSE),VLOOKUP(H1649,'[3]LISTA DE ASPECTOS - IMPACTOS'!$D$3:$F$63,2,FALSE))</f>
        <v>Riesgo Psicosocial</v>
      </c>
      <c r="J1649" s="266" t="str">
        <f>IF(OR(E1649="SE",E1649="SA"),VLOOKUP(H1649,'[3]Tabla de Peligros y Riesgo'!$C$2:$E$200,3,FALSE),VLOOKUP(H1649,'[3]LISTA DE ASPECTOS - IMPACTOS'!$D$3:$F$63,3,FALSE))</f>
        <v>Estrés / Depresión</v>
      </c>
      <c r="K1649" s="369" t="s">
        <v>680</v>
      </c>
      <c r="L1649" s="267">
        <v>4</v>
      </c>
      <c r="M1649" s="268">
        <f t="shared" si="111"/>
        <v>18</v>
      </c>
      <c r="N1649" s="85"/>
      <c r="O1649" s="85"/>
      <c r="P1649" s="292"/>
      <c r="Q1649" s="287"/>
      <c r="R1649" s="85"/>
      <c r="S1649" s="177" t="s">
        <v>820</v>
      </c>
      <c r="T1649" s="178"/>
      <c r="U1649" s="178" t="s">
        <v>748</v>
      </c>
      <c r="V1649" s="278"/>
      <c r="W1649" s="86">
        <f t="shared" si="112"/>
        <v>18</v>
      </c>
      <c r="X1649" s="88"/>
      <c r="Y1649" s="86">
        <f t="shared" si="113"/>
        <v>21</v>
      </c>
      <c r="Z1649" s="85"/>
      <c r="AA1649" s="267" t="s">
        <v>682</v>
      </c>
      <c r="AB1649" s="176"/>
      <c r="AC1649" s="176"/>
      <c r="AD1649" s="176"/>
      <c r="AT1649" s="102"/>
      <c r="AU1649" s="101"/>
    </row>
    <row r="1650" spans="1:47" ht="72.5">
      <c r="A1650" s="487"/>
      <c r="B1650" s="445"/>
      <c r="C1650" s="459"/>
      <c r="D1650" s="262" t="s">
        <v>1388</v>
      </c>
      <c r="E1650" s="368" t="s">
        <v>363</v>
      </c>
      <c r="F1650" s="263" t="s">
        <v>624</v>
      </c>
      <c r="G1650" s="264" t="s">
        <v>686</v>
      </c>
      <c r="H1650" s="265" t="s">
        <v>687</v>
      </c>
      <c r="I1650" s="350" t="s">
        <v>688</v>
      </c>
      <c r="J1650" s="351" t="s">
        <v>689</v>
      </c>
      <c r="K1650" s="369" t="s">
        <v>690</v>
      </c>
      <c r="L1650" s="267">
        <v>5</v>
      </c>
      <c r="M1650" s="268">
        <f t="shared" si="111"/>
        <v>15</v>
      </c>
      <c r="N1650" s="269"/>
      <c r="O1650" s="274"/>
      <c r="P1650" s="275"/>
      <c r="Q1650" s="276"/>
      <c r="R1650" s="85"/>
      <c r="S1650" s="177" t="s">
        <v>691</v>
      </c>
      <c r="T1650" s="178"/>
      <c r="U1650" s="178"/>
      <c r="V1650" s="278"/>
      <c r="W1650" s="86">
        <f t="shared" ref="W1650:W1673" si="120">M1650</f>
        <v>15</v>
      </c>
      <c r="X1650" s="88"/>
      <c r="Y1650" s="86">
        <f t="shared" si="113"/>
        <v>19</v>
      </c>
      <c r="Z1650" s="85"/>
      <c r="AA1650" s="267" t="s">
        <v>682</v>
      </c>
      <c r="AB1650" s="176"/>
      <c r="AC1650" s="176"/>
      <c r="AD1650" s="176"/>
      <c r="AT1650" s="102"/>
      <c r="AU1650" s="101"/>
    </row>
    <row r="1651" spans="1:47" ht="211.5">
      <c r="A1651" s="487"/>
      <c r="B1651" s="445"/>
      <c r="C1651" s="344" t="s">
        <v>20</v>
      </c>
      <c r="D1651" s="262" t="s">
        <v>1388</v>
      </c>
      <c r="E1651" s="368" t="s">
        <v>361</v>
      </c>
      <c r="F1651" s="263" t="s">
        <v>624</v>
      </c>
      <c r="G1651" s="290" t="s">
        <v>694</v>
      </c>
      <c r="H1651" s="335" t="s">
        <v>695</v>
      </c>
      <c r="I1651" s="335" t="str">
        <f>IF(OR(E1651="SE",E1651="SA"),VLOOKUP(H1651,'Tabla de Peligros y Riesgo'!$C$2:$E$226,2,FALSE),VLOOKUP(H1651,'LISTA DE ASPECTOS - IMPACTOS'!$D$3:$F$72,2,FALSE))</f>
        <v>INFECCION VIRAL
FATIGA, DISNEA, FIEBRE
DOLOR DE GARGANTA
MALESTAR GENERAL,
SENSACIÓN DE, CANSANCIO, TOS, DIARREA
DISGEUSIA (AUSENCIA GUSTO)
ANOSMIA (AUSENCIA DEL OLFATO)
RIESGO PSICOSOCIAL</v>
      </c>
      <c r="J1651" s="336" t="s">
        <v>696</v>
      </c>
      <c r="K1651" s="370" t="s">
        <v>680</v>
      </c>
      <c r="L1651" s="85">
        <v>4</v>
      </c>
      <c r="M1651" s="268">
        <f t="shared" si="111"/>
        <v>18</v>
      </c>
      <c r="N1651" s="280"/>
      <c r="O1651" s="280"/>
      <c r="P1651" s="282"/>
      <c r="Q1651" s="283" t="s">
        <v>697</v>
      </c>
      <c r="R1651" s="85" t="s">
        <v>678</v>
      </c>
      <c r="S1651" s="177" t="s">
        <v>698</v>
      </c>
      <c r="T1651" s="178"/>
      <c r="U1651" s="178" t="s">
        <v>699</v>
      </c>
      <c r="V1651" s="304"/>
      <c r="W1651" s="86">
        <f t="shared" si="120"/>
        <v>18</v>
      </c>
      <c r="X1651" s="88">
        <f>IF(M1651&gt;=16,MAX(N1651:R1651),IF(M1651&lt;16,MAX(N1651:T1651)))</f>
        <v>0</v>
      </c>
      <c r="Y1651" s="86">
        <f t="shared" si="113"/>
        <v>23</v>
      </c>
      <c r="Z1651" s="85"/>
      <c r="AA1651" s="267" t="s">
        <v>682</v>
      </c>
      <c r="AB1651" s="176"/>
      <c r="AC1651" s="176"/>
      <c r="AD1651" s="176"/>
      <c r="AT1651" s="102"/>
      <c r="AU1651" s="101"/>
    </row>
    <row r="1652" spans="1:47" ht="87">
      <c r="A1652" s="487"/>
      <c r="B1652" s="445"/>
      <c r="C1652" s="458" t="s">
        <v>348</v>
      </c>
      <c r="D1652" s="262" t="s">
        <v>1388</v>
      </c>
      <c r="E1652" s="352" t="s">
        <v>362</v>
      </c>
      <c r="F1652" s="263" t="s">
        <v>624</v>
      </c>
      <c r="G1652" s="264" t="s">
        <v>701</v>
      </c>
      <c r="H1652" s="286" t="s">
        <v>524</v>
      </c>
      <c r="I1652" s="265" t="str">
        <f>IF(OR(E1652="SE",E1652="SA"),VLOOKUP(H1652,'[3]Tabla de Peligros y Riesgo'!$C$2:$E$200,2,FALSE),VLOOKUP(H1652,'[3]LISTA DE ASPECTOS - IMPACTOS'!$D$3:$F$63,2,FALSE))</f>
        <v>Caída al mismo nivel</v>
      </c>
      <c r="J1652" s="336" t="s">
        <v>702</v>
      </c>
      <c r="K1652" s="370" t="s">
        <v>680</v>
      </c>
      <c r="L1652" s="85">
        <v>4</v>
      </c>
      <c r="M1652" s="268">
        <f t="shared" si="111"/>
        <v>18</v>
      </c>
      <c r="N1652" s="85"/>
      <c r="O1652" s="85"/>
      <c r="P1652" s="84"/>
      <c r="Q1652" s="287"/>
      <c r="R1652" s="177"/>
      <c r="S1652" s="177" t="s">
        <v>883</v>
      </c>
      <c r="T1652" s="178">
        <v>0.35</v>
      </c>
      <c r="U1652" s="178" t="s">
        <v>748</v>
      </c>
      <c r="V1652" s="87">
        <v>0.15</v>
      </c>
      <c r="W1652" s="86">
        <f t="shared" si="120"/>
        <v>18</v>
      </c>
      <c r="X1652" s="88">
        <f>IF(M1652&gt;=16,MAX(N1652:R1652),IF(M1652&lt;16,MAX(N1652:V1652)))</f>
        <v>0</v>
      </c>
      <c r="Y1652" s="86">
        <f t="shared" si="113"/>
        <v>21</v>
      </c>
      <c r="Z1652" s="85"/>
      <c r="AA1652" s="267" t="s">
        <v>682</v>
      </c>
      <c r="AB1652" s="176"/>
      <c r="AC1652" s="176"/>
      <c r="AD1652" s="176"/>
      <c r="AT1652" s="102"/>
      <c r="AU1652" s="101"/>
    </row>
    <row r="1653" spans="1:47" ht="144" customHeight="1">
      <c r="A1653" s="487"/>
      <c r="B1653" s="445"/>
      <c r="C1653" s="460"/>
      <c r="D1653" s="262" t="s">
        <v>1388</v>
      </c>
      <c r="E1653" s="368" t="s">
        <v>361</v>
      </c>
      <c r="F1653" s="263" t="s">
        <v>624</v>
      </c>
      <c r="G1653" s="264" t="s">
        <v>711</v>
      </c>
      <c r="H1653" s="286" t="s">
        <v>513</v>
      </c>
      <c r="I1653" s="265" t="str">
        <f>IF(OR(E1653="SE",E1653="SA"),VLOOKUP(H1653,'[3]Tabla de Peligros y Riesgo'!$C$2:$E$200,2,FALSE),VLOOKUP(H1653,'[3]LISTA DE ASPECTOS - IMPACTOS'!$D$3:$F$63,2,FALSE))</f>
        <v xml:space="preserve">Exposición a vibraciones </v>
      </c>
      <c r="J1653" s="266" t="str">
        <f>IF(OR(E1653="SE",E1653="SA"),VLOOKUP(H1653,'[3]Tabla de Peligros y Riesgo'!$C$2:$E$200,3,FALSE),VLOOKUP(H1653,'[3]LISTA DE ASPECTOS - IMPACTOS'!$D$3:$F$63,3,FALSE))</f>
        <v>Trastornos (vasculares, hueso, articulaciones y neurológicos)</v>
      </c>
      <c r="K1653" s="370" t="s">
        <v>680</v>
      </c>
      <c r="L1653" s="85">
        <v>3</v>
      </c>
      <c r="M1653" s="268">
        <f t="shared" si="111"/>
        <v>13</v>
      </c>
      <c r="N1653" s="85"/>
      <c r="O1653" s="85"/>
      <c r="P1653" s="84"/>
      <c r="Q1653" s="287"/>
      <c r="R1653" s="85"/>
      <c r="S1653" s="177" t="s">
        <v>884</v>
      </c>
      <c r="T1653" s="178"/>
      <c r="U1653" s="178" t="s">
        <v>748</v>
      </c>
      <c r="V1653" s="87"/>
      <c r="W1653" s="86">
        <f t="shared" si="120"/>
        <v>13</v>
      </c>
      <c r="X1653" s="88"/>
      <c r="Y1653" s="86">
        <f t="shared" si="113"/>
        <v>17</v>
      </c>
      <c r="Z1653" s="85"/>
      <c r="AA1653" s="267" t="s">
        <v>682</v>
      </c>
      <c r="AB1653" s="176"/>
      <c r="AC1653" s="176"/>
      <c r="AD1653" s="176"/>
      <c r="AT1653" s="102"/>
      <c r="AU1653" s="101"/>
    </row>
    <row r="1654" spans="1:47" ht="135" customHeight="1">
      <c r="A1654" s="487"/>
      <c r="B1654" s="445"/>
      <c r="C1654" s="459"/>
      <c r="D1654" s="262" t="s">
        <v>1388</v>
      </c>
      <c r="E1654" s="352" t="s">
        <v>362</v>
      </c>
      <c r="F1654" s="263" t="s">
        <v>624</v>
      </c>
      <c r="G1654" s="264" t="s">
        <v>704</v>
      </c>
      <c r="H1654" s="286" t="s">
        <v>507</v>
      </c>
      <c r="I1654" s="265" t="str">
        <f>IF(OR(E1654="SE",E1654="SA"),VLOOKUP(H1654,'[3]Tabla de Peligros y Riesgo'!$C$2:$E$200,2,FALSE),VLOOKUP(H1654,'[3]LISTA DE ASPECTOS - IMPACTOS'!$D$3:$F$63,2,FALSE))</f>
        <v xml:space="preserve">Golpes </v>
      </c>
      <c r="J1654" s="336" t="s">
        <v>705</v>
      </c>
      <c r="K1654" s="370" t="s">
        <v>680</v>
      </c>
      <c r="L1654" s="85">
        <v>3</v>
      </c>
      <c r="M1654" s="268">
        <f t="shared" si="111"/>
        <v>13</v>
      </c>
      <c r="N1654" s="85"/>
      <c r="O1654" s="85"/>
      <c r="P1654" s="84"/>
      <c r="Q1654" s="287"/>
      <c r="R1654" s="85"/>
      <c r="S1654" s="177" t="s">
        <v>885</v>
      </c>
      <c r="T1654" s="178"/>
      <c r="U1654" s="178" t="s">
        <v>710</v>
      </c>
      <c r="V1654" s="87"/>
      <c r="W1654" s="86">
        <f t="shared" si="120"/>
        <v>13</v>
      </c>
      <c r="X1654" s="88"/>
      <c r="Y1654" s="86">
        <f t="shared" si="113"/>
        <v>17</v>
      </c>
      <c r="Z1654" s="85"/>
      <c r="AA1654" s="267" t="s">
        <v>682</v>
      </c>
      <c r="AB1654" s="176"/>
      <c r="AC1654" s="176"/>
      <c r="AD1654" s="176"/>
      <c r="AT1654" s="102"/>
      <c r="AU1654" s="101"/>
    </row>
    <row r="1655" spans="1:47" ht="87">
      <c r="A1655" s="487"/>
      <c r="B1655" s="445"/>
      <c r="C1655" s="458" t="s">
        <v>350</v>
      </c>
      <c r="D1655" s="262" t="s">
        <v>1388</v>
      </c>
      <c r="E1655" s="352" t="s">
        <v>362</v>
      </c>
      <c r="F1655" s="263" t="s">
        <v>624</v>
      </c>
      <c r="G1655" s="264" t="s">
        <v>701</v>
      </c>
      <c r="H1655" s="286" t="s">
        <v>524</v>
      </c>
      <c r="I1655" s="265" t="str">
        <f>IF(OR(E1655="SE",E1655="SA"),VLOOKUP(H1655,'[3]Tabla de Peligros y Riesgo'!$C$2:$E$200,2,FALSE),VLOOKUP(H1655,'[3]LISTA DE ASPECTOS - IMPACTOS'!$D$3:$F$63,2,FALSE))</f>
        <v>Caída al mismo nivel</v>
      </c>
      <c r="J1655" s="336" t="s">
        <v>702</v>
      </c>
      <c r="K1655" s="370" t="s">
        <v>680</v>
      </c>
      <c r="L1655" s="85">
        <v>4</v>
      </c>
      <c r="M1655" s="268">
        <f t="shared" si="111"/>
        <v>18</v>
      </c>
      <c r="N1655" s="85"/>
      <c r="O1655" s="85"/>
      <c r="P1655" s="84"/>
      <c r="Q1655" s="287"/>
      <c r="R1655" s="177"/>
      <c r="S1655" s="177" t="s">
        <v>883</v>
      </c>
      <c r="T1655" s="178">
        <v>0.35</v>
      </c>
      <c r="U1655" s="178" t="s">
        <v>748</v>
      </c>
      <c r="V1655" s="87">
        <v>0.15</v>
      </c>
      <c r="W1655" s="86">
        <f t="shared" si="120"/>
        <v>18</v>
      </c>
      <c r="X1655" s="88">
        <f>IF(M1655&gt;=16,MAX(N1655:R1655),IF(M1655&lt;16,MAX(N1655:V1655)))</f>
        <v>0</v>
      </c>
      <c r="Y1655" s="86">
        <f t="shared" si="113"/>
        <v>21</v>
      </c>
      <c r="Z1655" s="85"/>
      <c r="AA1655" s="267" t="s">
        <v>682</v>
      </c>
      <c r="AB1655" s="176"/>
      <c r="AC1655" s="176"/>
      <c r="AD1655" s="176"/>
      <c r="AT1655" s="102"/>
      <c r="AU1655" s="101"/>
    </row>
    <row r="1656" spans="1:47" ht="144" customHeight="1">
      <c r="A1656" s="487"/>
      <c r="B1656" s="445"/>
      <c r="C1656" s="460"/>
      <c r="D1656" s="262" t="s">
        <v>1388</v>
      </c>
      <c r="E1656" s="368" t="s">
        <v>361</v>
      </c>
      <c r="F1656" s="263" t="s">
        <v>624</v>
      </c>
      <c r="G1656" s="264" t="s">
        <v>711</v>
      </c>
      <c r="H1656" s="286" t="s">
        <v>513</v>
      </c>
      <c r="I1656" s="265" t="str">
        <f>IF(OR(E1656="SE",E1656="SA"),VLOOKUP(H1656,'[3]Tabla de Peligros y Riesgo'!$C$2:$E$200,2,FALSE),VLOOKUP(H1656,'[3]LISTA DE ASPECTOS - IMPACTOS'!$D$3:$F$63,2,FALSE))</f>
        <v xml:space="preserve">Exposición a vibraciones </v>
      </c>
      <c r="J1656" s="266" t="str">
        <f>IF(OR(E1656="SE",E1656="SA"),VLOOKUP(H1656,'[3]Tabla de Peligros y Riesgo'!$C$2:$E$200,3,FALSE),VLOOKUP(H1656,'[3]LISTA DE ASPECTOS - IMPACTOS'!$D$3:$F$63,3,FALSE))</f>
        <v>Trastornos (vasculares, hueso, articulaciones y neurológicos)</v>
      </c>
      <c r="K1656" s="370" t="s">
        <v>680</v>
      </c>
      <c r="L1656" s="85">
        <v>3</v>
      </c>
      <c r="M1656" s="268">
        <f t="shared" si="111"/>
        <v>13</v>
      </c>
      <c r="N1656" s="85"/>
      <c r="O1656" s="85"/>
      <c r="P1656" s="84"/>
      <c r="Q1656" s="287"/>
      <c r="R1656" s="85"/>
      <c r="S1656" s="177" t="s">
        <v>884</v>
      </c>
      <c r="T1656" s="178"/>
      <c r="U1656" s="178" t="s">
        <v>748</v>
      </c>
      <c r="V1656" s="87"/>
      <c r="W1656" s="86">
        <f t="shared" si="120"/>
        <v>13</v>
      </c>
      <c r="X1656" s="88"/>
      <c r="Y1656" s="86">
        <f t="shared" si="113"/>
        <v>17</v>
      </c>
      <c r="Z1656" s="85"/>
      <c r="AA1656" s="267" t="s">
        <v>682</v>
      </c>
      <c r="AB1656" s="176"/>
      <c r="AC1656" s="176"/>
      <c r="AD1656" s="176"/>
      <c r="AT1656" s="102"/>
      <c r="AU1656" s="101"/>
    </row>
    <row r="1657" spans="1:47" ht="135" customHeight="1">
      <c r="A1657" s="487"/>
      <c r="B1657" s="445"/>
      <c r="C1657" s="459"/>
      <c r="D1657" s="262" t="s">
        <v>1388</v>
      </c>
      <c r="E1657" s="352" t="s">
        <v>362</v>
      </c>
      <c r="F1657" s="263" t="s">
        <v>624</v>
      </c>
      <c r="G1657" s="264" t="s">
        <v>704</v>
      </c>
      <c r="H1657" s="286" t="s">
        <v>507</v>
      </c>
      <c r="I1657" s="265" t="str">
        <f>IF(OR(E1657="SE",E1657="SA"),VLOOKUP(H1657,'[3]Tabla de Peligros y Riesgo'!$C$2:$E$200,2,FALSE),VLOOKUP(H1657,'[3]LISTA DE ASPECTOS - IMPACTOS'!$D$3:$F$63,2,FALSE))</f>
        <v xml:space="preserve">Golpes </v>
      </c>
      <c r="J1657" s="336" t="s">
        <v>705</v>
      </c>
      <c r="K1657" s="370" t="s">
        <v>680</v>
      </c>
      <c r="L1657" s="85">
        <v>3</v>
      </c>
      <c r="M1657" s="268">
        <f t="shared" si="111"/>
        <v>13</v>
      </c>
      <c r="N1657" s="85"/>
      <c r="O1657" s="85"/>
      <c r="P1657" s="84"/>
      <c r="Q1657" s="287"/>
      <c r="R1657" s="85"/>
      <c r="S1657" s="177" t="s">
        <v>885</v>
      </c>
      <c r="T1657" s="178"/>
      <c r="U1657" s="178" t="s">
        <v>710</v>
      </c>
      <c r="V1657" s="87"/>
      <c r="W1657" s="86">
        <f t="shared" si="120"/>
        <v>13</v>
      </c>
      <c r="X1657" s="88"/>
      <c r="Y1657" s="86">
        <f t="shared" si="113"/>
        <v>17</v>
      </c>
      <c r="Z1657" s="85"/>
      <c r="AA1657" s="267" t="s">
        <v>682</v>
      </c>
      <c r="AB1657" s="176"/>
      <c r="AC1657" s="176"/>
      <c r="AD1657" s="176"/>
      <c r="AT1657" s="102"/>
      <c r="AU1657" s="101"/>
    </row>
    <row r="1658" spans="1:47" ht="101.5">
      <c r="A1658" s="487"/>
      <c r="B1658" s="445"/>
      <c r="C1658" s="458" t="s">
        <v>351</v>
      </c>
      <c r="D1658" s="262" t="s">
        <v>1388</v>
      </c>
      <c r="E1658" s="352" t="s">
        <v>362</v>
      </c>
      <c r="F1658" s="263" t="s">
        <v>624</v>
      </c>
      <c r="G1658" s="264" t="s">
        <v>704</v>
      </c>
      <c r="H1658" s="286" t="s">
        <v>507</v>
      </c>
      <c r="I1658" s="265" t="str">
        <f>IF(OR(E1658="SE",E1658="SA"),VLOOKUP(H1658,'[3]Tabla de Peligros y Riesgo'!$C$2:$E$200,2,FALSE),VLOOKUP(H1658,'[3]LISTA DE ASPECTOS - IMPACTOS'!$D$3:$F$63,2,FALSE))</f>
        <v xml:space="preserve">Golpes </v>
      </c>
      <c r="J1658" s="336" t="s">
        <v>705</v>
      </c>
      <c r="K1658" s="370" t="s">
        <v>680</v>
      </c>
      <c r="L1658" s="85">
        <v>3</v>
      </c>
      <c r="M1658" s="268">
        <f t="shared" si="111"/>
        <v>13</v>
      </c>
      <c r="N1658" s="85"/>
      <c r="O1658" s="85"/>
      <c r="P1658" s="84"/>
      <c r="Q1658" s="287"/>
      <c r="R1658" s="85"/>
      <c r="S1658" s="177" t="s">
        <v>714</v>
      </c>
      <c r="T1658" s="178"/>
      <c r="U1658" s="178" t="s">
        <v>710</v>
      </c>
      <c r="V1658" s="87"/>
      <c r="W1658" s="86">
        <f t="shared" si="120"/>
        <v>13</v>
      </c>
      <c r="X1658" s="88">
        <f>IF(M1658&gt;=16,MAX(N1658:R1658),IF(M1658&lt;16,MAX(N1658:V1658)))</f>
        <v>0</v>
      </c>
      <c r="Y1658" s="86">
        <f t="shared" si="113"/>
        <v>17</v>
      </c>
      <c r="Z1658" s="85"/>
      <c r="AA1658" s="267" t="s">
        <v>682</v>
      </c>
      <c r="AB1658" s="176"/>
      <c r="AC1658" s="176"/>
      <c r="AD1658" s="176"/>
      <c r="AT1658" s="102"/>
      <c r="AU1658" s="101"/>
    </row>
    <row r="1659" spans="1:47" ht="87">
      <c r="A1659" s="487"/>
      <c r="B1659" s="445"/>
      <c r="C1659" s="460"/>
      <c r="D1659" s="262" t="s">
        <v>1388</v>
      </c>
      <c r="E1659" s="368" t="s">
        <v>361</v>
      </c>
      <c r="F1659" s="263" t="s">
        <v>624</v>
      </c>
      <c r="G1659" s="264" t="s">
        <v>441</v>
      </c>
      <c r="H1659" s="286" t="s">
        <v>519</v>
      </c>
      <c r="I1659" s="265" t="str">
        <f>IF(OR(E1659="SE",E1659="SA"),VLOOKUP(H1659,'[3]Tabla de Peligros y Riesgo'!$C$2:$E$200,2,FALSE),VLOOKUP(H1659,'[3]LISTA DE ASPECTOS - IMPACTOS'!$D$3:$F$63,2,FALSE))</f>
        <v>Riesgos Disergonómico</v>
      </c>
      <c r="J1659" s="266" t="str">
        <f>IF(OR(E1659="SE",E1659="SA"),VLOOKUP(H1659,'[3]Tabla de Peligros y Riesgo'!$C$2:$E$200,3,FALSE),VLOOKUP(H1659,'[3]LISTA DE ASPECTOS - IMPACTOS'!$D$3:$F$63,3,FALSE))</f>
        <v>Lumbalgia/Dorsalgia/ Hiperlordosis/ Tendinitis de Hombro</v>
      </c>
      <c r="K1659" s="370" t="s">
        <v>715</v>
      </c>
      <c r="L1659" s="85">
        <v>4</v>
      </c>
      <c r="M1659" s="268">
        <f t="shared" si="111"/>
        <v>14</v>
      </c>
      <c r="N1659" s="85"/>
      <c r="O1659" s="85"/>
      <c r="P1659" s="84"/>
      <c r="Q1659" s="287"/>
      <c r="R1659" s="85"/>
      <c r="S1659" s="177" t="s">
        <v>716</v>
      </c>
      <c r="T1659" s="178"/>
      <c r="U1659" s="178" t="s">
        <v>748</v>
      </c>
      <c r="V1659" s="87"/>
      <c r="W1659" s="86">
        <f t="shared" si="120"/>
        <v>14</v>
      </c>
      <c r="X1659" s="88"/>
      <c r="Y1659" s="86">
        <f t="shared" si="113"/>
        <v>18</v>
      </c>
      <c r="Z1659" s="85"/>
      <c r="AA1659" s="267" t="s">
        <v>682</v>
      </c>
      <c r="AB1659" s="176"/>
      <c r="AC1659" s="176"/>
      <c r="AD1659" s="176"/>
      <c r="AT1659" s="102"/>
      <c r="AU1659" s="101"/>
    </row>
    <row r="1660" spans="1:47" ht="87">
      <c r="A1660" s="487"/>
      <c r="B1660" s="445"/>
      <c r="C1660" s="459"/>
      <c r="D1660" s="262" t="s">
        <v>1388</v>
      </c>
      <c r="E1660" s="352" t="s">
        <v>362</v>
      </c>
      <c r="F1660" s="263" t="s">
        <v>624</v>
      </c>
      <c r="G1660" s="264" t="s">
        <v>701</v>
      </c>
      <c r="H1660" s="286" t="s">
        <v>524</v>
      </c>
      <c r="I1660" s="265" t="str">
        <f>IF(OR(E1660="SE",E1660="SA"),VLOOKUP(H1660,'[3]Tabla de Peligros y Riesgo'!$C$2:$E$200,2,FALSE),VLOOKUP(H1660,'[3]LISTA DE ASPECTOS - IMPACTOS'!$D$3:$F$63,2,FALSE))</f>
        <v>Caída al mismo nivel</v>
      </c>
      <c r="J1660" s="336" t="s">
        <v>702</v>
      </c>
      <c r="K1660" s="370" t="s">
        <v>680</v>
      </c>
      <c r="L1660" s="85">
        <v>4</v>
      </c>
      <c r="M1660" s="268">
        <f t="shared" si="111"/>
        <v>18</v>
      </c>
      <c r="N1660" s="85"/>
      <c r="O1660" s="85"/>
      <c r="P1660" s="84"/>
      <c r="Q1660" s="287"/>
      <c r="R1660" s="177"/>
      <c r="S1660" s="177" t="s">
        <v>883</v>
      </c>
      <c r="T1660" s="178"/>
      <c r="U1660" s="178" t="s">
        <v>748</v>
      </c>
      <c r="V1660" s="87"/>
      <c r="W1660" s="86">
        <f t="shared" si="120"/>
        <v>18</v>
      </c>
      <c r="X1660" s="88"/>
      <c r="Y1660" s="86">
        <f t="shared" si="113"/>
        <v>21</v>
      </c>
      <c r="Z1660" s="85"/>
      <c r="AA1660" s="267" t="s">
        <v>682</v>
      </c>
      <c r="AB1660" s="176"/>
      <c r="AC1660" s="176"/>
      <c r="AD1660" s="176"/>
      <c r="AT1660" s="102"/>
      <c r="AU1660" s="101"/>
    </row>
    <row r="1661" spans="1:47" ht="101.5">
      <c r="A1661" s="487"/>
      <c r="B1661" s="445"/>
      <c r="C1661" s="458" t="s">
        <v>352</v>
      </c>
      <c r="D1661" s="262" t="s">
        <v>1388</v>
      </c>
      <c r="E1661" s="352" t="s">
        <v>362</v>
      </c>
      <c r="F1661" s="263" t="s">
        <v>624</v>
      </c>
      <c r="G1661" s="264" t="s">
        <v>704</v>
      </c>
      <c r="H1661" s="286" t="s">
        <v>507</v>
      </c>
      <c r="I1661" s="265" t="str">
        <f>IF(OR(E1661="SE",E1661="SA"),VLOOKUP(H1661,'[3]Tabla de Peligros y Riesgo'!$C$2:$E$200,2,FALSE),VLOOKUP(H1661,'[3]LISTA DE ASPECTOS - IMPACTOS'!$D$3:$F$63,2,FALSE))</f>
        <v xml:space="preserve">Golpes </v>
      </c>
      <c r="J1661" s="336" t="s">
        <v>705</v>
      </c>
      <c r="K1661" s="370" t="s">
        <v>680</v>
      </c>
      <c r="L1661" s="85">
        <v>3</v>
      </c>
      <c r="M1661" s="268">
        <f t="shared" si="111"/>
        <v>13</v>
      </c>
      <c r="N1661" s="85"/>
      <c r="O1661" s="85"/>
      <c r="P1661" s="84"/>
      <c r="Q1661" s="287"/>
      <c r="R1661" s="85"/>
      <c r="S1661" s="177" t="s">
        <v>714</v>
      </c>
      <c r="T1661" s="178">
        <v>0.35</v>
      </c>
      <c r="U1661" s="178" t="s">
        <v>710</v>
      </c>
      <c r="V1661" s="87">
        <v>0.15</v>
      </c>
      <c r="W1661" s="86">
        <f t="shared" si="120"/>
        <v>13</v>
      </c>
      <c r="X1661" s="88">
        <f>IF(M1661&gt;=16,MAX(N1661:R1661),IF(M1661&lt;16,MAX(N1661:V1661)))</f>
        <v>0.35</v>
      </c>
      <c r="Y1661" s="86">
        <f t="shared" si="113"/>
        <v>17</v>
      </c>
      <c r="Z1661" s="85"/>
      <c r="AA1661" s="267" t="s">
        <v>682</v>
      </c>
      <c r="AB1661" s="176"/>
      <c r="AC1661" s="176"/>
      <c r="AD1661" s="176"/>
      <c r="AT1661" s="102"/>
      <c r="AU1661" s="101"/>
    </row>
    <row r="1662" spans="1:47" ht="87">
      <c r="A1662" s="487"/>
      <c r="B1662" s="445"/>
      <c r="C1662" s="460"/>
      <c r="D1662" s="262" t="s">
        <v>1388</v>
      </c>
      <c r="E1662" s="368" t="s">
        <v>361</v>
      </c>
      <c r="F1662" s="263" t="s">
        <v>624</v>
      </c>
      <c r="G1662" s="264" t="s">
        <v>441</v>
      </c>
      <c r="H1662" s="286" t="s">
        <v>519</v>
      </c>
      <c r="I1662" s="265" t="str">
        <f>IF(OR(E1662="SE",E1662="SA"),VLOOKUP(H1662,'[3]Tabla de Peligros y Riesgo'!$C$2:$E$200,2,FALSE),VLOOKUP(H1662,'[3]LISTA DE ASPECTOS - IMPACTOS'!$D$3:$F$63,2,FALSE))</f>
        <v>Riesgos Disergonómico</v>
      </c>
      <c r="J1662" s="266" t="str">
        <f>IF(OR(E1662="SE",E1662="SA"),VLOOKUP(H1662,'[3]Tabla de Peligros y Riesgo'!$C$2:$E$200,3,FALSE),VLOOKUP(H1662,'[3]LISTA DE ASPECTOS - IMPACTOS'!$D$3:$F$63,3,FALSE))</f>
        <v>Lumbalgia/Dorsalgia/ Hiperlordosis/ Tendinitis de Hombro</v>
      </c>
      <c r="K1662" s="370" t="s">
        <v>715</v>
      </c>
      <c r="L1662" s="85">
        <v>4</v>
      </c>
      <c r="M1662" s="268">
        <f t="shared" si="111"/>
        <v>14</v>
      </c>
      <c r="N1662" s="85"/>
      <c r="O1662" s="85"/>
      <c r="P1662" s="84"/>
      <c r="Q1662" s="287"/>
      <c r="R1662" s="85"/>
      <c r="S1662" s="177" t="s">
        <v>716</v>
      </c>
      <c r="T1662" s="178"/>
      <c r="U1662" s="178" t="s">
        <v>748</v>
      </c>
      <c r="V1662" s="87"/>
      <c r="W1662" s="86">
        <f t="shared" si="120"/>
        <v>14</v>
      </c>
      <c r="X1662" s="88"/>
      <c r="Y1662" s="86">
        <f t="shared" si="113"/>
        <v>18</v>
      </c>
      <c r="Z1662" s="85"/>
      <c r="AA1662" s="267" t="s">
        <v>682</v>
      </c>
      <c r="AB1662" s="176"/>
      <c r="AC1662" s="176"/>
      <c r="AD1662" s="176"/>
      <c r="AT1662" s="102"/>
      <c r="AU1662" s="101"/>
    </row>
    <row r="1663" spans="1:47" ht="211.5">
      <c r="A1663" s="487"/>
      <c r="B1663" s="445"/>
      <c r="C1663" s="460"/>
      <c r="D1663" s="262" t="s">
        <v>1388</v>
      </c>
      <c r="E1663" s="368" t="s">
        <v>363</v>
      </c>
      <c r="F1663" s="263" t="s">
        <v>624</v>
      </c>
      <c r="G1663" s="264" t="s">
        <v>761</v>
      </c>
      <c r="H1663" s="286" t="s">
        <v>886</v>
      </c>
      <c r="I1663" s="265" t="str">
        <f>IF(OR(E1663="SE",E1663="SA"),VLOOKUP(H1663,'[3]Tabla de Peligros y Riesgo'!$C$2:$E$200,2,FALSE),VLOOKUP(H1663,'[3]LISTA DE ASPECTOS - IMPACTOS'!$D$3:$F$63,2,FALSE))</f>
        <v>Agotamiento de recurso natural</v>
      </c>
      <c r="J1663" s="266" t="str">
        <f>IF(OR(E1663="SE",E1663="SA"),VLOOKUP(H1663,'[3]Tabla de Peligros y Riesgo'!$C$2:$E$200,3,FALSE),VLOOKUP(H1663,'[3]LISTA DE ASPECTOS - IMPACTOS'!$D$3:$F$63,3,FALSE))</f>
        <v>Afectación de ecosistemas // Afectación de generaciones futuras // Disminución de disponibilidad de recursos naturales // Afectación a fauna acuática y terrestre.</v>
      </c>
      <c r="K1663" s="370" t="s">
        <v>690</v>
      </c>
      <c r="L1663" s="85">
        <v>4</v>
      </c>
      <c r="M1663" s="268">
        <f t="shared" si="111"/>
        <v>10</v>
      </c>
      <c r="N1663" s="85"/>
      <c r="O1663" s="85"/>
      <c r="P1663" s="84"/>
      <c r="Q1663" s="177"/>
      <c r="R1663" s="177"/>
      <c r="S1663" s="177" t="s">
        <v>733</v>
      </c>
      <c r="T1663" s="178"/>
      <c r="U1663" s="178"/>
      <c r="V1663" s="87"/>
      <c r="W1663" s="86">
        <f t="shared" si="120"/>
        <v>10</v>
      </c>
      <c r="X1663" s="88"/>
      <c r="Y1663" s="86">
        <f t="shared" si="113"/>
        <v>18</v>
      </c>
      <c r="Z1663" s="85"/>
      <c r="AA1663" s="267" t="s">
        <v>682</v>
      </c>
      <c r="AB1663" s="176"/>
      <c r="AC1663" s="176"/>
      <c r="AD1663" s="176"/>
      <c r="AT1663" s="102"/>
      <c r="AU1663" s="101"/>
    </row>
    <row r="1664" spans="1:47" ht="329">
      <c r="A1664" s="487"/>
      <c r="B1664" s="445"/>
      <c r="C1664" s="460"/>
      <c r="D1664" s="262" t="s">
        <v>1388</v>
      </c>
      <c r="E1664" s="368" t="s">
        <v>363</v>
      </c>
      <c r="F1664" s="263" t="s">
        <v>624</v>
      </c>
      <c r="G1664" s="264" t="s">
        <v>887</v>
      </c>
      <c r="H1664" s="286" t="s">
        <v>729</v>
      </c>
      <c r="I1664" s="265" t="str">
        <f>IF(OR(E1664="SE",E1664="SA"),VLOOKUP(H1664,'[3]Tabla de Peligros y Riesgo'!$C$2:$E$200,2,FALSE),VLOOKUP(H1664,'[3]LISTA DE ASPECTOS - IMPACTOS'!$D$3:$F$63,2,FALSE))</f>
        <v>Alteración de la calidad de suelo/agua</v>
      </c>
      <c r="J1664" s="266" t="str">
        <f>IF(OR(E1664="SE",E1664="SA"),VLOOKUP(H1664,'[3]Tabla de Peligros y Riesgo'!$C$2:$E$200,3,FALSE),VLOOKUP(H1664,'[3]LISTA DE ASPECTOS - IMPACTOS'!$D$3:$F$63,3,FALSE))</f>
        <v>Potencial afectación a la calidad ambiental del agua, suelo, posible impacto a la vida y salud humanas // Afectación a microfauna acuática y terrestre // Potencial incumplimiento de Estándares de Calidad Ambiental (ECA) para agua y para suelo.</v>
      </c>
      <c r="K1664" s="370" t="s">
        <v>680</v>
      </c>
      <c r="L1664" s="85">
        <v>3</v>
      </c>
      <c r="M1664" s="268">
        <f t="shared" si="111"/>
        <v>13</v>
      </c>
      <c r="N1664" s="85"/>
      <c r="O1664" s="85"/>
      <c r="P1664" s="84"/>
      <c r="Q1664" s="177" t="s">
        <v>730</v>
      </c>
      <c r="R1664" s="85" t="s">
        <v>685</v>
      </c>
      <c r="S1664" s="177" t="s">
        <v>731</v>
      </c>
      <c r="T1664" s="178">
        <v>0.35</v>
      </c>
      <c r="U1664" s="178"/>
      <c r="V1664" s="87">
        <v>0.15</v>
      </c>
      <c r="W1664" s="86">
        <f t="shared" si="120"/>
        <v>13</v>
      </c>
      <c r="X1664" s="88">
        <f>IF(M1664&gt;=16,MAX(N1664:R1664),IF(M1664&lt;16,MAX(N1664:V1664)))</f>
        <v>0.35</v>
      </c>
      <c r="Y1664" s="86">
        <f t="shared" si="113"/>
        <v>17</v>
      </c>
      <c r="Z1664" s="85"/>
      <c r="AA1664" s="277" t="s">
        <v>682</v>
      </c>
      <c r="AB1664" s="176"/>
      <c r="AC1664" s="176"/>
      <c r="AD1664" s="176"/>
      <c r="AT1664" s="102"/>
      <c r="AU1664" s="101"/>
    </row>
    <row r="1665" spans="1:47" ht="87">
      <c r="A1665" s="487"/>
      <c r="B1665" s="445"/>
      <c r="C1665" s="460"/>
      <c r="D1665" s="262" t="s">
        <v>1388</v>
      </c>
      <c r="E1665" s="352" t="s">
        <v>362</v>
      </c>
      <c r="F1665" s="263" t="s">
        <v>624</v>
      </c>
      <c r="G1665" s="264" t="s">
        <v>701</v>
      </c>
      <c r="H1665" s="286" t="s">
        <v>524</v>
      </c>
      <c r="I1665" s="265" t="str">
        <f>IF(OR(E1665="SE",E1665="SA"),VLOOKUP(H1665,'[3]Tabla de Peligros y Riesgo'!$C$2:$E$200,2,FALSE),VLOOKUP(H1665,'[3]LISTA DE ASPECTOS - IMPACTOS'!$D$3:$F$63,2,FALSE))</f>
        <v>Caída al mismo nivel</v>
      </c>
      <c r="J1665" s="336" t="s">
        <v>702</v>
      </c>
      <c r="K1665" s="370" t="s">
        <v>680</v>
      </c>
      <c r="L1665" s="85">
        <v>4</v>
      </c>
      <c r="M1665" s="268">
        <f t="shared" si="111"/>
        <v>18</v>
      </c>
      <c r="N1665" s="85"/>
      <c r="O1665" s="85"/>
      <c r="P1665" s="84"/>
      <c r="Q1665" s="287"/>
      <c r="R1665" s="177"/>
      <c r="S1665" s="177" t="s">
        <v>883</v>
      </c>
      <c r="T1665" s="178"/>
      <c r="U1665" s="178" t="s">
        <v>748</v>
      </c>
      <c r="V1665" s="87"/>
      <c r="W1665" s="86">
        <f t="shared" si="120"/>
        <v>18</v>
      </c>
      <c r="X1665" s="88"/>
      <c r="Y1665" s="86">
        <f t="shared" si="113"/>
        <v>21</v>
      </c>
      <c r="Z1665" s="85"/>
      <c r="AA1665" s="267" t="s">
        <v>682</v>
      </c>
      <c r="AB1665" s="176"/>
      <c r="AC1665" s="176"/>
      <c r="AD1665" s="176"/>
      <c r="AT1665" s="102"/>
      <c r="AU1665" s="101"/>
    </row>
    <row r="1666" spans="1:47" ht="105.75" customHeight="1">
      <c r="A1666" s="487"/>
      <c r="B1666" s="445"/>
      <c r="C1666" s="459"/>
      <c r="D1666" s="262" t="s">
        <v>1388</v>
      </c>
      <c r="E1666" s="352" t="s">
        <v>362</v>
      </c>
      <c r="F1666" s="263" t="s">
        <v>624</v>
      </c>
      <c r="G1666" s="264" t="s">
        <v>426</v>
      </c>
      <c r="H1666" s="286" t="s">
        <v>888</v>
      </c>
      <c r="I1666" s="265" t="s">
        <v>889</v>
      </c>
      <c r="J1666" s="336" t="s">
        <v>890</v>
      </c>
      <c r="K1666" s="370" t="s">
        <v>680</v>
      </c>
      <c r="L1666" s="85">
        <v>3</v>
      </c>
      <c r="M1666" s="268">
        <f t="shared" ref="M1666" si="121">IF(CONCATENATE(L1666,K1666)="1A",1,IF(CONCATENATE(L1666,K1666)="1B",2,IF(CONCATENATE(L1666,K1666)="2A",3,IF(CONCATENATE(L1666,K1666)="1C",4,IF(CONCATENATE(L1666,K1666)="2B",5,IF(CONCATENATE(L1666,K1666)="3A",6,IF(CONCATENATE(L1666,K1666)="1D",7,IF(CONCATENATE(L1666,K1666)="2C",8,IF(CONCATENATE(L1666,K1666)="3B",9,IF(CONCATENATE(L1666,K1666)="4A",10,IF(CONCATENATE(L1666,K1666)="1E",11,IF(CONCATENATE(L1666,K1666)="2D",12,IF(CONCATENATE(L1666,K1666)="3C",13,IF(CONCATENATE(L1666,K1666)="4B",14,IF(CONCATENATE(L1666,K1666)="5A",15,IF(CONCATENATE(L1666,K1666)="2E",16,IF(CONCATENATE(L1666,K1666)="3D",17,IF(CONCATENATE(L1666,K1666)="4C",18,IF(CONCATENATE(L1666,K1666)="5B",19,IF(CONCATENATE(L1666,K1666)="3E",20,IF(CONCATENATE(L1666,K1666)="4D",21,IF(CONCATENATE(L1666,K1666)="5C",22,IF(CONCATENATE(L1666,K1666)="4E",23,IF(CONCATENATE(L1666,K1666)="5D",24,IF(CONCATENATE(L1666,K1666)="5E",25,"")))))))))))))))))))))))))</f>
        <v>13</v>
      </c>
      <c r="N1666" s="85"/>
      <c r="O1666" s="85"/>
      <c r="P1666" s="84"/>
      <c r="Q1666" s="287"/>
      <c r="R1666" s="177"/>
      <c r="S1666" s="177" t="s">
        <v>891</v>
      </c>
      <c r="T1666" s="178"/>
      <c r="U1666" s="178" t="s">
        <v>892</v>
      </c>
      <c r="V1666" s="87"/>
      <c r="W1666" s="86">
        <f t="shared" ref="W1666" si="122">M1666</f>
        <v>13</v>
      </c>
      <c r="X1666" s="88"/>
      <c r="Y1666" s="86">
        <f t="shared" ref="Y1666" si="123">_xlfn.IFS(AND(W1666=1,N1666&lt;&gt;0),25,AND(W1666=1,O1666&lt;&gt;0),21,AND(W1666=1,R1666="ALTO"),16,AND(W1666=1,R1666="BAJO"),11,AND(W1666=1,S1666&lt;&gt;0),2,AND(W1666=2,N1666&lt;&gt;0),25,AND(W1666=2,O1666&lt;&gt;0),21,AND(W1666=2,R1666="ALTO"),16,AND(W1666=2,R1666="BAJO"),11,AND(W1666=2,S1666&lt;&gt;0),4,AND(W1666=3,N1666&lt;&gt;0),25,AND(W1666=3,O1666&lt;&gt;0),21,AND(W1666=3,R1666="ALTO"),16,AND(W1666=3,R1666="BAJO"),12,AND(W1666=3,S1666&lt;&gt;0),5,AND(W1666=4,N1666&lt;&gt;0),25,AND(W1666=4,O1666&lt;&gt;0),13,AND(W1666=4,R1666="ALTO"),16,AND(W1666=4,R1666="BAJO"),14,AND(W1666=4,S1666&lt;&gt;0),7,AND(W1666=5,N1666&lt;&gt;0),25,AND(W1666=5,O1666&lt;&gt;0),21,AND(W1666=5,R1666="ALTO"),16,AND(W1666=5,R1666="BAJO"),12,AND(W1666=5,S1666&lt;&gt;0),8,AND(W1666=6,N1666&lt;&gt;0),25,AND(W1666=6,O1666&lt;&gt;0),21,AND(W1666=6,R1666="ALTO"),20,AND(W1666=6,R1666="BAJO"),17,AND(W1666=6,S1666&lt;&gt;0),6,AND(W1666=7,N1666&lt;&gt;0),25,AND(W1666=7,O1666&lt;&gt;0),23,AND(W1666=7,R1666="ALTO"),16,AND(W1666=7,R1666="BAJO"),11,AND(W1666=7,S1666&lt;&gt;0),7,AND(W1666=8,N1666&lt;&gt;0),25,AND(W1666=8,O1666&lt;&gt;0),21,AND(W1666=8,R1666="ALTO"),16,AND(W1666=8,R1666="BAJO"),12,AND(W1666=8,S1666&lt;&gt;0),8,AND(W1666=9,N1666&lt;&gt;0),25,AND(W1666=9,O1666&lt;&gt;0),21,AND(W1666=9,R1666="ALTO"),20,AND(W1666=9,R1666="BAJO"),17,AND(W1666=9,S1666&lt;&gt;0),13,AND(W1666=10,N1666&lt;&gt;0),25,AND(W1666=10,O1666&lt;&gt;0),22,AND(W1666=10,R1666="ALTO"),21,AND(W1666=10,R1666="BAJO"),18,AND(W1666=10,S1666&lt;&gt;0),18,AND(W1666=11,N1666&lt;&gt;0),25,AND(W1666=11,O1666&lt;&gt;0),23,AND(W1666=11,R1666="ALTO"),20,AND(W1666=11,R1666="BAJO"),16,AND(W1666=11,S1666&lt;&gt;0),11,AND(W1666=12,N1666&lt;&gt;0),25,AND(W1666=12,O1666&lt;&gt;0),23,AND(W1666=12,R1666="ALTO"),20,AND(W1666=12,R1666="BAJO"),16,AND(W1666=12,S1666&lt;&gt;0),12,AND(W1666=13,N1666&lt;&gt;0),25,AND(W1666=13,O1666&lt;&gt;0),21,AND(W1666=13,R1666="ALTO"),20,AND(W1666=13,R1666="BAJO"),17,AND(W1666=13,S1666&lt;&gt;0),17,AND(W1666=14,N1666&lt;&gt;0),25,AND(W1666=14,O1666&lt;&gt;0),24,AND(W1666=14,R1666="ALTO"),23,AND(W1666=14,R1666="BAJO"),21,AND(W1666=14,S1666&lt;&gt;0),18,AND(W1666=15,N1666&lt;&gt;0),25,AND(W1666=15,O1666&lt;&gt;0),24,AND(W1666=15,R1666="ALTO"),22,AND(W1666=15,R1666="BAJO"),19,AND(W1666=15,S1666&lt;&gt;0),19,AND(W1666=16,N1666&lt;&gt;0),25,AND(W1666=16,O1666&lt;&gt;0),23,AND(W1666=16,R1666="ALTO"),23,AND(W1666=16,R1666="BAJO"),23,AND(W1666=16,S1666&lt;&gt;0),20,AND(W1666=17,N1666&lt;&gt;0),25,AND(W1666=17,O1666&lt;&gt;0),24,AND(W1666=17,R1666="ALTO"),23,AND(W1666=17,R1666="BAJO"),21,AND(W1666=17,S1666&lt;&gt;0),20,AND(W1666=18,N1666&lt;&gt;0),25,AND(W1666=18,O1666&lt;&gt;0),24,AND(W1666=18,R1666="ALTO"),23,AND(W1666=18,R1666="BAJO"),22,AND(W1666=18,S1666&lt;&gt;0),21,AND(W1666=19,N1666&lt;&gt;0),25,AND(W1666=19,O1666&lt;&gt;0),25,AND(W1666=19,R1666="ALTO"),24,AND(W1666=19,R1666="BAJO"),22,AND(W1666=19,S1666&lt;&gt;0),22,AND(W1666&lt;&gt;0,U1666&lt;&gt;0),W1666,TRUE,"FALSO")</f>
        <v>17</v>
      </c>
      <c r="Z1666" s="85"/>
      <c r="AA1666" s="267" t="s">
        <v>682</v>
      </c>
      <c r="AB1666" s="176"/>
      <c r="AC1666" s="176"/>
      <c r="AD1666" s="176"/>
      <c r="AT1666" s="102"/>
      <c r="AU1666" s="101"/>
    </row>
    <row r="1667" spans="1:47" ht="101.5">
      <c r="A1667" s="487"/>
      <c r="B1667" s="445"/>
      <c r="C1667" s="458" t="s">
        <v>353</v>
      </c>
      <c r="D1667" s="262" t="s">
        <v>1388</v>
      </c>
      <c r="E1667" s="352" t="s">
        <v>362</v>
      </c>
      <c r="F1667" s="263" t="s">
        <v>624</v>
      </c>
      <c r="G1667" s="264" t="s">
        <v>704</v>
      </c>
      <c r="H1667" s="286" t="s">
        <v>507</v>
      </c>
      <c r="I1667" s="265" t="str">
        <f>IF(OR(E1667="SE",E1667="SA"),VLOOKUP(H1667,'[3]Tabla de Peligros y Riesgo'!$C$2:$E$200,2,FALSE),VLOOKUP(H1667,'[3]LISTA DE ASPECTOS - IMPACTOS'!$D$3:$F$63,2,FALSE))</f>
        <v xml:space="preserve">Golpes </v>
      </c>
      <c r="J1667" s="336" t="s">
        <v>705</v>
      </c>
      <c r="K1667" s="370" t="s">
        <v>680</v>
      </c>
      <c r="L1667" s="85">
        <v>3</v>
      </c>
      <c r="M1667" s="268">
        <f t="shared" si="111"/>
        <v>13</v>
      </c>
      <c r="N1667" s="85"/>
      <c r="O1667" s="85"/>
      <c r="P1667" s="84"/>
      <c r="Q1667" s="287"/>
      <c r="R1667" s="85"/>
      <c r="S1667" s="177" t="s">
        <v>714</v>
      </c>
      <c r="T1667" s="178">
        <v>0.35</v>
      </c>
      <c r="U1667" s="178" t="s">
        <v>710</v>
      </c>
      <c r="V1667" s="87">
        <v>0.15</v>
      </c>
      <c r="W1667" s="86">
        <f t="shared" si="120"/>
        <v>13</v>
      </c>
      <c r="X1667" s="88">
        <f>IF(M1667&gt;=16,MAX(N1667:R1667),IF(M1667&lt;16,MAX(N1667:V1667)))</f>
        <v>0.35</v>
      </c>
      <c r="Y1667" s="86">
        <f t="shared" si="113"/>
        <v>17</v>
      </c>
      <c r="Z1667" s="85"/>
      <c r="AA1667" s="267" t="s">
        <v>682</v>
      </c>
      <c r="AB1667" s="176"/>
      <c r="AC1667" s="176"/>
      <c r="AD1667" s="176"/>
      <c r="AT1667" s="102"/>
      <c r="AU1667" s="101"/>
    </row>
    <row r="1668" spans="1:47" ht="87">
      <c r="A1668" s="487"/>
      <c r="B1668" s="445"/>
      <c r="C1668" s="460"/>
      <c r="D1668" s="262" t="s">
        <v>1388</v>
      </c>
      <c r="E1668" s="368" t="s">
        <v>361</v>
      </c>
      <c r="F1668" s="263" t="s">
        <v>624</v>
      </c>
      <c r="G1668" s="264" t="s">
        <v>441</v>
      </c>
      <c r="H1668" s="286" t="s">
        <v>519</v>
      </c>
      <c r="I1668" s="265" t="str">
        <f>IF(OR(E1668="SE",E1668="SA"),VLOOKUP(H1668,'[3]Tabla de Peligros y Riesgo'!$C$2:$E$200,2,FALSE),VLOOKUP(H1668,'[3]LISTA DE ASPECTOS - IMPACTOS'!$D$3:$F$63,2,FALSE))</f>
        <v>Riesgos Disergonómico</v>
      </c>
      <c r="J1668" s="266" t="str">
        <f>IF(OR(E1668="SE",E1668="SA"),VLOOKUP(H1668,'[3]Tabla de Peligros y Riesgo'!$C$2:$E$200,3,FALSE),VLOOKUP(H1668,'[3]LISTA DE ASPECTOS - IMPACTOS'!$D$3:$F$63,3,FALSE))</f>
        <v>Lumbalgia/Dorsalgia/ Hiperlordosis/ Tendinitis de Hombro</v>
      </c>
      <c r="K1668" s="370" t="s">
        <v>715</v>
      </c>
      <c r="L1668" s="85">
        <v>4</v>
      </c>
      <c r="M1668" s="268">
        <f t="shared" si="111"/>
        <v>14</v>
      </c>
      <c r="N1668" s="85"/>
      <c r="O1668" s="85"/>
      <c r="P1668" s="84"/>
      <c r="Q1668" s="287"/>
      <c r="R1668" s="85"/>
      <c r="S1668" s="177" t="s">
        <v>716</v>
      </c>
      <c r="T1668" s="178"/>
      <c r="U1668" s="178" t="s">
        <v>748</v>
      </c>
      <c r="V1668" s="87"/>
      <c r="W1668" s="86">
        <f t="shared" si="120"/>
        <v>14</v>
      </c>
      <c r="X1668" s="88"/>
      <c r="Y1668" s="86">
        <f t="shared" si="113"/>
        <v>18</v>
      </c>
      <c r="Z1668" s="85"/>
      <c r="AA1668" s="267" t="s">
        <v>682</v>
      </c>
      <c r="AB1668" s="176"/>
      <c r="AC1668" s="176"/>
      <c r="AD1668" s="176"/>
      <c r="AT1668" s="102"/>
      <c r="AU1668" s="101"/>
    </row>
    <row r="1669" spans="1:47" ht="188">
      <c r="A1669" s="487"/>
      <c r="B1669" s="445"/>
      <c r="C1669" s="460"/>
      <c r="D1669" s="262" t="s">
        <v>1388</v>
      </c>
      <c r="E1669" s="368" t="s">
        <v>363</v>
      </c>
      <c r="F1669" s="263" t="s">
        <v>677</v>
      </c>
      <c r="G1669" s="264" t="s">
        <v>739</v>
      </c>
      <c r="H1669" s="286" t="s">
        <v>807</v>
      </c>
      <c r="I1669" s="265" t="str">
        <f>IF(OR(E1669="SE",E1669="SA"),VLOOKUP(H1669,'[3]Tabla de Peligros y Riesgo'!$C$2:$E$200,2,FALSE),VLOOKUP(H1669,'[3]LISTA DE ASPECTOS - IMPACTOS'!$D$3:$F$63,2,FALSE))</f>
        <v>Alteración de la calidad de suelo/agua</v>
      </c>
      <c r="J1669" s="266" t="str">
        <f>IF(OR(E1669="SE",E1669="SA"),VLOOKUP(H1669,'[3]Tabla de Peligros y Riesgo'!$C$2:$E$200,3,FALSE),VLOOKUP(H1669,'[3]LISTA DE ASPECTOS - IMPACTOS'!$D$3:$F$63,3,FALSE))</f>
        <v>Potencial incumplimiento de Estándares de Calidad Ambiental (ECA) para aire.
Potencial afectación a la vida y salud humana.</v>
      </c>
      <c r="K1669" s="370" t="s">
        <v>715</v>
      </c>
      <c r="L1669" s="85">
        <v>4</v>
      </c>
      <c r="M1669" s="268">
        <f t="shared" si="111"/>
        <v>14</v>
      </c>
      <c r="N1669" s="85"/>
      <c r="O1669" s="85"/>
      <c r="P1669" s="84"/>
      <c r="Q1669" s="287"/>
      <c r="R1669" s="85"/>
      <c r="S1669" s="177" t="s">
        <v>741</v>
      </c>
      <c r="T1669" s="178"/>
      <c r="U1669" s="178"/>
      <c r="V1669" s="87"/>
      <c r="W1669" s="86">
        <f t="shared" si="120"/>
        <v>14</v>
      </c>
      <c r="X1669" s="88"/>
      <c r="Y1669" s="86">
        <f t="shared" si="113"/>
        <v>18</v>
      </c>
      <c r="Z1669" s="85"/>
      <c r="AA1669" s="267" t="s">
        <v>682</v>
      </c>
      <c r="AB1669" s="176"/>
      <c r="AC1669" s="176"/>
      <c r="AD1669" s="176"/>
      <c r="AT1669" s="102"/>
      <c r="AU1669" s="101"/>
    </row>
    <row r="1670" spans="1:47" ht="87">
      <c r="A1670" s="487"/>
      <c r="B1670" s="445"/>
      <c r="C1670" s="459"/>
      <c r="D1670" s="262" t="s">
        <v>1388</v>
      </c>
      <c r="E1670" s="352" t="s">
        <v>362</v>
      </c>
      <c r="F1670" s="263" t="s">
        <v>624</v>
      </c>
      <c r="G1670" s="264" t="s">
        <v>701</v>
      </c>
      <c r="H1670" s="286" t="s">
        <v>524</v>
      </c>
      <c r="I1670" s="265" t="str">
        <f>IF(OR(E1670="SE",E1670="SA"),VLOOKUP(H1670,'[3]Tabla de Peligros y Riesgo'!$C$2:$E$200,2,FALSE),VLOOKUP(H1670,'[3]LISTA DE ASPECTOS - IMPACTOS'!$D$3:$F$63,2,FALSE))</f>
        <v>Caída al mismo nivel</v>
      </c>
      <c r="J1670" s="336" t="s">
        <v>702</v>
      </c>
      <c r="K1670" s="370" t="s">
        <v>680</v>
      </c>
      <c r="L1670" s="85">
        <v>4</v>
      </c>
      <c r="M1670" s="268">
        <f t="shared" si="111"/>
        <v>18</v>
      </c>
      <c r="N1670" s="85"/>
      <c r="O1670" s="85"/>
      <c r="P1670" s="84"/>
      <c r="Q1670" s="287"/>
      <c r="R1670" s="177"/>
      <c r="S1670" s="177" t="s">
        <v>883</v>
      </c>
      <c r="T1670" s="178"/>
      <c r="U1670" s="178" t="s">
        <v>748</v>
      </c>
      <c r="V1670" s="87"/>
      <c r="W1670" s="86">
        <f t="shared" si="120"/>
        <v>18</v>
      </c>
      <c r="X1670" s="88"/>
      <c r="Y1670" s="86">
        <f t="shared" si="113"/>
        <v>21</v>
      </c>
      <c r="Z1670" s="85"/>
      <c r="AA1670" s="267" t="s">
        <v>682</v>
      </c>
      <c r="AB1670" s="176"/>
      <c r="AC1670" s="176"/>
      <c r="AD1670" s="176"/>
      <c r="AT1670" s="102"/>
      <c r="AU1670" s="101"/>
    </row>
    <row r="1671" spans="1:47" ht="87">
      <c r="A1671" s="487"/>
      <c r="B1671" s="445"/>
      <c r="C1671" s="458" t="s">
        <v>28</v>
      </c>
      <c r="D1671" s="262" t="s">
        <v>1388</v>
      </c>
      <c r="E1671" s="352" t="s">
        <v>362</v>
      </c>
      <c r="F1671" s="263" t="s">
        <v>624</v>
      </c>
      <c r="G1671" s="264" t="s">
        <v>701</v>
      </c>
      <c r="H1671" s="286" t="s">
        <v>476</v>
      </c>
      <c r="I1671" s="265" t="str">
        <f>IF(OR(E1671="SE",E1671="SA"),VLOOKUP(H1671,'[3]Tabla de Peligros y Riesgo'!$C$2:$E$200,2,FALSE),VLOOKUP(H1671,'[3]LISTA DE ASPECTOS - IMPACTOS'!$D$3:$F$63,2,FALSE))</f>
        <v>Caída al mismo nivel</v>
      </c>
      <c r="J1671" s="336" t="s">
        <v>702</v>
      </c>
      <c r="K1671" s="370" t="s">
        <v>680</v>
      </c>
      <c r="L1671" s="85">
        <v>4</v>
      </c>
      <c r="M1671" s="268">
        <f t="shared" si="111"/>
        <v>18</v>
      </c>
      <c r="N1671" s="85"/>
      <c r="O1671" s="85"/>
      <c r="P1671" s="84"/>
      <c r="Q1671" s="287"/>
      <c r="R1671" s="177"/>
      <c r="S1671" s="177" t="s">
        <v>883</v>
      </c>
      <c r="T1671" s="178"/>
      <c r="U1671" s="178" t="s">
        <v>748</v>
      </c>
      <c r="V1671" s="87"/>
      <c r="W1671" s="86">
        <f t="shared" si="120"/>
        <v>18</v>
      </c>
      <c r="X1671" s="88"/>
      <c r="Y1671" s="86">
        <f t="shared" si="113"/>
        <v>21</v>
      </c>
      <c r="Z1671" s="85"/>
      <c r="AA1671" s="267" t="s">
        <v>682</v>
      </c>
      <c r="AB1671" s="176"/>
      <c r="AC1671" s="176"/>
      <c r="AD1671" s="176"/>
      <c r="AT1671" s="102"/>
      <c r="AU1671" s="101"/>
    </row>
    <row r="1672" spans="1:47" ht="101.5">
      <c r="A1672" s="487"/>
      <c r="B1672" s="445"/>
      <c r="C1672" s="460"/>
      <c r="D1672" s="262" t="s">
        <v>1388</v>
      </c>
      <c r="E1672" s="352" t="s">
        <v>362</v>
      </c>
      <c r="F1672" s="263" t="s">
        <v>624</v>
      </c>
      <c r="G1672" s="264" t="s">
        <v>704</v>
      </c>
      <c r="H1672" s="286" t="s">
        <v>507</v>
      </c>
      <c r="I1672" s="265" t="str">
        <f>IF(OR(E1672="SE",E1672="SA"),VLOOKUP(H1672,'[3]Tabla de Peligros y Riesgo'!$C$2:$E$200,2,FALSE),VLOOKUP(H1672,'[3]LISTA DE ASPECTOS - IMPACTOS'!$D$3:$F$63,2,FALSE))</f>
        <v xml:space="preserve">Golpes </v>
      </c>
      <c r="J1672" s="336" t="s">
        <v>705</v>
      </c>
      <c r="K1672" s="370" t="s">
        <v>680</v>
      </c>
      <c r="L1672" s="85">
        <v>3</v>
      </c>
      <c r="M1672" s="268">
        <f t="shared" si="111"/>
        <v>13</v>
      </c>
      <c r="N1672" s="85"/>
      <c r="O1672" s="85"/>
      <c r="P1672" s="84"/>
      <c r="Q1672" s="287"/>
      <c r="R1672" s="85"/>
      <c r="S1672" s="177" t="s">
        <v>714</v>
      </c>
      <c r="T1672" s="178"/>
      <c r="U1672" s="178" t="s">
        <v>710</v>
      </c>
      <c r="V1672" s="87"/>
      <c r="W1672" s="86">
        <f t="shared" si="120"/>
        <v>13</v>
      </c>
      <c r="X1672" s="88"/>
      <c r="Y1672" s="86">
        <f t="shared" si="113"/>
        <v>17</v>
      </c>
      <c r="Z1672" s="85"/>
      <c r="AA1672" s="267" t="s">
        <v>682</v>
      </c>
      <c r="AB1672" s="176"/>
      <c r="AC1672" s="176"/>
      <c r="AD1672" s="176"/>
      <c r="AT1672" s="102"/>
      <c r="AU1672" s="101"/>
    </row>
    <row r="1673" spans="1:47" ht="188">
      <c r="A1673" s="487"/>
      <c r="B1673" s="447"/>
      <c r="C1673" s="459" t="s">
        <v>28</v>
      </c>
      <c r="D1673" s="262" t="s">
        <v>1388</v>
      </c>
      <c r="E1673" s="368" t="s">
        <v>363</v>
      </c>
      <c r="F1673" s="263" t="s">
        <v>677</v>
      </c>
      <c r="G1673" s="264" t="s">
        <v>739</v>
      </c>
      <c r="H1673" s="286" t="s">
        <v>740</v>
      </c>
      <c r="I1673" s="265" t="str">
        <f>IF(OR(E1673="SE",E1673="SA"),VLOOKUP(H1673,'[3]Tabla de Peligros y Riesgo'!$C$2:$E$200,2,FALSE),VLOOKUP(H1673,'[3]LISTA DE ASPECTOS - IMPACTOS'!$D$3:$F$63,2,FALSE))</f>
        <v>Alteración de la calidad de suelo/agua</v>
      </c>
      <c r="J1673" s="266" t="str">
        <f>IF(OR(E1673="SE",E1673="SA"),VLOOKUP(H1673,'[3]Tabla de Peligros y Riesgo'!$C$2:$E$200,3,FALSE),VLOOKUP(H1673,'[3]LISTA DE ASPECTOS - IMPACTOS'!$D$3:$F$63,3,FALSE))</f>
        <v>Potencial incumplimiento de Estándares de Calidad Ambiental (ECA) para aire.
Potencial afectación a la vida y salud humana.</v>
      </c>
      <c r="K1673" s="370" t="s">
        <v>715</v>
      </c>
      <c r="L1673" s="85">
        <v>4</v>
      </c>
      <c r="M1673" s="268">
        <f t="shared" si="111"/>
        <v>14</v>
      </c>
      <c r="N1673" s="85"/>
      <c r="O1673" s="85"/>
      <c r="P1673" s="291"/>
      <c r="Q1673" s="287"/>
      <c r="R1673" s="85"/>
      <c r="S1673" s="177" t="s">
        <v>741</v>
      </c>
      <c r="T1673" s="178">
        <v>0.35</v>
      </c>
      <c r="U1673" s="178"/>
      <c r="V1673" s="87"/>
      <c r="W1673" s="86">
        <f t="shared" si="120"/>
        <v>14</v>
      </c>
      <c r="X1673" s="88"/>
      <c r="Y1673" s="86">
        <f t="shared" si="113"/>
        <v>18</v>
      </c>
      <c r="Z1673" s="85"/>
      <c r="AA1673" s="267" t="s">
        <v>682</v>
      </c>
      <c r="AB1673" s="176"/>
      <c r="AC1673" s="176"/>
      <c r="AD1673" s="176"/>
      <c r="AT1673" s="102"/>
      <c r="AU1673" s="101"/>
    </row>
    <row r="1674" spans="1:47" ht="33" customHeight="1">
      <c r="A1674" s="542" t="s">
        <v>893</v>
      </c>
      <c r="B1674" s="542"/>
      <c r="C1674" s="542"/>
      <c r="D1674" s="543">
        <v>45205</v>
      </c>
      <c r="E1674" s="543"/>
      <c r="F1674" s="543"/>
      <c r="G1674" s="543"/>
      <c r="H1674" s="543"/>
      <c r="I1674" s="543"/>
      <c r="J1674" s="543"/>
      <c r="K1674" s="543"/>
      <c r="L1674" s="543"/>
      <c r="M1674" s="543"/>
      <c r="N1674" s="543"/>
      <c r="O1674" s="543"/>
      <c r="P1674" s="543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  <c r="AA1674" s="543"/>
    </row>
    <row r="1675" spans="1:47" ht="31.5">
      <c r="A1675" s="542" t="s">
        <v>894</v>
      </c>
      <c r="B1675" s="542"/>
      <c r="C1675" s="542"/>
      <c r="D1675" s="543">
        <v>45229</v>
      </c>
      <c r="E1675" s="543"/>
      <c r="F1675" s="543"/>
      <c r="G1675" s="543"/>
      <c r="H1675" s="543"/>
      <c r="I1675" s="543"/>
      <c r="J1675" s="543"/>
      <c r="K1675" s="543"/>
      <c r="L1675" s="543"/>
      <c r="M1675" s="543"/>
      <c r="N1675" s="543"/>
      <c r="O1675" s="543"/>
      <c r="P1675" s="543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  <c r="AA1675" s="543"/>
    </row>
    <row r="1677" spans="1:47">
      <c r="B1677" s="90"/>
      <c r="C1677" s="374"/>
      <c r="D1677" s="90"/>
      <c r="F1677" s="90"/>
      <c r="G1677" s="90"/>
      <c r="H1677" s="99"/>
      <c r="I1677" s="99"/>
      <c r="Q1677" s="90"/>
      <c r="R1677" s="90"/>
      <c r="S1677" s="90"/>
      <c r="T1677" s="90"/>
    </row>
    <row r="1678" spans="1:47">
      <c r="B1678" s="90"/>
      <c r="C1678" s="374"/>
      <c r="D1678" s="90"/>
      <c r="F1678" s="90"/>
      <c r="G1678" s="90"/>
      <c r="H1678" s="99"/>
      <c r="I1678" s="99"/>
      <c r="Q1678" s="90"/>
      <c r="R1678" s="90"/>
      <c r="S1678" s="90"/>
      <c r="T1678" s="90"/>
    </row>
    <row r="1679" spans="1:47">
      <c r="B1679" s="90"/>
      <c r="C1679" s="374"/>
      <c r="D1679" s="90"/>
      <c r="F1679" s="90"/>
      <c r="G1679" s="90"/>
      <c r="H1679" s="99"/>
      <c r="I1679" s="99"/>
      <c r="Q1679" s="90"/>
      <c r="R1679" s="90"/>
      <c r="S1679" s="90"/>
      <c r="T1679" s="90"/>
    </row>
    <row r="1680" spans="1:47">
      <c r="B1680" s="90"/>
      <c r="C1680" s="374"/>
      <c r="D1680" s="90"/>
      <c r="F1680" s="90"/>
      <c r="G1680" s="90"/>
      <c r="H1680" s="99"/>
      <c r="I1680" s="99"/>
      <c r="Q1680" s="90"/>
      <c r="R1680" s="90"/>
      <c r="S1680" s="90"/>
      <c r="T1680" s="90"/>
    </row>
    <row r="1681" spans="2:20">
      <c r="B1681" s="90"/>
      <c r="C1681" s="374"/>
      <c r="D1681" s="90"/>
      <c r="F1681" s="90"/>
      <c r="G1681" s="90"/>
      <c r="H1681" s="99"/>
      <c r="I1681" s="99"/>
      <c r="Q1681" s="90"/>
      <c r="R1681" s="90"/>
      <c r="S1681" s="90"/>
      <c r="T1681" s="90"/>
    </row>
    <row r="1682" spans="2:20">
      <c r="B1682" s="90"/>
      <c r="C1682" s="374"/>
      <c r="D1682" s="90"/>
      <c r="F1682" s="90"/>
      <c r="G1682" s="90"/>
      <c r="H1682" s="99"/>
      <c r="I1682" s="99"/>
      <c r="Q1682" s="90"/>
      <c r="R1682" s="90"/>
      <c r="S1682" s="90"/>
      <c r="T1682" s="90"/>
    </row>
    <row r="1683" spans="2:20">
      <c r="B1683" s="90"/>
      <c r="C1683" s="374"/>
      <c r="D1683" s="90"/>
      <c r="F1683" s="90"/>
      <c r="G1683" s="90"/>
      <c r="H1683" s="99"/>
      <c r="I1683" s="99"/>
      <c r="Q1683" s="90"/>
      <c r="R1683" s="90"/>
      <c r="S1683" s="90"/>
      <c r="T1683" s="90"/>
    </row>
    <row r="1684" spans="2:20">
      <c r="B1684" s="90"/>
      <c r="C1684" s="374"/>
      <c r="D1684" s="90"/>
      <c r="F1684" s="90"/>
      <c r="G1684" s="90"/>
      <c r="H1684" s="99"/>
      <c r="I1684" s="99"/>
      <c r="Q1684" s="90"/>
      <c r="R1684" s="90"/>
      <c r="S1684" s="90"/>
      <c r="T1684" s="90"/>
    </row>
    <row r="1685" spans="2:20">
      <c r="B1685" s="90"/>
      <c r="C1685" s="374"/>
      <c r="D1685" s="90"/>
      <c r="F1685" s="90"/>
      <c r="G1685" s="90"/>
      <c r="H1685" s="99"/>
      <c r="I1685" s="99"/>
      <c r="Q1685" s="90"/>
      <c r="R1685" s="90"/>
      <c r="S1685" s="90"/>
      <c r="T1685" s="90"/>
    </row>
    <row r="1686" spans="2:20">
      <c r="B1686" s="90"/>
      <c r="C1686" s="374"/>
      <c r="D1686" s="90"/>
      <c r="F1686" s="90"/>
      <c r="G1686" s="90"/>
      <c r="H1686" s="99"/>
      <c r="I1686" s="99"/>
      <c r="Q1686" s="90"/>
      <c r="R1686" s="90"/>
      <c r="S1686" s="90"/>
      <c r="T1686" s="90"/>
    </row>
    <row r="1687" spans="2:20">
      <c r="B1687" s="90"/>
      <c r="C1687" s="374"/>
      <c r="D1687" s="90"/>
      <c r="F1687" s="90"/>
      <c r="G1687" s="90"/>
      <c r="H1687" s="99"/>
      <c r="I1687" s="99"/>
      <c r="Q1687" s="90"/>
      <c r="R1687" s="90"/>
      <c r="S1687" s="90"/>
      <c r="T1687" s="90"/>
    </row>
    <row r="1688" spans="2:20">
      <c r="B1688" s="90"/>
      <c r="C1688" s="374"/>
      <c r="D1688" s="90"/>
      <c r="F1688" s="90"/>
      <c r="G1688" s="90"/>
      <c r="H1688" s="99"/>
      <c r="I1688" s="99"/>
      <c r="Q1688" s="90"/>
      <c r="R1688" s="90"/>
      <c r="S1688" s="90"/>
      <c r="T1688" s="90"/>
    </row>
  </sheetData>
  <sheetProtection formatColumns="0" formatRows="0" insertRows="0"/>
  <dataConsolidate/>
  <mergeCells count="569">
    <mergeCell ref="C295:C300"/>
    <mergeCell ref="C334:C339"/>
    <mergeCell ref="C309:C313"/>
    <mergeCell ref="C314:C315"/>
    <mergeCell ref="C316:C320"/>
    <mergeCell ref="C1595:C1597"/>
    <mergeCell ref="C1527:C1534"/>
    <mergeCell ref="C1495:C1498"/>
    <mergeCell ref="C1405:C1407"/>
    <mergeCell ref="C1409:C1415"/>
    <mergeCell ref="C1313:C1319"/>
    <mergeCell ref="C1299:C1301"/>
    <mergeCell ref="C1302:C1304"/>
    <mergeCell ref="C1306:C1312"/>
    <mergeCell ref="C1265:C1272"/>
    <mergeCell ref="C1281:C1287"/>
    <mergeCell ref="C1288:C1291"/>
    <mergeCell ref="C1395:C1400"/>
    <mergeCell ref="C1446:C1451"/>
    <mergeCell ref="C1442:C1445"/>
    <mergeCell ref="C1435:C1441"/>
    <mergeCell ref="C1453:C1455"/>
    <mergeCell ref="C1456:C1458"/>
    <mergeCell ref="C1522:C1526"/>
    <mergeCell ref="A1675:C1675"/>
    <mergeCell ref="B1626:B1635"/>
    <mergeCell ref="B1636:B1639"/>
    <mergeCell ref="D1674:AA1674"/>
    <mergeCell ref="A1595:A1625"/>
    <mergeCell ref="B1595:B1625"/>
    <mergeCell ref="C1602:C1603"/>
    <mergeCell ref="C1605:C1607"/>
    <mergeCell ref="C1616:C1620"/>
    <mergeCell ref="C1623:C1625"/>
    <mergeCell ref="D1675:AA1675"/>
    <mergeCell ref="A1626:A1648"/>
    <mergeCell ref="A1649:A1673"/>
    <mergeCell ref="B1640:B1648"/>
    <mergeCell ref="C1640:C1642"/>
    <mergeCell ref="B1649:B1673"/>
    <mergeCell ref="C1649:C1650"/>
    <mergeCell ref="C1652:C1654"/>
    <mergeCell ref="C1655:C1657"/>
    <mergeCell ref="C1658:C1660"/>
    <mergeCell ref="C1667:C1670"/>
    <mergeCell ref="C1671:C1673"/>
    <mergeCell ref="C1626:C1628"/>
    <mergeCell ref="C1608:C1613"/>
    <mergeCell ref="A1068:A1371"/>
    <mergeCell ref="B1068:B1104"/>
    <mergeCell ref="C1072:C1074"/>
    <mergeCell ref="C1075:C1076"/>
    <mergeCell ref="B1499:B1545"/>
    <mergeCell ref="B1446:B1498"/>
    <mergeCell ref="C1488:C1494"/>
    <mergeCell ref="B1292:B1331"/>
    <mergeCell ref="A1674:C1674"/>
    <mergeCell ref="C1332:C1337"/>
    <mergeCell ref="C1556:C1563"/>
    <mergeCell ref="C1585:C1591"/>
    <mergeCell ref="C1592:C1594"/>
    <mergeCell ref="C1499:C1501"/>
    <mergeCell ref="C1546:C1548"/>
    <mergeCell ref="C1503:C1505"/>
    <mergeCell ref="C1506:C1507"/>
    <mergeCell ref="C1509:C1515"/>
    <mergeCell ref="C1516:C1521"/>
    <mergeCell ref="C1460:C1467"/>
    <mergeCell ref="C1468:C1473"/>
    <mergeCell ref="C1474:C1478"/>
    <mergeCell ref="C1479:C1486"/>
    <mergeCell ref="C1426:C1433"/>
    <mergeCell ref="A429:A1067"/>
    <mergeCell ref="C429:C431"/>
    <mergeCell ref="C470:C472"/>
    <mergeCell ref="C512:C514"/>
    <mergeCell ref="C555:C557"/>
    <mergeCell ref="C599:C601"/>
    <mergeCell ref="C642:C644"/>
    <mergeCell ref="C661:C664"/>
    <mergeCell ref="C665:C673"/>
    <mergeCell ref="C467:C469"/>
    <mergeCell ref="C711:C719"/>
    <mergeCell ref="B986:B1026"/>
    <mergeCell ref="C990:C992"/>
    <mergeCell ref="C993:C994"/>
    <mergeCell ref="C996:C1003"/>
    <mergeCell ref="B948:B985"/>
    <mergeCell ref="C952:C954"/>
    <mergeCell ref="C955:C956"/>
    <mergeCell ref="C958:C962"/>
    <mergeCell ref="C963:C966"/>
    <mergeCell ref="C967:C974"/>
    <mergeCell ref="C948:C950"/>
    <mergeCell ref="C986:C988"/>
    <mergeCell ref="B512:B554"/>
    <mergeCell ref="B1372:B1394"/>
    <mergeCell ref="C1379:C1380"/>
    <mergeCell ref="AB1625:AD1625"/>
    <mergeCell ref="AB1609:AD1609"/>
    <mergeCell ref="AB1611:AD1611"/>
    <mergeCell ref="C1614:C1615"/>
    <mergeCell ref="AB1594:AD1594"/>
    <mergeCell ref="C1599:C1601"/>
    <mergeCell ref="AB1618:AD1618"/>
    <mergeCell ref="C1621:C1622"/>
    <mergeCell ref="AB1622:AD1622"/>
    <mergeCell ref="AB1606:AD1606"/>
    <mergeCell ref="AB1419:AD1419"/>
    <mergeCell ref="AB1445:AD1445"/>
    <mergeCell ref="C1339:C1341"/>
    <mergeCell ref="C1342:C1344"/>
    <mergeCell ref="C1346:C1352"/>
    <mergeCell ref="A1372:A1394"/>
    <mergeCell ref="A1395:A1594"/>
    <mergeCell ref="AB1529:AD1529"/>
    <mergeCell ref="C1536:C1538"/>
    <mergeCell ref="C1543:C1545"/>
    <mergeCell ref="AB1545:AD1545"/>
    <mergeCell ref="C1422:C1425"/>
    <mergeCell ref="AB1390:AD1390"/>
    <mergeCell ref="C1392:C1394"/>
    <mergeCell ref="AB1394:AD1394"/>
    <mergeCell ref="AB1558:AD1558"/>
    <mergeCell ref="C1564:C1569"/>
    <mergeCell ref="AB1565:AD1565"/>
    <mergeCell ref="C1570:C1575"/>
    <mergeCell ref="AB1571:AD1571"/>
    <mergeCell ref="C1576:C1583"/>
    <mergeCell ref="AB1578:AD1578"/>
    <mergeCell ref="B1546:B1594"/>
    <mergeCell ref="C1550:C1552"/>
    <mergeCell ref="C1553:C1554"/>
    <mergeCell ref="AB1519:AD1519"/>
    <mergeCell ref="C1292:C1297"/>
    <mergeCell ref="C1273:C1279"/>
    <mergeCell ref="AB1291:AD1291"/>
    <mergeCell ref="B1395:B1445"/>
    <mergeCell ref="C1402:C1404"/>
    <mergeCell ref="AB1498:AD1498"/>
    <mergeCell ref="AB1464:AD1464"/>
    <mergeCell ref="AB1471:AD1471"/>
    <mergeCell ref="AB1423:AD1423"/>
    <mergeCell ref="C1416:C1421"/>
    <mergeCell ref="C1372:C1377"/>
    <mergeCell ref="AB1319:AD1319"/>
    <mergeCell ref="C1321:C1327"/>
    <mergeCell ref="C1328:C1331"/>
    <mergeCell ref="AB1331:AD1331"/>
    <mergeCell ref="C1382:C1384"/>
    <mergeCell ref="C1385:C1390"/>
    <mergeCell ref="AB1352:AD1352"/>
    <mergeCell ref="C1353:C1359"/>
    <mergeCell ref="AB1357:AD1357"/>
    <mergeCell ref="C1361:C1367"/>
    <mergeCell ref="C1368:C1371"/>
    <mergeCell ref="AB1371:AD1371"/>
    <mergeCell ref="B1332:B1371"/>
    <mergeCell ref="B1179:B1215"/>
    <mergeCell ref="C1183:C1185"/>
    <mergeCell ref="C1186:C1187"/>
    <mergeCell ref="C1132:C1138"/>
    <mergeCell ref="C1139:C1141"/>
    <mergeCell ref="B1251:B1291"/>
    <mergeCell ref="B1216:B1250"/>
    <mergeCell ref="C1123:C1130"/>
    <mergeCell ref="AB1130:AD1130"/>
    <mergeCell ref="C1220:C1222"/>
    <mergeCell ref="C1189:C1196"/>
    <mergeCell ref="C1142:C1144"/>
    <mergeCell ref="C1179:C1181"/>
    <mergeCell ref="C1216:C1218"/>
    <mergeCell ref="B1142:B1178"/>
    <mergeCell ref="C1146:C1148"/>
    <mergeCell ref="C1149:C1150"/>
    <mergeCell ref="C1152:C1159"/>
    <mergeCell ref="AB1159:AD1159"/>
    <mergeCell ref="B1105:B1141"/>
    <mergeCell ref="C1160:C1167"/>
    <mergeCell ref="AB1167:AD1167"/>
    <mergeCell ref="C1169:C1175"/>
    <mergeCell ref="C1176:C1178"/>
    <mergeCell ref="AB1178:AD1178"/>
    <mergeCell ref="C1105:C1107"/>
    <mergeCell ref="C1095:C1101"/>
    <mergeCell ref="C1102:C1104"/>
    <mergeCell ref="AB1104:AD1104"/>
    <mergeCell ref="C1078:C1085"/>
    <mergeCell ref="C1045:C1048"/>
    <mergeCell ref="C1049:C1056"/>
    <mergeCell ref="AB1272:AD1272"/>
    <mergeCell ref="AB1141:AD1141"/>
    <mergeCell ref="C1068:C1070"/>
    <mergeCell ref="AB1232:AD1232"/>
    <mergeCell ref="C1234:C1239"/>
    <mergeCell ref="C1241:C1247"/>
    <mergeCell ref="C1248:C1250"/>
    <mergeCell ref="AB1250:AD1250"/>
    <mergeCell ref="C1258:C1260"/>
    <mergeCell ref="C1261:C1263"/>
    <mergeCell ref="C1251:C1256"/>
    <mergeCell ref="C1223:C1224"/>
    <mergeCell ref="C1226:C1233"/>
    <mergeCell ref="AB1310:AD1310"/>
    <mergeCell ref="AB1054:AD1054"/>
    <mergeCell ref="C1058:C1064"/>
    <mergeCell ref="C1065:C1067"/>
    <mergeCell ref="AB1067:AD1067"/>
    <mergeCell ref="B1027:B1067"/>
    <mergeCell ref="C1031:C1033"/>
    <mergeCell ref="C1034:C1035"/>
    <mergeCell ref="C1037:C1044"/>
    <mergeCell ref="AB1042:AD1042"/>
    <mergeCell ref="AB1196:AD1196"/>
    <mergeCell ref="C1197:C1204"/>
    <mergeCell ref="AB1204:AD1204"/>
    <mergeCell ref="C1206:C1212"/>
    <mergeCell ref="C1213:C1215"/>
    <mergeCell ref="AB1215:AD1215"/>
    <mergeCell ref="C1109:C1111"/>
    <mergeCell ref="C1112:C1113"/>
    <mergeCell ref="C1115:C1122"/>
    <mergeCell ref="AB1122:AD1122"/>
    <mergeCell ref="AB1085:AD1085"/>
    <mergeCell ref="C1086:C1090"/>
    <mergeCell ref="C1092:C1093"/>
    <mergeCell ref="AB1093:AD1093"/>
    <mergeCell ref="AB1000:AD1000"/>
    <mergeCell ref="C1004:C1007"/>
    <mergeCell ref="C1008:C1015"/>
    <mergeCell ref="AB1015:AD1015"/>
    <mergeCell ref="C1017:C1023"/>
    <mergeCell ref="C1024:C1026"/>
    <mergeCell ref="AB1026:AD1026"/>
    <mergeCell ref="C1027:C1029"/>
    <mergeCell ref="AB971:AD971"/>
    <mergeCell ref="C976:C982"/>
    <mergeCell ref="C983:C985"/>
    <mergeCell ref="AB985:AD985"/>
    <mergeCell ref="AB881:AD881"/>
    <mergeCell ref="C887:C890"/>
    <mergeCell ref="C891:C899"/>
    <mergeCell ref="AB894:AD894"/>
    <mergeCell ref="C901:C907"/>
    <mergeCell ref="C908:C910"/>
    <mergeCell ref="AB910:AD910"/>
    <mergeCell ref="B869:B910"/>
    <mergeCell ref="C873:C875"/>
    <mergeCell ref="C876:C877"/>
    <mergeCell ref="C879:C886"/>
    <mergeCell ref="C869:C871"/>
    <mergeCell ref="AB926:AD926"/>
    <mergeCell ref="C927:C930"/>
    <mergeCell ref="C931:C936"/>
    <mergeCell ref="AB934:AD934"/>
    <mergeCell ref="C938:C944"/>
    <mergeCell ref="C945:C947"/>
    <mergeCell ref="AB947:AD947"/>
    <mergeCell ref="B911:B947"/>
    <mergeCell ref="C915:C917"/>
    <mergeCell ref="C918:C919"/>
    <mergeCell ref="C921:C926"/>
    <mergeCell ref="C911:C913"/>
    <mergeCell ref="AB840:AD840"/>
    <mergeCell ref="AB852:AD852"/>
    <mergeCell ref="C859:C865"/>
    <mergeCell ref="C866:C868"/>
    <mergeCell ref="AB868:AD868"/>
    <mergeCell ref="B828:B868"/>
    <mergeCell ref="C832:C834"/>
    <mergeCell ref="C835:C836"/>
    <mergeCell ref="C838:C845"/>
    <mergeCell ref="C828:C830"/>
    <mergeCell ref="C850:C857"/>
    <mergeCell ref="C846:C849"/>
    <mergeCell ref="AB779:AD779"/>
    <mergeCell ref="B780:B827"/>
    <mergeCell ref="C787:C789"/>
    <mergeCell ref="C790:C792"/>
    <mergeCell ref="C794:C802"/>
    <mergeCell ref="AB796:AD796"/>
    <mergeCell ref="C803:C806"/>
    <mergeCell ref="B732:B779"/>
    <mergeCell ref="C739:C741"/>
    <mergeCell ref="C742:C744"/>
    <mergeCell ref="C746:C754"/>
    <mergeCell ref="AB748:AD748"/>
    <mergeCell ref="C755:C758"/>
    <mergeCell ref="C759:C767"/>
    <mergeCell ref="AB762:AD762"/>
    <mergeCell ref="C769:C775"/>
    <mergeCell ref="C732:C737"/>
    <mergeCell ref="C780:C785"/>
    <mergeCell ref="C776:C779"/>
    <mergeCell ref="C807:C815"/>
    <mergeCell ref="AB810:AD810"/>
    <mergeCell ref="C817:C823"/>
    <mergeCell ref="C824:C827"/>
    <mergeCell ref="AB827:AD827"/>
    <mergeCell ref="AB714:AD714"/>
    <mergeCell ref="C721:C727"/>
    <mergeCell ref="C728:C731"/>
    <mergeCell ref="AB731:AD731"/>
    <mergeCell ref="B685:B731"/>
    <mergeCell ref="C692:C694"/>
    <mergeCell ref="C695:C697"/>
    <mergeCell ref="C699:C706"/>
    <mergeCell ref="C685:C690"/>
    <mergeCell ref="C707:C710"/>
    <mergeCell ref="AB667:AD667"/>
    <mergeCell ref="C675:C681"/>
    <mergeCell ref="C682:C684"/>
    <mergeCell ref="AB684:AD684"/>
    <mergeCell ref="AB624:AD624"/>
    <mergeCell ref="C632:C638"/>
    <mergeCell ref="C639:C641"/>
    <mergeCell ref="AB641:AD641"/>
    <mergeCell ref="B642:B684"/>
    <mergeCell ref="C646:C648"/>
    <mergeCell ref="C649:C650"/>
    <mergeCell ref="C652:C660"/>
    <mergeCell ref="B599:B641"/>
    <mergeCell ref="C603:C605"/>
    <mergeCell ref="C606:C607"/>
    <mergeCell ref="C609:C617"/>
    <mergeCell ref="C618:C621"/>
    <mergeCell ref="C622:C630"/>
    <mergeCell ref="AB568:AD568"/>
    <mergeCell ref="C575:C578"/>
    <mergeCell ref="C579:C587"/>
    <mergeCell ref="AB581:AD581"/>
    <mergeCell ref="C589:C595"/>
    <mergeCell ref="C596:C598"/>
    <mergeCell ref="AB598:AD598"/>
    <mergeCell ref="B555:B598"/>
    <mergeCell ref="C559:C561"/>
    <mergeCell ref="C562:C563"/>
    <mergeCell ref="C565:C574"/>
    <mergeCell ref="B470:B511"/>
    <mergeCell ref="C474:C476"/>
    <mergeCell ref="C477:C478"/>
    <mergeCell ref="C480:C488"/>
    <mergeCell ref="C489:C492"/>
    <mergeCell ref="C493:C500"/>
    <mergeCell ref="C502:C508"/>
    <mergeCell ref="B429:B469"/>
    <mergeCell ref="C433:C435"/>
    <mergeCell ref="C436:C437"/>
    <mergeCell ref="C439:C446"/>
    <mergeCell ref="C447:C450"/>
    <mergeCell ref="C451:C458"/>
    <mergeCell ref="C460:C466"/>
    <mergeCell ref="C381:C382"/>
    <mergeCell ref="AB428:AD428"/>
    <mergeCell ref="C425:C428"/>
    <mergeCell ref="AB537:AD537"/>
    <mergeCell ref="C545:C551"/>
    <mergeCell ref="C552:C554"/>
    <mergeCell ref="AB554:AD554"/>
    <mergeCell ref="C509:C511"/>
    <mergeCell ref="AB511:AD511"/>
    <mergeCell ref="C383:C387"/>
    <mergeCell ref="C388:C389"/>
    <mergeCell ref="C390:C396"/>
    <mergeCell ref="C397:C400"/>
    <mergeCell ref="C406:C408"/>
    <mergeCell ref="C409:C410"/>
    <mergeCell ref="C411:C415"/>
    <mergeCell ref="C416:C417"/>
    <mergeCell ref="C418:C424"/>
    <mergeCell ref="C516:C518"/>
    <mergeCell ref="C519:C520"/>
    <mergeCell ref="C522:C530"/>
    <mergeCell ref="C531:C534"/>
    <mergeCell ref="C535:C543"/>
    <mergeCell ref="AB469:AD469"/>
    <mergeCell ref="C292:C294"/>
    <mergeCell ref="AB294:AD294"/>
    <mergeCell ref="B246:B294"/>
    <mergeCell ref="C213:C215"/>
    <mergeCell ref="C246:C248"/>
    <mergeCell ref="AB400:AD400"/>
    <mergeCell ref="C349:C355"/>
    <mergeCell ref="C356:C357"/>
    <mergeCell ref="C358:C363"/>
    <mergeCell ref="C364:C367"/>
    <mergeCell ref="AB367:AD367"/>
    <mergeCell ref="C374:C377"/>
    <mergeCell ref="C378:C380"/>
    <mergeCell ref="C321:C322"/>
    <mergeCell ref="C323:C329"/>
    <mergeCell ref="C330:C333"/>
    <mergeCell ref="AB333:AD333"/>
    <mergeCell ref="C340:C343"/>
    <mergeCell ref="C344:C346"/>
    <mergeCell ref="C347:C348"/>
    <mergeCell ref="C301:C304"/>
    <mergeCell ref="C305:C306"/>
    <mergeCell ref="C307:C308"/>
    <mergeCell ref="C368:C373"/>
    <mergeCell ref="C222:C223"/>
    <mergeCell ref="C224:C225"/>
    <mergeCell ref="C226:C227"/>
    <mergeCell ref="C228:C229"/>
    <mergeCell ref="AB279:AD279"/>
    <mergeCell ref="C281:C282"/>
    <mergeCell ref="C283:C284"/>
    <mergeCell ref="C285:C289"/>
    <mergeCell ref="C290:C291"/>
    <mergeCell ref="C257:C263"/>
    <mergeCell ref="AB232:AD232"/>
    <mergeCell ref="C234:C235"/>
    <mergeCell ref="C236:C240"/>
    <mergeCell ref="C241:C242"/>
    <mergeCell ref="C243:C245"/>
    <mergeCell ref="AB245:AD245"/>
    <mergeCell ref="C249:C250"/>
    <mergeCell ref="C251:C254"/>
    <mergeCell ref="C255:C256"/>
    <mergeCell ref="C210:C212"/>
    <mergeCell ref="AB212:AD212"/>
    <mergeCell ref="C190:C191"/>
    <mergeCell ref="C192:C197"/>
    <mergeCell ref="C137:C139"/>
    <mergeCell ref="AB139:AD139"/>
    <mergeCell ref="B140:B172"/>
    <mergeCell ref="AB196:AD196"/>
    <mergeCell ref="C198:C199"/>
    <mergeCell ref="C200:C201"/>
    <mergeCell ref="C202:C207"/>
    <mergeCell ref="C173:C175"/>
    <mergeCell ref="C158:C164"/>
    <mergeCell ref="C188:C189"/>
    <mergeCell ref="C165:C167"/>
    <mergeCell ref="C168:C169"/>
    <mergeCell ref="C170:C172"/>
    <mergeCell ref="AB114:AD114"/>
    <mergeCell ref="C120:C123"/>
    <mergeCell ref="C124:C125"/>
    <mergeCell ref="C153:C157"/>
    <mergeCell ref="C140:C142"/>
    <mergeCell ref="A173:A294"/>
    <mergeCell ref="B173:B212"/>
    <mergeCell ref="C176:C177"/>
    <mergeCell ref="C178:C181"/>
    <mergeCell ref="C182:C183"/>
    <mergeCell ref="C184:C185"/>
    <mergeCell ref="C186:C187"/>
    <mergeCell ref="C274:C280"/>
    <mergeCell ref="C230:C233"/>
    <mergeCell ref="C264:C265"/>
    <mergeCell ref="C266:C269"/>
    <mergeCell ref="C270:C271"/>
    <mergeCell ref="C272:C273"/>
    <mergeCell ref="B213:B245"/>
    <mergeCell ref="C216:C217"/>
    <mergeCell ref="C218:C221"/>
    <mergeCell ref="AB172:AD172"/>
    <mergeCell ref="A115:A172"/>
    <mergeCell ref="C208:C209"/>
    <mergeCell ref="AB79:AD79"/>
    <mergeCell ref="B80:B114"/>
    <mergeCell ref="C83:C84"/>
    <mergeCell ref="C85:C88"/>
    <mergeCell ref="C89:C90"/>
    <mergeCell ref="C91:C92"/>
    <mergeCell ref="C93:C96"/>
    <mergeCell ref="C97:C103"/>
    <mergeCell ref="C60:C61"/>
    <mergeCell ref="AB61:AD61"/>
    <mergeCell ref="C62:C63"/>
    <mergeCell ref="AB63:AD63"/>
    <mergeCell ref="C64:C71"/>
    <mergeCell ref="C72:C76"/>
    <mergeCell ref="B47:B79"/>
    <mergeCell ref="C50:C51"/>
    <mergeCell ref="C52:C53"/>
    <mergeCell ref="AB52:AD52"/>
    <mergeCell ref="C54:C55"/>
    <mergeCell ref="AB55:AD55"/>
    <mergeCell ref="C56:C57"/>
    <mergeCell ref="AB57:AD57"/>
    <mergeCell ref="C58:C59"/>
    <mergeCell ref="C47:C49"/>
    <mergeCell ref="AB31:AD31"/>
    <mergeCell ref="C38:C41"/>
    <mergeCell ref="C42:C43"/>
    <mergeCell ref="AB43:AD43"/>
    <mergeCell ref="C44:C46"/>
    <mergeCell ref="AB46:AD46"/>
    <mergeCell ref="AB23:AD23"/>
    <mergeCell ref="C24:C25"/>
    <mergeCell ref="AB24:AD24"/>
    <mergeCell ref="C26:C27"/>
    <mergeCell ref="AB26:AD26"/>
    <mergeCell ref="C28:C29"/>
    <mergeCell ref="AB29:AD29"/>
    <mergeCell ref="K11:M11"/>
    <mergeCell ref="Z11:AA11"/>
    <mergeCell ref="J12:L12"/>
    <mergeCell ref="Z12:AA12"/>
    <mergeCell ref="Z8:AA8"/>
    <mergeCell ref="A9:A10"/>
    <mergeCell ref="B9:C10"/>
    <mergeCell ref="D9:E10"/>
    <mergeCell ref="G9:G12"/>
    <mergeCell ref="H9:I12"/>
    <mergeCell ref="K9:M9"/>
    <mergeCell ref="Z9:AA9"/>
    <mergeCell ref="K10:M10"/>
    <mergeCell ref="Z10:AA10"/>
    <mergeCell ref="A16:A17"/>
    <mergeCell ref="B16:B17"/>
    <mergeCell ref="C16:C17"/>
    <mergeCell ref="D16:D17"/>
    <mergeCell ref="E16:E17"/>
    <mergeCell ref="C77:C79"/>
    <mergeCell ref="N16:V16"/>
    <mergeCell ref="W16:Y16"/>
    <mergeCell ref="Z16:Z17"/>
    <mergeCell ref="F16:F17"/>
    <mergeCell ref="G16:G17"/>
    <mergeCell ref="H16:H17"/>
    <mergeCell ref="I16:I17"/>
    <mergeCell ref="J16:J17"/>
    <mergeCell ref="K16:M16"/>
    <mergeCell ref="C18:C20"/>
    <mergeCell ref="H13:I14"/>
    <mergeCell ref="K13:M13"/>
    <mergeCell ref="C143:C144"/>
    <mergeCell ref="C145:C148"/>
    <mergeCell ref="C149:C150"/>
    <mergeCell ref="B115:B139"/>
    <mergeCell ref="C118:C119"/>
    <mergeCell ref="Z13:AA13"/>
    <mergeCell ref="Z14:AA14"/>
    <mergeCell ref="AA16:AA17"/>
    <mergeCell ref="C80:C82"/>
    <mergeCell ref="C104:C109"/>
    <mergeCell ref="C110:C111"/>
    <mergeCell ref="C112:C114"/>
    <mergeCell ref="C126:C130"/>
    <mergeCell ref="C131:C134"/>
    <mergeCell ref="C135:C136"/>
    <mergeCell ref="C115:C117"/>
    <mergeCell ref="C1646:C1647"/>
    <mergeCell ref="C1661:C1666"/>
    <mergeCell ref="G1:M1"/>
    <mergeCell ref="A2:B4"/>
    <mergeCell ref="C2:Y2"/>
    <mergeCell ref="C3:Y4"/>
    <mergeCell ref="B6:C6"/>
    <mergeCell ref="B8:C8"/>
    <mergeCell ref="D8:E8"/>
    <mergeCell ref="G8:M8"/>
    <mergeCell ref="B295:B333"/>
    <mergeCell ref="A295:A428"/>
    <mergeCell ref="B334:B367"/>
    <mergeCell ref="C401:C405"/>
    <mergeCell ref="B401:B428"/>
    <mergeCell ref="B368:B400"/>
    <mergeCell ref="B11:C11"/>
    <mergeCell ref="D11:E11"/>
    <mergeCell ref="A18:A114"/>
    <mergeCell ref="B18:B46"/>
    <mergeCell ref="C22:C23"/>
    <mergeCell ref="C30:C37"/>
    <mergeCell ref="C151:C152"/>
    <mergeCell ref="G13:G14"/>
  </mergeCells>
  <conditionalFormatting sqref="A1626:B1626">
    <cfRule type="duplicateValues" dxfId="196" priority="35196"/>
  </conditionalFormatting>
  <conditionalFormatting sqref="B18:B20">
    <cfRule type="duplicateValues" dxfId="195" priority="34594"/>
  </conditionalFormatting>
  <conditionalFormatting sqref="B47">
    <cfRule type="duplicateValues" dxfId="194" priority="34959"/>
  </conditionalFormatting>
  <conditionalFormatting sqref="B48:B49">
    <cfRule type="duplicateValues" dxfId="193" priority="20797"/>
  </conditionalFormatting>
  <conditionalFormatting sqref="B81:B82">
    <cfRule type="duplicateValues" dxfId="192" priority="20774"/>
  </conditionalFormatting>
  <conditionalFormatting sqref="B116:B117">
    <cfRule type="duplicateValues" dxfId="191" priority="20674"/>
  </conditionalFormatting>
  <conditionalFormatting sqref="B141:B142">
    <cfRule type="duplicateValues" dxfId="190" priority="20566"/>
  </conditionalFormatting>
  <conditionalFormatting sqref="B174:B175">
    <cfRule type="duplicateValues" dxfId="189" priority="20325"/>
  </conditionalFormatting>
  <conditionalFormatting sqref="B214:B215">
    <cfRule type="duplicateValues" dxfId="188" priority="19945"/>
  </conditionalFormatting>
  <conditionalFormatting sqref="B247:B248">
    <cfRule type="duplicateValues" dxfId="187" priority="19755"/>
  </conditionalFormatting>
  <conditionalFormatting sqref="B368 B401 B334 B295 B1595:B1597 B1068:B1070 B246 B213 B173 B140 B115 B80">
    <cfRule type="duplicateValues" dxfId="186" priority="36400"/>
  </conditionalFormatting>
  <conditionalFormatting sqref="B403">
    <cfRule type="duplicateValues" dxfId="185" priority="3222"/>
  </conditionalFormatting>
  <conditionalFormatting sqref="B429:B431">
    <cfRule type="duplicateValues" dxfId="184" priority="25197"/>
  </conditionalFormatting>
  <conditionalFormatting sqref="B470:B472">
    <cfRule type="duplicateValues" dxfId="183" priority="25385"/>
  </conditionalFormatting>
  <conditionalFormatting sqref="B512:B514">
    <cfRule type="duplicateValues" dxfId="182" priority="25573"/>
  </conditionalFormatting>
  <conditionalFormatting sqref="B555:B557">
    <cfRule type="duplicateValues" dxfId="181" priority="26325"/>
  </conditionalFormatting>
  <conditionalFormatting sqref="B599:B601">
    <cfRule type="duplicateValues" dxfId="180" priority="26513"/>
  </conditionalFormatting>
  <conditionalFormatting sqref="B642:B644">
    <cfRule type="duplicateValues" dxfId="179" priority="26701"/>
  </conditionalFormatting>
  <conditionalFormatting sqref="B685:B690">
    <cfRule type="duplicateValues" dxfId="178" priority="27453"/>
  </conditionalFormatting>
  <conditionalFormatting sqref="B732:B737">
    <cfRule type="duplicateValues" dxfId="177" priority="27641"/>
  </conditionalFormatting>
  <conditionalFormatting sqref="B780:B785">
    <cfRule type="duplicateValues" dxfId="176" priority="27829"/>
  </conditionalFormatting>
  <conditionalFormatting sqref="B828:B830">
    <cfRule type="duplicateValues" dxfId="175" priority="28752"/>
  </conditionalFormatting>
  <conditionalFormatting sqref="B869:B871">
    <cfRule type="duplicateValues" dxfId="174" priority="29316"/>
  </conditionalFormatting>
  <conditionalFormatting sqref="B911:B913">
    <cfRule type="duplicateValues" dxfId="173" priority="29504"/>
  </conditionalFormatting>
  <conditionalFormatting sqref="B948:B950">
    <cfRule type="duplicateValues" dxfId="172" priority="29692"/>
  </conditionalFormatting>
  <conditionalFormatting sqref="B986:B988">
    <cfRule type="duplicateValues" dxfId="171" priority="29880"/>
  </conditionalFormatting>
  <conditionalFormatting sqref="B1027:B1029">
    <cfRule type="duplicateValues" dxfId="170" priority="30068"/>
  </conditionalFormatting>
  <conditionalFormatting sqref="B1105:B1107">
    <cfRule type="duplicateValues" dxfId="169" priority="23947"/>
  </conditionalFormatting>
  <conditionalFormatting sqref="B1142:B1144">
    <cfRule type="duplicateValues" dxfId="168" priority="23778"/>
  </conditionalFormatting>
  <conditionalFormatting sqref="B1179:B1181">
    <cfRule type="duplicateValues" dxfId="167" priority="23609"/>
  </conditionalFormatting>
  <conditionalFormatting sqref="B1216:B1218">
    <cfRule type="duplicateValues" dxfId="166" priority="23443"/>
  </conditionalFormatting>
  <conditionalFormatting sqref="B1251:B1256">
    <cfRule type="duplicateValues" dxfId="165" priority="23277"/>
  </conditionalFormatting>
  <conditionalFormatting sqref="B1294">
    <cfRule type="duplicateValues" dxfId="164" priority="3193"/>
  </conditionalFormatting>
  <conditionalFormatting sqref="B1295:B1297 B1292:B1293">
    <cfRule type="duplicateValues" dxfId="163" priority="23108"/>
  </conditionalFormatting>
  <conditionalFormatting sqref="B1332:B1337">
    <cfRule type="duplicateValues" dxfId="162" priority="22939"/>
  </conditionalFormatting>
  <conditionalFormatting sqref="B1372:B1377">
    <cfRule type="duplicateValues" dxfId="161" priority="22749"/>
  </conditionalFormatting>
  <conditionalFormatting sqref="B1395:B1400">
    <cfRule type="duplicateValues" dxfId="160" priority="22641"/>
  </conditionalFormatting>
  <conditionalFormatting sqref="B1446:B1451">
    <cfRule type="duplicateValues" dxfId="159" priority="22437"/>
  </conditionalFormatting>
  <conditionalFormatting sqref="B1499:B1501">
    <cfRule type="duplicateValues" dxfId="158" priority="21493"/>
  </conditionalFormatting>
  <conditionalFormatting sqref="B1546:B1548">
    <cfRule type="duplicateValues" dxfId="157" priority="21256"/>
  </conditionalFormatting>
  <conditionalFormatting sqref="B1627:B1628">
    <cfRule type="duplicateValues" dxfId="156" priority="11645"/>
  </conditionalFormatting>
  <conditionalFormatting sqref="B1636">
    <cfRule type="duplicateValues" dxfId="155" priority="6838"/>
  </conditionalFormatting>
  <conditionalFormatting sqref="B1640:B1641">
    <cfRule type="duplicateValues" dxfId="154" priority="743"/>
  </conditionalFormatting>
  <conditionalFormatting sqref="B1642">
    <cfRule type="duplicateValues" dxfId="153" priority="497"/>
  </conditionalFormatting>
  <conditionalFormatting sqref="B1649">
    <cfRule type="duplicateValues" dxfId="152" priority="742"/>
  </conditionalFormatting>
  <conditionalFormatting sqref="B1650">
    <cfRule type="duplicateValues" dxfId="151" priority="474"/>
  </conditionalFormatting>
  <conditionalFormatting sqref="E18:E1641">
    <cfRule type="containsText" dxfId="150" priority="176" operator="containsText" text="MA">
      <formula>NOT(ISERROR(SEARCH("MA",E18)))</formula>
    </cfRule>
    <cfRule type="containsText" dxfId="149" priority="177" operator="containsText" text="SE">
      <formula>NOT(ISERROR(SEARCH("SE",E18)))</formula>
    </cfRule>
    <cfRule type="containsText" dxfId="148" priority="178" operator="containsText" text="SA">
      <formula>NOT(ISERROR(SEARCH("SA",E18)))</formula>
    </cfRule>
  </conditionalFormatting>
  <conditionalFormatting sqref="E1642:E1648">
    <cfRule type="containsText" dxfId="147" priority="51" operator="containsText" text="SA">
      <formula>NOT(ISERROR(SEARCH("SA",E1642)))</formula>
    </cfRule>
    <cfRule type="cellIs" dxfId="146" priority="49" operator="equal">
      <formula>"SE"</formula>
    </cfRule>
    <cfRule type="cellIs" dxfId="145" priority="48" operator="equal">
      <formula>"MA"</formula>
    </cfRule>
    <cfRule type="containsText" dxfId="144" priority="47" operator="containsText" text="MA">
      <formula>NOT(ISERROR(SEARCH("MA",E1642)))</formula>
    </cfRule>
    <cfRule type="cellIs" dxfId="143" priority="46" operator="equal">
      <formula>"SE"</formula>
    </cfRule>
    <cfRule type="cellIs" dxfId="142" priority="45" operator="equal">
      <formula>"SA"</formula>
    </cfRule>
    <cfRule type="containsText" dxfId="141" priority="50" operator="containsText" text="MA">
      <formula>NOT(ISERROR(SEARCH("MA",E1642)))</formula>
    </cfRule>
    <cfRule type="containsText" dxfId="140" priority="52" operator="containsText" text="SE">
      <formula>NOT(ISERROR(SEARCH("SE",E1642)))</formula>
    </cfRule>
  </conditionalFormatting>
  <conditionalFormatting sqref="E1649">
    <cfRule type="containsText" dxfId="139" priority="179" operator="containsText" text="MA">
      <formula>NOT(ISERROR(SEARCH("MA",E1649)))</formula>
    </cfRule>
    <cfRule type="containsText" dxfId="138" priority="181" operator="containsText" text="SA">
      <formula>NOT(ISERROR(SEARCH("SA",E1649)))</formula>
    </cfRule>
    <cfRule type="containsText" dxfId="137" priority="180" operator="containsText" text="SE">
      <formula>NOT(ISERROR(SEARCH("SE",E1649)))</formula>
    </cfRule>
  </conditionalFormatting>
  <conditionalFormatting sqref="E1650:E1651">
    <cfRule type="cellIs" dxfId="136" priority="467" operator="equal">
      <formula>"SE"</formula>
    </cfRule>
    <cfRule type="cellIs" dxfId="135" priority="463" operator="equal">
      <formula>"SA"</formula>
    </cfRule>
    <cfRule type="cellIs" dxfId="134" priority="466" operator="equal">
      <formula>"MA"</formula>
    </cfRule>
    <cfRule type="cellIs" dxfId="133" priority="464" operator="equal">
      <formula>"SE"</formula>
    </cfRule>
    <cfRule type="containsText" dxfId="132" priority="465" operator="containsText" text="MA">
      <formula>NOT(ISERROR(SEARCH("MA",E1650)))</formula>
    </cfRule>
    <cfRule type="containsText" dxfId="131" priority="470" operator="containsText" text="SE">
      <formula>NOT(ISERROR(SEARCH("SE",E1650)))</formula>
    </cfRule>
    <cfRule type="containsText" dxfId="130" priority="469" operator="containsText" text="SA">
      <formula>NOT(ISERROR(SEARCH("SA",E1650)))</formula>
    </cfRule>
    <cfRule type="containsText" dxfId="129" priority="468" operator="containsText" text="MA">
      <formula>NOT(ISERROR(SEARCH("MA",E1650)))</formula>
    </cfRule>
  </conditionalFormatting>
  <conditionalFormatting sqref="E1652">
    <cfRule type="containsText" dxfId="128" priority="124" operator="containsText" text="SA">
      <formula>NOT(ISERROR(SEARCH("SA",E1652)))</formula>
    </cfRule>
    <cfRule type="containsText" dxfId="127" priority="123" operator="containsText" text="SE">
      <formula>NOT(ISERROR(SEARCH("SE",E1652)))</formula>
    </cfRule>
    <cfRule type="containsText" dxfId="126" priority="122" operator="containsText" text="MA">
      <formula>NOT(ISERROR(SEARCH("MA",E1652)))</formula>
    </cfRule>
  </conditionalFormatting>
  <conditionalFormatting sqref="E1653 E1656">
    <cfRule type="cellIs" dxfId="125" priority="736" operator="equal">
      <formula>"MA"</formula>
    </cfRule>
    <cfRule type="containsText" dxfId="124" priority="735" operator="containsText" text="MA">
      <formula>NOT(ISERROR(SEARCH("MA",E1653)))</formula>
    </cfRule>
    <cfRule type="cellIs" dxfId="123" priority="733" operator="equal">
      <formula>"SA"</formula>
    </cfRule>
    <cfRule type="cellIs" dxfId="122" priority="734" operator="equal">
      <formula>"SE"</formula>
    </cfRule>
    <cfRule type="containsText" dxfId="121" priority="740" operator="containsText" text="SE">
      <formula>NOT(ISERROR(SEARCH("SE",E1653)))</formula>
    </cfRule>
    <cfRule type="containsText" dxfId="120" priority="739" operator="containsText" text="SA">
      <formula>NOT(ISERROR(SEARCH("SA",E1653)))</formula>
    </cfRule>
    <cfRule type="containsText" dxfId="119" priority="738" operator="containsText" text="MA">
      <formula>NOT(ISERROR(SEARCH("MA",E1653)))</formula>
    </cfRule>
    <cfRule type="cellIs" dxfId="118" priority="737" operator="equal">
      <formula>"SE"</formula>
    </cfRule>
  </conditionalFormatting>
  <conditionalFormatting sqref="E1654:E1655">
    <cfRule type="containsText" dxfId="117" priority="121" operator="containsText" text="SA">
      <formula>NOT(ISERROR(SEARCH("SA",E1654)))</formula>
    </cfRule>
    <cfRule type="containsText" dxfId="116" priority="120" operator="containsText" text="SE">
      <formula>NOT(ISERROR(SEARCH("SE",E1654)))</formula>
    </cfRule>
    <cfRule type="containsText" dxfId="115" priority="119" operator="containsText" text="MA">
      <formula>NOT(ISERROR(SEARCH("MA",E1654)))</formula>
    </cfRule>
  </conditionalFormatting>
  <conditionalFormatting sqref="E1657:E1658">
    <cfRule type="containsText" dxfId="114" priority="154" operator="containsText" text="SA">
      <formula>NOT(ISERROR(SEARCH("SA",E1657)))</formula>
    </cfRule>
    <cfRule type="containsText" dxfId="113" priority="152" operator="containsText" text="MA">
      <formula>NOT(ISERROR(SEARCH("MA",E1657)))</formula>
    </cfRule>
    <cfRule type="containsText" dxfId="112" priority="153" operator="containsText" text="SE">
      <formula>NOT(ISERROR(SEARCH("SE",E1657)))</formula>
    </cfRule>
  </conditionalFormatting>
  <conditionalFormatting sqref="E1659 E1668:E1669">
    <cfRule type="containsText" dxfId="111" priority="727" operator="containsText" text="MA">
      <formula>NOT(ISERROR(SEARCH("MA",E1659)))</formula>
    </cfRule>
    <cfRule type="cellIs" dxfId="110" priority="728" operator="equal">
      <formula>"MA"</formula>
    </cfRule>
    <cfRule type="cellIs" dxfId="109" priority="729" operator="equal">
      <formula>"SE"</formula>
    </cfRule>
    <cfRule type="containsText" dxfId="108" priority="730" operator="containsText" text="MA">
      <formula>NOT(ISERROR(SEARCH("MA",E1659)))</formula>
    </cfRule>
    <cfRule type="containsText" dxfId="107" priority="731" operator="containsText" text="SA">
      <formula>NOT(ISERROR(SEARCH("SA",E1659)))</formula>
    </cfRule>
    <cfRule type="containsText" dxfId="106" priority="732" operator="containsText" text="SE">
      <formula>NOT(ISERROR(SEARCH("SE",E1659)))</formula>
    </cfRule>
    <cfRule type="cellIs" dxfId="105" priority="725" operator="equal">
      <formula>"SA"</formula>
    </cfRule>
    <cfRule type="cellIs" dxfId="104" priority="726" operator="equal">
      <formula>"SE"</formula>
    </cfRule>
  </conditionalFormatting>
  <conditionalFormatting sqref="E1660:E1661">
    <cfRule type="containsText" dxfId="103" priority="116" operator="containsText" text="MA">
      <formula>NOT(ISERROR(SEARCH("MA",E1660)))</formula>
    </cfRule>
    <cfRule type="containsText" dxfId="102" priority="117" operator="containsText" text="SE">
      <formula>NOT(ISERROR(SEARCH("SE",E1660)))</formula>
    </cfRule>
    <cfRule type="containsText" dxfId="101" priority="118" operator="containsText" text="SA">
      <formula>NOT(ISERROR(SEARCH("SA",E1660)))</formula>
    </cfRule>
  </conditionalFormatting>
  <conditionalFormatting sqref="E1662:E1664">
    <cfRule type="containsText" dxfId="100" priority="337" operator="containsText" text="SE">
      <formula>NOT(ISERROR(SEARCH("SE",E1662)))</formula>
    </cfRule>
    <cfRule type="cellIs" dxfId="99" priority="333" operator="equal">
      <formula>"MA"</formula>
    </cfRule>
    <cfRule type="containsText" dxfId="98" priority="332" operator="containsText" text="MA">
      <formula>NOT(ISERROR(SEARCH("MA",E1662)))</formula>
    </cfRule>
    <cfRule type="containsText" dxfId="97" priority="336" operator="containsText" text="SA">
      <formula>NOT(ISERROR(SEARCH("SA",E1662)))</formula>
    </cfRule>
    <cfRule type="containsText" dxfId="96" priority="335" operator="containsText" text="MA">
      <formula>NOT(ISERROR(SEARCH("MA",E1662)))</formula>
    </cfRule>
    <cfRule type="cellIs" dxfId="95" priority="334" operator="equal">
      <formula>"SE"</formula>
    </cfRule>
    <cfRule type="cellIs" dxfId="94" priority="331" operator="equal">
      <formula>"SE"</formula>
    </cfRule>
    <cfRule type="cellIs" dxfId="93" priority="330" operator="equal">
      <formula>"SA"</formula>
    </cfRule>
  </conditionalFormatting>
  <conditionalFormatting sqref="E1665:E1667">
    <cfRule type="containsText" dxfId="92" priority="115" operator="containsText" text="SA">
      <formula>NOT(ISERROR(SEARCH("SA",E1665)))</formula>
    </cfRule>
    <cfRule type="containsText" dxfId="91" priority="113" operator="containsText" text="MA">
      <formula>NOT(ISERROR(SEARCH("MA",E1665)))</formula>
    </cfRule>
    <cfRule type="containsText" dxfId="90" priority="114" operator="containsText" text="SE">
      <formula>NOT(ISERROR(SEARCH("SE",E1665)))</formula>
    </cfRule>
  </conditionalFormatting>
  <conditionalFormatting sqref="E1670:E1672">
    <cfRule type="containsText" dxfId="89" priority="109" operator="containsText" text="SA">
      <formula>NOT(ISERROR(SEARCH("SA",E1670)))</formula>
    </cfRule>
    <cfRule type="containsText" dxfId="88" priority="107" operator="containsText" text="MA">
      <formula>NOT(ISERROR(SEARCH("MA",E1670)))</formula>
    </cfRule>
    <cfRule type="containsText" dxfId="87" priority="108" operator="containsText" text="SE">
      <formula>NOT(ISERROR(SEARCH("SE",E1670)))</formula>
    </cfRule>
  </conditionalFormatting>
  <conditionalFormatting sqref="E1673">
    <cfRule type="containsText" dxfId="86" priority="448" operator="containsText" text="SE">
      <formula>NOT(ISERROR(SEARCH("SE",E1673)))</formula>
    </cfRule>
    <cfRule type="containsText" dxfId="85" priority="446" operator="containsText" text="MA">
      <formula>NOT(ISERROR(SEARCH("MA",E1673)))</formula>
    </cfRule>
    <cfRule type="cellIs" dxfId="84" priority="445" operator="equal">
      <formula>"SE"</formula>
    </cfRule>
    <cfRule type="cellIs" dxfId="83" priority="442" operator="equal">
      <formula>"SE"</formula>
    </cfRule>
    <cfRule type="cellIs" dxfId="82" priority="444" operator="equal">
      <formula>"MA"</formula>
    </cfRule>
    <cfRule type="cellIs" dxfId="81" priority="441" operator="equal">
      <formula>"SA"</formula>
    </cfRule>
    <cfRule type="containsText" dxfId="80" priority="447" operator="containsText" text="SA">
      <formula>NOT(ISERROR(SEARCH("SA",E1673)))</formula>
    </cfRule>
    <cfRule type="containsText" dxfId="79" priority="443" operator="containsText" text="MA">
      <formula>NOT(ISERROR(SEARCH("MA",E1673)))</formula>
    </cfRule>
  </conditionalFormatting>
  <conditionalFormatting sqref="F18:F256">
    <cfRule type="cellIs" dxfId="78" priority="2548" stopIfTrue="1" operator="equal">
      <formula>"R"</formula>
    </cfRule>
  </conditionalFormatting>
  <conditionalFormatting sqref="F18:F1640 F1651:F1662">
    <cfRule type="cellIs" dxfId="77" priority="780" stopIfTrue="1" operator="equal">
      <formula>"NR"</formula>
    </cfRule>
  </conditionalFormatting>
  <conditionalFormatting sqref="F257">
    <cfRule type="cellIs" dxfId="76" priority="8" stopIfTrue="1" operator="equal">
      <formula>"R"</formula>
    </cfRule>
  </conditionalFormatting>
  <conditionalFormatting sqref="F258">
    <cfRule type="cellIs" dxfId="75" priority="35117" stopIfTrue="1" operator="equal">
      <formula>"R"</formula>
    </cfRule>
  </conditionalFormatting>
  <conditionalFormatting sqref="F259:F262">
    <cfRule type="cellIs" dxfId="74" priority="1" stopIfTrue="1" operator="equal">
      <formula>"R"</formula>
    </cfRule>
  </conditionalFormatting>
  <conditionalFormatting sqref="F263:F1640 F1651:F1662">
    <cfRule type="cellIs" dxfId="73" priority="781" stopIfTrue="1" operator="equal">
      <formula>"R"</formula>
    </cfRule>
  </conditionalFormatting>
  <conditionalFormatting sqref="F1640 F1651:F1662">
    <cfRule type="cellIs" dxfId="72" priority="771" operator="equal">
      <formula>"NR"</formula>
    </cfRule>
  </conditionalFormatting>
  <conditionalFormatting sqref="F1641:F1650">
    <cfRule type="cellIs" dxfId="71" priority="54" stopIfTrue="1" operator="equal">
      <formula>"NR"</formula>
    </cfRule>
    <cfRule type="cellIs" dxfId="70" priority="55" stopIfTrue="1" operator="equal">
      <formula>"R"</formula>
    </cfRule>
  </conditionalFormatting>
  <conditionalFormatting sqref="F1643:F1649">
    <cfRule type="cellIs" dxfId="69" priority="53" operator="equal">
      <formula>"NR"</formula>
    </cfRule>
  </conditionalFormatting>
  <conditionalFormatting sqref="F1663:F1664">
    <cfRule type="cellIs" dxfId="68" priority="88" stopIfTrue="1" operator="equal">
      <formula>"R"</formula>
    </cfRule>
    <cfRule type="cellIs" dxfId="67" priority="87" stopIfTrue="1" operator="equal">
      <formula>"NR"</formula>
    </cfRule>
  </conditionalFormatting>
  <conditionalFormatting sqref="F1665:F1673">
    <cfRule type="cellIs" dxfId="66" priority="449" operator="equal">
      <formula>"NR"</formula>
    </cfRule>
    <cfRule type="cellIs" dxfId="65" priority="450" stopIfTrue="1" operator="equal">
      <formula>"NR"</formula>
    </cfRule>
    <cfRule type="cellIs" dxfId="64" priority="451" stopIfTrue="1" operator="equal">
      <formula>"R"</formula>
    </cfRule>
  </conditionalFormatting>
  <conditionalFormatting sqref="M18:M1640">
    <cfRule type="cellIs" dxfId="63" priority="774" operator="between">
      <formula>11</formula>
      <formula>17</formula>
    </cfRule>
    <cfRule type="cellIs" dxfId="62" priority="775" operator="between">
      <formula>18</formula>
      <formula>25</formula>
    </cfRule>
    <cfRule type="cellIs" dxfId="61" priority="777" operator="between">
      <formula>17</formula>
      <formula>25</formula>
    </cfRule>
    <cfRule type="cellIs" dxfId="60" priority="778" operator="between">
      <formula>7</formula>
      <formula>16</formula>
    </cfRule>
    <cfRule type="cellIs" dxfId="59" priority="779" operator="between">
      <formula>1</formula>
      <formula>6</formula>
    </cfRule>
    <cfRule type="cellIs" dxfId="58" priority="776" operator="between">
      <formula>1</formula>
      <formula>6</formula>
    </cfRule>
  </conditionalFormatting>
  <conditionalFormatting sqref="M18:M1647 W18:W1647 Y18:Y1647">
    <cfRule type="cellIs" dxfId="57" priority="57" operator="between">
      <formula>16</formula>
      <formula>25</formula>
    </cfRule>
    <cfRule type="cellIs" dxfId="56" priority="59" operator="between">
      <formula>1</formula>
      <formula>8</formula>
    </cfRule>
    <cfRule type="cellIs" dxfId="55" priority="58" operator="between">
      <formula>9</formula>
      <formula>15</formula>
    </cfRule>
    <cfRule type="cellIs" dxfId="54" priority="60" operator="between">
      <formula>1</formula>
      <formula>10</formula>
    </cfRule>
  </conditionalFormatting>
  <conditionalFormatting sqref="M1640">
    <cfRule type="cellIs" dxfId="53" priority="772" operator="equal">
      <formula>16</formula>
    </cfRule>
  </conditionalFormatting>
  <conditionalFormatting sqref="M1641:M1647 W1641:W1647 Y1647">
    <cfRule type="cellIs" dxfId="52" priority="64" operator="between">
      <formula>17</formula>
      <formula>25</formula>
    </cfRule>
    <cfRule type="cellIs" dxfId="51" priority="65" operator="between">
      <formula>7</formula>
      <formula>16</formula>
    </cfRule>
    <cfRule type="cellIs" dxfId="50" priority="61" operator="between">
      <formula>11</formula>
      <formula>17</formula>
    </cfRule>
    <cfRule type="cellIs" dxfId="49" priority="62" operator="between">
      <formula>18</formula>
      <formula>25</formula>
    </cfRule>
    <cfRule type="cellIs" dxfId="48" priority="63" operator="between">
      <formula>1</formula>
      <formula>6</formula>
    </cfRule>
    <cfRule type="cellIs" dxfId="47" priority="66" operator="between">
      <formula>1</formula>
      <formula>6</formula>
    </cfRule>
  </conditionalFormatting>
  <conditionalFormatting sqref="M1648:M1662 W1648:W1662 Y1648:Y1662 M1665:M1673 W1665:W1673 Y1665:Y1673">
    <cfRule type="cellIs" dxfId="46" priority="35115" operator="between">
      <formula>1</formula>
      <formula>6</formula>
    </cfRule>
    <cfRule type="cellIs" dxfId="45" priority="35114" operator="between">
      <formula>7</formula>
      <formula>16</formula>
    </cfRule>
    <cfRule type="cellIs" dxfId="44" priority="35112" operator="between">
      <formula>1</formula>
      <formula>6</formula>
    </cfRule>
    <cfRule type="cellIs" dxfId="43" priority="35113" operator="between">
      <formula>17</formula>
      <formula>25</formula>
    </cfRule>
    <cfRule type="cellIs" dxfId="42" priority="35111" operator="between">
      <formula>18</formula>
      <formula>25</formula>
    </cfRule>
    <cfRule type="cellIs" dxfId="41" priority="35110" operator="between">
      <formula>11</formula>
      <formula>17</formula>
    </cfRule>
    <cfRule type="cellIs" dxfId="40" priority="35109" operator="between">
      <formula>1</formula>
      <formula>10</formula>
    </cfRule>
    <cfRule type="cellIs" dxfId="39" priority="35106" operator="between">
      <formula>1</formula>
      <formula>8</formula>
    </cfRule>
    <cfRule type="cellIs" dxfId="38" priority="35105" operator="between">
      <formula>9</formula>
      <formula>15</formula>
    </cfRule>
  </conditionalFormatting>
  <conditionalFormatting sqref="M1648:M1662 Y1648:Y1662 M1665:M1673 Y1665:Y1673 W1648:W1662 W1665:W1673">
    <cfRule type="cellIs" dxfId="37" priority="35104" operator="between">
      <formula>16</formula>
      <formula>25</formula>
    </cfRule>
  </conditionalFormatting>
  <conditionalFormatting sqref="M1648:M1673 Y1648:Y1673">
    <cfRule type="cellIs" dxfId="36" priority="355" operator="equal">
      <formula>16</formula>
    </cfRule>
  </conditionalFormatting>
  <conditionalFormatting sqref="M1663:M1664 Y1663:Y1664">
    <cfRule type="cellIs" dxfId="35" priority="357" operator="between">
      <formula>11</formula>
      <formula>17</formula>
    </cfRule>
    <cfRule type="cellIs" dxfId="34" priority="354" operator="between">
      <formula>1</formula>
      <formula>8</formula>
    </cfRule>
    <cfRule type="cellIs" dxfId="33" priority="353" operator="between">
      <formula>9</formula>
      <formula>15</formula>
    </cfRule>
    <cfRule type="cellIs" dxfId="32" priority="356" operator="between">
      <formula>1</formula>
      <formula>10</formula>
    </cfRule>
    <cfRule type="cellIs" dxfId="31" priority="358" operator="between">
      <formula>18</formula>
      <formula>25</formula>
    </cfRule>
    <cfRule type="cellIs" dxfId="30" priority="359" operator="between">
      <formula>1</formula>
      <formula>6</formula>
    </cfRule>
    <cfRule type="cellIs" dxfId="29" priority="360" operator="between">
      <formula>17</formula>
      <formula>25</formula>
    </cfRule>
    <cfRule type="cellIs" dxfId="28" priority="361" operator="between">
      <formula>7</formula>
      <formula>16</formula>
    </cfRule>
    <cfRule type="cellIs" dxfId="27" priority="352" operator="between">
      <formula>16</formula>
      <formula>25</formula>
    </cfRule>
    <cfRule type="cellIs" dxfId="26" priority="362" operator="between">
      <formula>1</formula>
      <formula>6</formula>
    </cfRule>
  </conditionalFormatting>
  <conditionalFormatting sqref="W18:W1640">
    <cfRule type="cellIs" dxfId="25" priority="504" operator="between">
      <formula>18</formula>
      <formula>25</formula>
    </cfRule>
    <cfRule type="cellIs" dxfId="24" priority="508" operator="between">
      <formula>1</formula>
      <formula>6</formula>
    </cfRule>
    <cfRule type="cellIs" dxfId="23" priority="503" operator="between">
      <formula>11</formula>
      <formula>17</formula>
    </cfRule>
    <cfRule type="cellIs" dxfId="22" priority="507" operator="between">
      <formula>7</formula>
      <formula>16</formula>
    </cfRule>
    <cfRule type="cellIs" dxfId="21" priority="506" operator="between">
      <formula>17</formula>
      <formula>25</formula>
    </cfRule>
    <cfRule type="cellIs" dxfId="20" priority="505" operator="between">
      <formula>1</formula>
      <formula>6</formula>
    </cfRule>
  </conditionalFormatting>
  <conditionalFormatting sqref="W1640">
    <cfRule type="cellIs" dxfId="19" priority="501" operator="equal">
      <formula>16</formula>
    </cfRule>
  </conditionalFormatting>
  <conditionalFormatting sqref="W1648:W1673">
    <cfRule type="cellIs" dxfId="18" priority="344" operator="equal">
      <formula>16</formula>
    </cfRule>
  </conditionalFormatting>
  <conditionalFormatting sqref="W1663:W1664">
    <cfRule type="cellIs" dxfId="17" priority="346" operator="between">
      <formula>11</formula>
      <formula>17</formula>
    </cfRule>
    <cfRule type="cellIs" dxfId="16" priority="350" operator="between">
      <formula>7</formula>
      <formula>16</formula>
    </cfRule>
    <cfRule type="cellIs" dxfId="15" priority="351" operator="between">
      <formula>1</formula>
      <formula>6</formula>
    </cfRule>
    <cfRule type="cellIs" dxfId="14" priority="342" operator="between">
      <formula>9</formula>
      <formula>15</formula>
    </cfRule>
    <cfRule type="cellIs" dxfId="13" priority="341" operator="between">
      <formula>16</formula>
      <formula>25</formula>
    </cfRule>
    <cfRule type="cellIs" dxfId="12" priority="343" operator="between">
      <formula>1</formula>
      <formula>8</formula>
    </cfRule>
    <cfRule type="cellIs" dxfId="11" priority="347" operator="between">
      <formula>18</formula>
      <formula>25</formula>
    </cfRule>
    <cfRule type="cellIs" dxfId="10" priority="345" operator="between">
      <formula>1</formula>
      <formula>10</formula>
    </cfRule>
    <cfRule type="cellIs" dxfId="9" priority="349" operator="between">
      <formula>17</formula>
      <formula>25</formula>
    </cfRule>
    <cfRule type="cellIs" dxfId="8" priority="348" operator="between">
      <formula>1</formula>
      <formula>6</formula>
    </cfRule>
  </conditionalFormatting>
  <conditionalFormatting sqref="Y18:Y1640">
    <cfRule type="cellIs" dxfId="7" priority="182" operator="equal">
      <formula>16</formula>
    </cfRule>
  </conditionalFormatting>
  <conditionalFormatting sqref="Y18:Y1646">
    <cfRule type="cellIs" dxfId="6" priority="194" operator="between">
      <formula>1</formula>
      <formula>6</formula>
    </cfRule>
    <cfRule type="cellIs" dxfId="5" priority="193" operator="between">
      <formula>18</formula>
      <formula>25</formula>
    </cfRule>
    <cfRule type="cellIs" dxfId="4" priority="195" operator="between">
      <formula>17</formula>
      <formula>25</formula>
    </cfRule>
    <cfRule type="cellIs" dxfId="3" priority="196" operator="between">
      <formula>7</formula>
      <formula>16</formula>
    </cfRule>
    <cfRule type="cellIs" dxfId="2" priority="197" operator="between">
      <formula>1</formula>
      <formula>6</formula>
    </cfRule>
    <cfRule type="cellIs" dxfId="1" priority="192" operator="between">
      <formula>11</formula>
      <formula>17</formula>
    </cfRule>
  </conditionalFormatting>
  <conditionalFormatting sqref="Y1641:Y1647 M1642:M1647 W1642:W1647">
    <cfRule type="cellIs" dxfId="0" priority="56" operator="equal">
      <formula>16</formula>
    </cfRule>
  </conditionalFormatting>
  <dataValidations count="240">
    <dataValidation type="list" allowBlank="1" showInputMessage="1" showErrorMessage="1" sqref="H1667:H1673 H18:H1665" xr:uid="{1E9056D4-C57E-4F62-B4EE-17D586168417}">
      <formula1>INDIRECT($G18)</formula1>
    </dataValidation>
    <dataValidation type="list" allowBlank="1" showInputMessage="1" showErrorMessage="1" sqref="T132:T133 T700 T496 T484 T453 T412 T351 T809 T795 T761 T747 T713 T653 T610 T565 T584 T498 T486:T487 T540 T527 T455 T893 T414 T423 T353 T393:T394 T384:T385 T362 T328 T312:T313 T161:T162 T1497 T283 T277:T278 T271:T272 T269 T234 T230:T231 T227:T228 T194:T195 T200 T189:T190 T157 T130 T205:T206 T287:T288 T238:T239 T332 T366 T399 T427 T730 T778 T826 T1290 T1330 T1370 T1444 T257" xr:uid="{75C3FF79-5257-48DC-B1D2-E3178CA9CBA7}">
      <formula1>$AN$18:$AN$22</formula1>
    </dataValidation>
    <dataValidation type="list" allowBlank="1" showInputMessage="1" showErrorMessage="1" sqref="V606:V643 V742:V781 V477:V513 V436:V471 V562:V600 V123:V140 V1453:V1454 V1149:V1180 V1402:V1403 V1223:V1252 V88:V115 V1339:V1340 V993:V1028 V1299:V1300 V1112:V1143 V1075:V1106 V1258:V1259 V1220:V1221 V955:V987 V1183:V1184 V918:V949 V1146:V1147 V1034:V1069 V1109:V1110 V695:V733 V1342:V1373 V876:V912 V1506:V1547 V1553:V1596 V322:V335 V433:V434 V1456:V1500 V474:V475 V516:V517 V559:V560 V603:V604 V646:V647 V692:V693 V739:V740 V787:V788 V832:V833 V873:V874 V915:V916 V952:V953 V990:V991 V1031:V1032 V23:V47 V389:V402 V357:V369 V306:V320 V1072:V1073 V374:V375 V377 V340:V341 V343 V301:V302 V304 V251:V252 V254 V218:V219 V221 V178:V179 V181 V145:V146 V85:V86 V120:V121 V223:V246 V1642 V345:V355 V406:V415 V379:V387 V52:V80 V1302:V1333 V1503:V1504 V1261:V1293 V1550:V1551 V1599:V1600 V1186:V1217 V1405:V1447 V1644:V1650 V1630:V1640 V1652:V1673 V148:V173 V183:V213 V1602:V1627 V417:V430 V519:V556 V649:V686 V790:V829 V835:V870 V1379:V1396 V256:V260 V262:V296" xr:uid="{693E8FE5-9F3E-4739-B356-FE3B1E6BCDED}">
      <formula1>$AL$17:$AL$24</formula1>
    </dataValidation>
    <dataValidation type="list" allowBlank="1" showInputMessage="1" showErrorMessage="1" sqref="T485 T454 T436:T452 T413 T352 T322:T327 T876:T892 T477:T483 T456:T470 T894:T911 T796:T808 T790:T794 T748:T760 T742:T746 T695:T699 T488:T495 T528:T539 T566:T583 T649:T652 T606:T609 T585:T599 T562:T564 T499:T512 T497 T417:T422 T406:T411 T389:T392 T379:T383 T357:T361 T345:T350 T314:T320 T284:T286 T279:T282 T235:T237 T270 T1602:T1626 T232:T233 T229 T201:T204 T196:T199 T191:T193 T123:T129 T134:T140 T1630:T1640 T1453:T1454 T1445:T1447 T1186:T1216 T1402:T1403 T1223:T1252 T88:T115 T1339:T1340 T1034:T1068 T1299:T1300 T1149:T1179 T1112:T1142 T1258:T1259 T1220:T1221 T993:T1027 T1183:T1184 T955:T986 T1146:T1147 T1075:T1105 T1109:T1110 T611:T642 T519:T526 T701:T712 T731:T733 T779:T781 T1371:T1373 T918:T948 T1553:T1595 T354:T355 T333:T335 T433:T434 T1506:T1546 T474:T475 T516:T517 T559:T560 T603:T604 T646:T647 T692:T693 T739:T740 T787:T788 T832:T833 T873:T874 T915:T916 T952:T953 T990:T991 T1031:T1032 T23:T47 T400:T402 T367:T369 T306:T311 T1072:T1073 T374:T375 T377 T340:T341 T343 T301:T302 T304 T251:T252 T254 T218:T219 T221 T178:T179 T181 T145:T146 T85:T86 T120:T121 T273:T276 T223:T226 T183:T188 T158:T160 T148:T156 T131 T415 T52:T80 T240:T246 T386:T387 T1331:T1333 T1503:T1504 T1291:T1293 T1550:T1551 T1599:T1600 T329:T331 T363:T365 T395:T398 T424:T426 T714:T729 T762:T777 T810:T825 T1456:T1496 T1261:T1289 T1302:T1329 T1342:T1369 T1405:T1443 T1498:T1499 T1644:T1649 T1652:T1673 T163:T173 T207:T213 T289:T296 T428:T429 T541:T555 T654:T686 T827:T828 T835:T869 T1379:T1396 T256 T258:T260 T262:T268" xr:uid="{F9C74EAD-88F2-4DF5-9671-8D147628A778}">
      <formula1>$AN$17:$AN$24</formula1>
    </dataValidation>
    <dataValidation type="list" allowBlank="1" showInputMessage="1" showErrorMessage="1" sqref="K218:K245 K1652:K1673 K1453:K1498 K739:K779 K646:K684 K1599:K1625 K603:K641 K559:K598 K1379:K1394 K990:K1026 K85:K114 K1299:K1331 K145:K172 K52:K79 K1402:K1445 K915:K947 K832:K868 K873:K910 K952:K985 K120:K139 K1550:K1594 K1072:K1104 K178:K212 K787:K827 K1503:K1545 K1109:K1141 K1258:K1291 K1220:K1250 K1146:K1178 K1183:K1215 K406:K428 K516:K554 K474:K511 K433:K469 K340:K367 K301:K333 K374:K400 K692:K731 K1031:K1067 K1339:K1371 K22:K46 K1630:K1639 K1644:K1648 K251:K294" xr:uid="{3A35CC1A-9179-4EFE-85FF-53811518E964}">
      <formula1>"A, B, C, D, E"</formula1>
    </dataValidation>
    <dataValidation type="list" allowBlank="1" showInputMessage="1" showErrorMessage="1" sqref="L120:L139 L374:L400 L1339:L1371 L1379:L1394 L646:L684 L603:L641 L559:L598 L218:L245 L1183:L1215 L145:L172 L1550:L1594 L178:L212 L990:L1026 L1503:L1545 L1453:L1498 L1258:L1291 L952:L985 L52:L79 L873:L910 L787:L827 L832:L868 L1109:L1141 L915:L947 L85:L114 L22:L46 L1299:L1331 L1072:L1104 L1220:L1250 L1146:L1178 L516:L554 L474:L511 L433:L469 L340:L367 L692:L731 L301:L333 L406:L428 L739:L779 L1031:L1067 L1402:L1445 L1599:L1625 L1630:L1639 L1652:L1673 L1644:L1648 L251:L294" xr:uid="{A7429071-B7CC-43A0-9491-B9570EE7689C}">
      <formula1>"1, 2, 3, 4, 5"</formula1>
    </dataValidation>
    <dataValidation type="list" allowBlank="1" showInputMessage="1" showErrorMessage="1" sqref="P73:P80 P1630:P1631 P1361:P1373 P1075:P1093 P1049:P1056 P901:P911 P695:P706 P535:P543 P451:P458 P460:P470 P891:P899 P579:P587 P835:P845 P850:P857 P436:P446 P493:P500 P502:P512 P649:P660 P622:P630 P589:P599 P665:P673 P154:P166 P223:P232 P139:P140 P1342:P1359 P1469:P1471 P1453:P1454 P1302:P1319 P1223:P1239 P1321:P1333 P1417:P1419 P1402:P1403 P1261:P1279 P1456:P1467 P1339:P1340 P1281:P1293 P1299:P1300 P1186:P1204 P1258:P1259 P1241:P1252 P1149:P1167 P1220:P1221 P1206:P1216 P1132:P1142 P1169:P1179 P1183:P1184 P1095:P1105 P1146:P1147 P1008:P1015 P1109:P1110 P1112:P1130 P1034:P1044 P1570:P1583 P406:P408 P1585:P1595 P448 P433:P434 P490 P474:P475 P532 P516:P517 P477:P488 P562:P574 P576 P559:P560 P606:P617 P619 P603:P604 P662 P646:P647 P632:P642 P711:P719 P708 P742:P754 P692:P693 P739:P740 P756 P790:P802 P787:P788 P759:P767 P804 P807:P815 P721:P733 P769:P781 P847 P832:P833 P876:P886 P918:P926 P938:P948 P888 P873:P874 P955:P962 P967:P974 P928 P915:P916 P931:P936 P964 P952:P953 P1565:P1567 P976:P986 P1005 P990:P991 P1058:P1068 P519:P530 P1046 P1031:P1032 P1017:P1027 P39:P47 P311:P320 P1474:P1486 P1072:P1073 P322:P335 P374:P375 P377 P340:P341 P343 P301:P302 P304 P251:P252 P254 P218:P219 P221 P178:P179 P181 P145:P146 P85:P86 P120:P121 P993:P1003 P357:P369 P411:P415 P384:P385 P387 P234:P246 P283:P290 P188:P191 P183:P186 P269 P193:P206 P271:P273 P389:P395 P169 P1602:P1626 P275:P281 P1633:P1640 P123:P136 P379:P381 P306:P307 P348:P355 P95:P98 P114:P115 P52:P55 P57:P58 P60:P65 P23:P37 P100:P110 P88:P90 P92:P93 P67:P71 P148:P152 P1405:P1415 P1422:P1433 P1517:P1519 P1503:P1504 P1435:P1447 P1536:P1546 P1553:P1563 P1550:P1551 P1522:P1534 P1506:P1515 P1599:P1600 P398:P402 P345 P1488:P1499 P1644 P1648:P1649 P1652:P1657 P1661:P1673 P172:P173 P209:P213 P294:P296 P417:P429 P545:P555 P675:P686 P817:P828 P859:P869 P1379:P1396 P256:P260 P262:P267" xr:uid="{63D89048-5D44-46C8-A563-7EF963CE4482}">
      <formula1>$AR$17:$AR$24</formula1>
    </dataValidation>
    <dataValidation type="list" allowBlank="1" showInputMessage="1" showErrorMessage="1" sqref="P270 P187 P1487 P1420:P1421 P308:P310 P1434 P1360 P1320 P1280 P1240 P1205 P1168 P1131 P396:P397 P449:P450 P447 P501 P491:P492 P533:P534 P531 P544 P575 P588 P577:P578 P618 P631 P620:P621 P661 P674 P663:P664 P707 P720 P709:P710 P755 P768 P757:P758 P803 P816 P846 P858 P848:P849 P900 P889:P890 P887 P937 P929:P930 P963 P975 P1006:P1007 P1004 P1016 P1047:P1048 P1045 P1057 P927 P805:P806 P1094 P459 P409:P410 P386 P207:P208 P167:P168 P1472:P1473 P233 P111:P113 P170:P171 P1632 P1516 P1564 P382:P383 P489 P137:P138 P282 P965:P966 P346:P347 P291:P293 P1520:P1521 P1416 P1535 P1568:P1569 P1468 P1584 P1658:P1660" xr:uid="{FC01972B-331E-4973-9C29-826437D89FC3}">
      <formula1>$AR$17:$AR$23</formula1>
    </dataValidation>
    <dataValidation type="list" allowBlank="1" showInputMessage="1" showErrorMessage="1" sqref="F1641:F1642 F1663:F1664 F1650 F18:F1639" xr:uid="{61989930-7EA1-4915-B754-4911FC4BFE0D}">
      <formula1>_xlfn.IFS(E18="MA",$AH$17:$AH$21,E18="SE",$AF$17:$AF$18,E18="SA",$AF$17:$AF$18)</formula1>
    </dataValidation>
    <dataValidation type="list" allowBlank="1" showInputMessage="1" showErrorMessage="1" sqref="P1645:P1647" xr:uid="{AF9E3E8D-91AB-4990-AE6B-9F11AA433D11}">
      <formula1>$AP$17:$AP$24</formula1>
    </dataValidation>
    <dataValidation type="list" allowBlank="1" showInputMessage="1" showErrorMessage="1" sqref="F1640 F1651:F1662 F1643:F1649 F1665:F1673" xr:uid="{DE1502A0-3099-47E3-A381-9F07643835E0}">
      <formula1>_xlfn.IFS(E1640="MA",$AH$17:$AH$20,E1640="SE",$AF$17:$AF$18,E1640="SA",$AF$17:$AF$18)</formula1>
    </dataValidation>
    <dataValidation type="list" allowBlank="1" showInputMessage="1" showErrorMessage="1" sqref="G1648" xr:uid="{622F355F-28A7-40CA-8852-D331880D3CEA}">
      <formula1>INDIRECT($E1648:$E4511)</formula1>
    </dataValidation>
    <dataValidation type="list" allowBlank="1" showInputMessage="1" showErrorMessage="1" sqref="G1628 G1641" xr:uid="{BE5C0FCB-81F6-43CB-A64E-824914C2353A}">
      <formula1>INDIRECT($E1628:$E1675)</formula1>
    </dataValidation>
    <dataValidation type="list" allowBlank="1" showInputMessage="1" showErrorMessage="1" sqref="G1644 G1647" xr:uid="{288D975B-5318-494C-8CB7-E51EC1172836}">
      <formula1>INDIRECT($E1644:$E4508)</formula1>
    </dataValidation>
    <dataValidation type="list" allowBlank="1" showInputMessage="1" showErrorMessage="1" sqref="G1643 G1629" xr:uid="{F63FB0ED-4815-4610-8791-3024F7BEE5CD}">
      <formula1>INDIRECT($E1629:$E1675)</formula1>
    </dataValidation>
    <dataValidation type="list" allowBlank="1" showInputMessage="1" showErrorMessage="1" sqref="G1651 G1630:G1639 G260" xr:uid="{B4477539-A2B1-4EB3-8E79-0401D4521F36}">
      <formula1>INDIRECT($E260:$E305)</formula1>
    </dataValidation>
    <dataValidation type="list" allowBlank="1" showInputMessage="1" showErrorMessage="1" sqref="G1626:G1627" xr:uid="{74B272FD-BA78-4530-B437-C890486421C4}">
      <formula1>INDIRECT($E1626:$E1712)</formula1>
    </dataValidation>
    <dataValidation type="list" allowBlank="1" showInputMessage="1" showErrorMessage="1" sqref="G1498" xr:uid="{DB611E5E-F5DF-4D64-97D4-81FCD3756B5D}">
      <formula1>INDIRECT($E1498:$E1675)</formula1>
    </dataValidation>
    <dataValidation type="list" allowBlank="1" showInputMessage="1" showErrorMessage="1" sqref="G1497" xr:uid="{D767928C-EB00-4DEF-AE22-799BCD958B39}">
      <formula1>INDIRECT($E1497:$E1675)</formula1>
    </dataValidation>
    <dataValidation type="list" allowBlank="1" showInputMessage="1" showErrorMessage="1" sqref="G1407" xr:uid="{9E102412-A0D1-498B-9D40-A277A0D25904}">
      <formula1>INDIRECT($E1407:$E1675)</formula1>
    </dataValidation>
    <dataValidation type="list" allowBlank="1" showInputMessage="1" showErrorMessage="1" sqref="G1445" xr:uid="{1B852C8F-9782-443B-8FAD-0A9882DD3517}">
      <formula1>INDIRECT($E1445:$E1675)</formula1>
    </dataValidation>
    <dataValidation type="list" allowBlank="1" showInputMessage="1" showErrorMessage="1" sqref="G1481" xr:uid="{82B0BA7C-852E-4499-9E66-15990180F258}">
      <formula1>INDIRECT($E1481:$E1675)</formula1>
    </dataValidation>
    <dataValidation type="list" allowBlank="1" showInputMessage="1" showErrorMessage="1" sqref="G1428" xr:uid="{A18166D9-3463-4269-A7DC-2376FA071092}">
      <formula1>INDIRECT($E1428:$E1675)</formula1>
    </dataValidation>
    <dataValidation type="list" allowBlank="1" showInputMessage="1" showErrorMessage="1" sqref="G1458" xr:uid="{AB972AA6-944D-4186-8811-22D9227548BC}">
      <formula1>INDIRECT($E1458:$E1675)</formula1>
    </dataValidation>
    <dataValidation type="list" allowBlank="1" showInputMessage="1" showErrorMessage="1" sqref="G1400" xr:uid="{4C0BE2CA-535E-4046-BD5F-03BCC0FA4307}">
      <formula1>INDIRECT($E1400:$E1675)</formula1>
    </dataValidation>
    <dataValidation type="list" allowBlank="1" showInputMessage="1" showErrorMessage="1" sqref="G1444" xr:uid="{9DC1851C-7E87-49B6-B179-39A24373B859}">
      <formula1>INDIRECT($E1444:$E1675)</formula1>
    </dataValidation>
    <dataValidation type="list" allowBlank="1" showInputMessage="1" showErrorMessage="1" sqref="G1401" xr:uid="{45182640-655B-4B96-8FBC-231739D56259}">
      <formula1>INDIRECT($E1401:$E1675)</formula1>
    </dataValidation>
    <dataValidation type="list" allowBlank="1" showInputMessage="1" showErrorMessage="1" sqref="G1451" xr:uid="{9D4D3502-AD63-4AE0-AAE9-F9495778706D}">
      <formula1>INDIRECT($E1451:$E1675)</formula1>
    </dataValidation>
    <dataValidation type="list" allowBlank="1" showInputMessage="1" showErrorMessage="1" sqref="G1452" xr:uid="{FD162C0F-C8FD-4216-96CC-297C02A3BE93}">
      <formula1>INDIRECT($E1452:$E1675)</formula1>
    </dataValidation>
    <dataValidation type="list" allowBlank="1" showInputMessage="1" showErrorMessage="1" sqref="G1501" xr:uid="{12AC5B8E-1366-435A-86F4-376F4CFFABC4}">
      <formula1>INDIRECT($E1501:$E1675)</formula1>
    </dataValidation>
    <dataValidation type="list" allowBlank="1" showInputMessage="1" showErrorMessage="1" sqref="G1502" xr:uid="{19EA0262-7969-429B-ABDB-30AB3ED0250A}">
      <formula1>INDIRECT($E1502:$E1675)</formula1>
    </dataValidation>
    <dataValidation type="list" allowBlank="1" showInputMessage="1" showErrorMessage="1" sqref="G1548" xr:uid="{3CD393A2-2FF7-4DD0-8CC0-ACEE8A9A83D7}">
      <formula1>INDIRECT($E1548:$E1675)</formula1>
    </dataValidation>
    <dataValidation type="list" allowBlank="1" showInputMessage="1" showErrorMessage="1" sqref="G1549" xr:uid="{E53F1491-0A89-4D06-93BE-70F1A4C98C1E}">
      <formula1>INDIRECT($E1549:$E1675)</formula1>
    </dataValidation>
    <dataValidation type="list" allowBlank="1" showInputMessage="1" showErrorMessage="1" sqref="G1597" xr:uid="{EA8A2A81-B8A8-4C8E-94DB-65CB03939320}">
      <formula1>INDIRECT($E1597:$E1675)</formula1>
    </dataValidation>
    <dataValidation type="list" allowBlank="1" showInputMessage="1" showErrorMessage="1" sqref="G1598" xr:uid="{C08F8A32-4EBF-4A97-B25C-41A47427D046}">
      <formula1>INDIRECT($E1598:$E1675)</formula1>
    </dataValidation>
    <dataValidation type="list" allowBlank="1" showInputMessage="1" showErrorMessage="1" sqref="G1599:G1625" xr:uid="{7647A083-145C-4EC8-B968-1872EEA1A4ED}">
      <formula1>INDIRECT($E1599:$E1675)</formula1>
    </dataValidation>
    <dataValidation type="list" allowBlank="1" showInputMessage="1" showErrorMessage="1" sqref="G1503:G1547" xr:uid="{0A8E5144-E357-4BE4-AC33-EC21FA402D19}">
      <formula1>INDIRECT($E1503:$E1675)</formula1>
    </dataValidation>
    <dataValidation type="list" allowBlank="1" showInputMessage="1" showErrorMessage="1" sqref="G1499:G1500" xr:uid="{AA8B9189-8CAB-489D-89AA-D272AAE099E7}">
      <formula1>INDIRECT($E1499:$E1675)</formula1>
    </dataValidation>
    <dataValidation type="list" allowBlank="1" showInputMessage="1" showErrorMessage="1" sqref="G1550:G1596" xr:uid="{ED4A06B1-9305-455C-BE7B-E8AF73DCC2A6}">
      <formula1>INDIRECT($E1550:$E1675)</formula1>
    </dataValidation>
    <dataValidation type="list" allowBlank="1" showInputMessage="1" showErrorMessage="1" sqref="G1456:G1457" xr:uid="{86DCF8A8-36CB-4224-BDA5-DE7F130E20FC}">
      <formula1>INDIRECT($E1456:$E1675)</formula1>
    </dataValidation>
    <dataValidation type="list" allowBlank="1" showInputMessage="1" showErrorMessage="1" sqref="G1495:G1496" xr:uid="{4EA13166-8EF0-45E8-969D-57D778058715}">
      <formula1>INDIRECT($E1495:$E1675)</formula1>
    </dataValidation>
    <dataValidation type="list" allowBlank="1" showInputMessage="1" showErrorMessage="1" sqref="G1442:G1443" xr:uid="{717AE7A6-B242-4681-B2D2-4B100354D81F}">
      <formula1>INDIRECT($E1442:$E1675)</formula1>
    </dataValidation>
    <dataValidation type="list" allowBlank="1" showInputMessage="1" showErrorMessage="1" sqref="G1446:G1447" xr:uid="{5B102174-246B-489E-B223-8CA621C56A8C}">
      <formula1>INDIRECT($E1446:$E1675)</formula1>
    </dataValidation>
    <dataValidation type="list" allowBlank="1" showInputMessage="1" showErrorMessage="1" sqref="G1397:G1399" xr:uid="{81BFC416-E9F4-4AF9-AD4D-65DE16716BC4}">
      <formula1>INDIRECT($E1397:$E1675)</formula1>
    </dataValidation>
    <dataValidation type="list" allowBlank="1" showInputMessage="1" showErrorMessage="1" sqref="G1448:G1450" xr:uid="{C7069BCD-ECC5-4CB4-BCD1-199BB82DE673}">
      <formula1>INDIRECT($E1448:$E1675)</formula1>
    </dataValidation>
    <dataValidation type="list" allowBlank="1" showInputMessage="1" showErrorMessage="1" sqref="G1395:G1396" xr:uid="{7BDE12AC-ABAA-4B2E-A206-9552515D39F1}">
      <formula1>INDIRECT($E1395:$E1675)</formula1>
    </dataValidation>
    <dataValidation type="list" allowBlank="1" showInputMessage="1" showErrorMessage="1" sqref="G1405:G1406" xr:uid="{46E3C39E-B93E-4F30-8B90-A6B16396BC2F}">
      <formula1>INDIRECT($E1405:$E1675)</formula1>
    </dataValidation>
    <dataValidation type="list" allowBlank="1" showInputMessage="1" showErrorMessage="1" sqref="G1482:G1494" xr:uid="{75B648E6-B55F-48CD-801D-3C6B55ACD335}">
      <formula1>INDIRECT($E1482:$E1675)</formula1>
    </dataValidation>
    <dataValidation type="list" allowBlank="1" showInputMessage="1" showErrorMessage="1" sqref="G1459:G1480" xr:uid="{E19ED4CF-88CF-4CB9-A3E1-2AD23905F262}">
      <formula1>INDIRECT($E1459:$E1675)</formula1>
    </dataValidation>
    <dataValidation type="list" allowBlank="1" showInputMessage="1" showErrorMessage="1" sqref="G1453:G1455" xr:uid="{9F09DBBC-D252-4C3B-8052-5411F7391AA0}">
      <formula1>INDIRECT($E1453:$E1675)</formula1>
    </dataValidation>
    <dataValidation type="list" allowBlank="1" showInputMessage="1" showErrorMessage="1" sqref="G1429:G1441" xr:uid="{CC3B5417-F8C5-4854-B64B-1A414D1DD0CF}">
      <formula1>INDIRECT($E1429:$E1675)</formula1>
    </dataValidation>
    <dataValidation type="list" allowBlank="1" showInputMessage="1" showErrorMessage="1" sqref="G1408:G1427" xr:uid="{A4343B41-FC6D-452A-B208-45A4852F6C57}">
      <formula1>INDIRECT($E1408:$E1675)</formula1>
    </dataValidation>
    <dataValidation type="list" allowBlank="1" showInputMessage="1" showErrorMessage="1" sqref="G1402:G1404" xr:uid="{A10E3DD6-A6CE-4F2C-958A-6143C632E067}">
      <formula1>INDIRECT($E1402:$E1675)</formula1>
    </dataValidation>
    <dataValidation type="list" allowBlank="1" showInputMessage="1" showErrorMessage="1" sqref="G1370" xr:uid="{6DE56922-8752-4D72-BD38-9003BDBE029C}">
      <formula1>INDIRECT($E1370:$E1675)</formula1>
    </dataValidation>
    <dataValidation type="list" allowBlank="1" showInputMessage="1" showErrorMessage="1" sqref="G1330" xr:uid="{AA5ABE7B-71EB-4677-B01B-C157E5B3C8B5}">
      <formula1>INDIRECT($E1330:$E1675)</formula1>
    </dataValidation>
    <dataValidation type="list" allowBlank="1" showInputMessage="1" showErrorMessage="1" sqref="G1304" xr:uid="{F910756A-4341-4562-BF37-0CE5EB4151E4}">
      <formula1>INDIRECT($E1304:$E1675)</formula1>
    </dataValidation>
    <dataValidation type="list" allowBlank="1" showInputMessage="1" showErrorMessage="1" sqref="G1344" xr:uid="{07975809-E834-4DD5-B8BB-0F21D1ABE30D}">
      <formula1>INDIRECT($E1344:$E1675)</formula1>
    </dataValidation>
    <dataValidation type="list" allowBlank="1" showInputMessage="1" showErrorMessage="1" sqref="G1371" xr:uid="{B7F1531A-D727-4BD4-A9AA-3711D879771F}">
      <formula1>INDIRECT($E1371:$E1675)</formula1>
    </dataValidation>
    <dataValidation type="list" allowBlank="1" showInputMessage="1" showErrorMessage="1" sqref="G1331" xr:uid="{FF1F6CF8-C394-4EE3-966B-EC4C5C3398FB}">
      <formula1>INDIRECT($E1331:$E1675)</formula1>
    </dataValidation>
    <dataValidation type="list" allowBlank="1" showInputMessage="1" showErrorMessage="1" sqref="G1297" xr:uid="{4E285F0C-39F5-4297-A91B-B282C309834D}">
      <formula1>INDIRECT($E1297:$E1675)</formula1>
    </dataValidation>
    <dataValidation type="list" allowBlank="1" showInputMessage="1" showErrorMessage="1" sqref="G1337" xr:uid="{5CC0620C-BD2B-4438-971A-22398CD4E4E0}">
      <formula1>INDIRECT($E1337:$E1675)</formula1>
    </dataValidation>
    <dataValidation type="list" allowBlank="1" showInputMessage="1" showErrorMessage="1" sqref="G1298" xr:uid="{46839580-2144-4089-B8C4-B587C15836FE}">
      <formula1>INDIRECT($E1298:$E1675)</formula1>
    </dataValidation>
    <dataValidation type="list" allowBlank="1" showInputMessage="1" showErrorMessage="1" sqref="G1338" xr:uid="{03F7086E-1069-407E-9A93-C2DB4EE4AAA6}">
      <formula1>INDIRECT($E1338:$E1675)</formula1>
    </dataValidation>
    <dataValidation type="list" allowBlank="1" showInputMessage="1" showErrorMessage="1" sqref="G1377" xr:uid="{80B73FAF-26BF-488C-96BD-6B10DE2E9933}">
      <formula1>INDIRECT($E1377:$E1675)</formula1>
    </dataValidation>
    <dataValidation type="list" allowBlank="1" showInputMessage="1" showErrorMessage="1" sqref="G1378" xr:uid="{FC1D1062-FC27-46ED-8A90-EAF318182216}">
      <formula1>INDIRECT($E1378:$E1675)</formula1>
    </dataValidation>
    <dataValidation type="list" allowBlank="1" showInputMessage="1" showErrorMessage="1" sqref="G1294" xr:uid="{A1444F96-AC9C-468B-8F4B-84656CC47EED}">
      <formula1>INDIRECT($E1294:$E1675)</formula1>
    </dataValidation>
    <dataValidation type="list" allowBlank="1" showInputMessage="1" showErrorMessage="1" sqref="G1145" xr:uid="{C3EA9122-6CFF-4349-BE90-5052A0713DB1}">
      <formula1>INDIRECT($E1145:$E1675)</formula1>
    </dataValidation>
    <dataValidation type="list" allowBlank="1" showInputMessage="1" showErrorMessage="1" sqref="G1181" xr:uid="{B335975C-6964-4CB2-A94B-4F19BF20AA6F}">
      <formula1>INDIRECT($E1181:$E1675)</formula1>
    </dataValidation>
    <dataValidation type="list" allowBlank="1" showInputMessage="1" showErrorMessage="1" sqref="G1219" xr:uid="{FCEC6D6E-E2DF-4D04-8B2B-1DEFE03C87D9}">
      <formula1>INDIRECT($E1219:$E1675)</formula1>
    </dataValidation>
    <dataValidation type="list" allowBlank="1" showInputMessage="1" showErrorMessage="1" sqref="G1256" xr:uid="{4DEFD945-7B36-40AC-BC54-BD5A801A4632}">
      <formula1>INDIRECT($E1256:$E1675)</formula1>
    </dataValidation>
    <dataValidation type="list" allowBlank="1" showInputMessage="1" showErrorMessage="1" sqref="G1291" xr:uid="{2AF7D399-06F1-4620-AB8B-7A2D6C3BAD02}">
      <formula1>INDIRECT($E1291:$E1675)</formula1>
    </dataValidation>
    <dataValidation type="list" allowBlank="1" showInputMessage="1" showErrorMessage="1" sqref="G1030" xr:uid="{DF171AAC-5D4F-4161-AAD5-88C330707AD0}">
      <formula1>INDIRECT($E1030:$E1675)</formula1>
    </dataValidation>
    <dataValidation type="list" allowBlank="1" showInputMessage="1" showErrorMessage="1" sqref="G1070" xr:uid="{AA0E9675-955F-4FAC-BE6C-0B4A9C730EB0}">
      <formula1>INDIRECT($E1070:$E1675)</formula1>
    </dataValidation>
    <dataValidation type="list" allowBlank="1" showInputMessage="1" showErrorMessage="1" sqref="G1144" xr:uid="{4ECBF4BD-9FBD-4B78-A40E-AD30A4103D93}">
      <formula1>INDIRECT($E1144:$E1675)</formula1>
    </dataValidation>
    <dataValidation type="list" allowBlank="1" showInputMessage="1" showErrorMessage="1" sqref="G1290" xr:uid="{08EA66ED-F25A-4131-A1F4-333978084AEA}">
      <formula1>INDIRECT($E1290:$E1675)</formula1>
    </dataValidation>
    <dataValidation type="list" allowBlank="1" showInputMessage="1" showErrorMessage="1" sqref="G1108" xr:uid="{9FC96F66-0034-46A9-A19A-629766775A5D}">
      <formula1>INDIRECT($E1108:$E1675)</formula1>
    </dataValidation>
    <dataValidation type="list" allowBlank="1" showInputMessage="1" showErrorMessage="1" sqref="G1071" xr:uid="{AC6624E3-F8DF-496D-92E3-A6C159786F2E}">
      <formula1>INDIRECT($E1071:$E1675)</formula1>
    </dataValidation>
    <dataValidation type="list" allowBlank="1" showInputMessage="1" showErrorMessage="1" sqref="G1107" xr:uid="{452100A1-6D58-403F-A0E9-9985E7D0EF48}">
      <formula1>INDIRECT($E1107:$E1675)</formula1>
    </dataValidation>
    <dataValidation type="list" allowBlank="1" showInputMessage="1" showErrorMessage="1" sqref="G1257" xr:uid="{290F3E91-3B42-47D1-A6CE-806CB508622C}">
      <formula1>INDIRECT($E1257:$E1675)</formula1>
    </dataValidation>
    <dataValidation type="list" allowBlank="1" showInputMessage="1" showErrorMessage="1" sqref="G871" xr:uid="{C147E874-FFEF-4D81-ADA1-30A4A54DCF78}">
      <formula1>INDIRECT($E871:$E1675)</formula1>
    </dataValidation>
    <dataValidation type="list" allowBlank="1" showInputMessage="1" showErrorMessage="1" sqref="G872" xr:uid="{CD0E8090-FE3F-47BB-886B-7AC56BF3A3C5}">
      <formula1>INDIRECT($E872:$E1675)</formula1>
    </dataValidation>
    <dataValidation type="list" allowBlank="1" showInputMessage="1" showErrorMessage="1" sqref="G913" xr:uid="{CAE475CC-22DA-4A7C-8A62-A402AE5A8843}">
      <formula1>INDIRECT($E913:$E1675)</formula1>
    </dataValidation>
    <dataValidation type="list" allowBlank="1" showInputMessage="1" showErrorMessage="1" sqref="G950" xr:uid="{89BBFEE8-E8FA-4706-993D-7649878C91BB}">
      <formula1>INDIRECT($E950:$E1675)</formula1>
    </dataValidation>
    <dataValidation type="list" allowBlank="1" showInputMessage="1" showErrorMessage="1" sqref="G914" xr:uid="{10282E80-C04F-43D6-AD46-9E3853D164A6}">
      <formula1>INDIRECT($E914:$E1675)</formula1>
    </dataValidation>
    <dataValidation type="list" allowBlank="1" showInputMessage="1" showErrorMessage="1" sqref="G988" xr:uid="{D1F2653B-7456-45D0-84F0-E85C3430F38C}">
      <formula1>INDIRECT($E988:$E1675)</formula1>
    </dataValidation>
    <dataValidation type="list" allowBlank="1" showInputMessage="1" showErrorMessage="1" sqref="G951" xr:uid="{73822FC7-226A-4108-B054-88BB2EEF32B4}">
      <formula1>INDIRECT($E951:$E1675)</formula1>
    </dataValidation>
    <dataValidation type="list" allowBlank="1" showInputMessage="1" showErrorMessage="1" sqref="G1182" xr:uid="{28065DF9-8F65-437D-95BF-F5C08D0C84FA}">
      <formula1>INDIRECT($E1182:$E1675)</formula1>
    </dataValidation>
    <dataValidation type="list" allowBlank="1" showInputMessage="1" showErrorMessage="1" sqref="G1218" xr:uid="{6377F586-AB41-4713-A7BD-E5755108FD8B}">
      <formula1>INDIRECT($E1218:$E1675)</formula1>
    </dataValidation>
    <dataValidation type="list" allowBlank="1" showInputMessage="1" showErrorMessage="1" sqref="G1263" xr:uid="{8043BA8B-25BA-4901-BD12-5BF799FF636A}">
      <formula1>INDIRECT($E1263:$E1675)</formula1>
    </dataValidation>
    <dataValidation type="list" allowBlank="1" showInputMessage="1" showErrorMessage="1" sqref="G989" xr:uid="{23FD4C6A-A827-4D22-8076-94B551CB706B}">
      <formula1>INDIRECT($E989:$E1675)</formula1>
    </dataValidation>
    <dataValidation type="list" allowBlank="1" showInputMessage="1" showErrorMessage="1" sqref="G1029" xr:uid="{A5C0B756-D917-483C-8C7A-437808093A69}">
      <formula1>INDIRECT($E1029:$E1675)</formula1>
    </dataValidation>
    <dataValidation type="list" allowBlank="1" showInputMessage="1" showErrorMessage="1" sqref="G1328:G1329" xr:uid="{246C4A68-888E-4FB2-A45A-7C0ADABD865A}">
      <formula1>INDIRECT($E1328:$E1675)</formula1>
    </dataValidation>
    <dataValidation type="list" allowBlank="1" showInputMessage="1" showErrorMessage="1" sqref="G1368:G1369" xr:uid="{4AB7849A-204F-40EF-B9D3-FFD79BC41525}">
      <formula1>INDIRECT($E1368:$E1675)</formula1>
    </dataValidation>
    <dataValidation type="list" allowBlank="1" showInputMessage="1" showErrorMessage="1" sqref="G1334:G1336" xr:uid="{4C588F7E-FF05-48F3-9702-F9A3937454BA}">
      <formula1>INDIRECT($E1334:$E1675)</formula1>
    </dataValidation>
    <dataValidation type="list" allowBlank="1" showInputMessage="1" showErrorMessage="1" sqref="G1295:G1296" xr:uid="{373AA3A9-8FA5-4078-8933-02227BB05EBD}">
      <formula1>INDIRECT($E1295:$E1675)</formula1>
    </dataValidation>
    <dataValidation type="list" allowBlank="1" showInputMessage="1" showErrorMessage="1" sqref="G1374:G1376" xr:uid="{BB3791CA-601D-46F7-AA17-0C9D0A1ED3DE}">
      <formula1>INDIRECT($E1374:$E1675)</formula1>
    </dataValidation>
    <dataValidation type="list" allowBlank="1" showInputMessage="1" showErrorMessage="1" sqref="G1332:G1333" xr:uid="{EA33A971-A5D9-441A-AFD6-2550E4704B7F}">
      <formula1>INDIRECT($E1332:$E1675)</formula1>
    </dataValidation>
    <dataValidation type="list" allowBlank="1" showInputMessage="1" showErrorMessage="1" sqref="G1372:G1373" xr:uid="{C8C5FF67-D2F4-4AC3-9D15-F1D550D1B49B}">
      <formula1>INDIRECT($E1372:$E1675)</formula1>
    </dataValidation>
    <dataValidation type="list" allowBlank="1" showInputMessage="1" showErrorMessage="1" sqref="G1379:G1380" xr:uid="{8CC94E83-DA2A-4785-A5D5-016987DD4B45}">
      <formula1>INDIRECT($E1379:$E1675)</formula1>
    </dataValidation>
    <dataValidation type="list" allowBlank="1" showInputMessage="1" showErrorMessage="1" sqref="G1302:G1303" xr:uid="{4AD091F3-1EE2-4FA3-B495-B59A973EF0FC}">
      <formula1>INDIRECT($E1302:$E1675)</formula1>
    </dataValidation>
    <dataValidation type="list" allowBlank="1" showInputMessage="1" showErrorMessage="1" sqref="G1342:G1343" xr:uid="{5DEB69B3-3F85-44F8-BC8C-8537113B221C}">
      <formula1>INDIRECT($E1342:$E1675)</formula1>
    </dataValidation>
    <dataValidation type="list" allowBlank="1" showInputMessage="1" showErrorMessage="1" sqref="G1345:G1367" xr:uid="{1F5B9B00-2DE5-4021-878D-E9A779B20E54}">
      <formula1>INDIRECT($E1345:$E1675)</formula1>
    </dataValidation>
    <dataValidation type="list" allowBlank="1" showInputMessage="1" showErrorMessage="1" sqref="G1381:G1387" xr:uid="{5BB5F024-99F9-4A2F-AAE4-0024CA1DBAD1}">
      <formula1>INDIRECT($E1381:$E1675)</formula1>
    </dataValidation>
    <dataValidation type="list" allowBlank="1" showInputMessage="1" showErrorMessage="1" sqref="G1388:G1394" xr:uid="{E8C48C98-B4FB-44F3-819C-6C4A2BD18A51}">
      <formula1>INDIRECT($E1388:$E1675)</formula1>
    </dataValidation>
    <dataValidation type="list" allowBlank="1" showInputMessage="1" showErrorMessage="1" sqref="G1339:G1341" xr:uid="{6F069B1E-8645-41B7-9EAB-AFDD6C9AC038}">
      <formula1>INDIRECT($E1339:$E1675)</formula1>
    </dataValidation>
    <dataValidation type="list" allowBlank="1" showInputMessage="1" showErrorMessage="1" sqref="G1305:G1327" xr:uid="{9F52CA49-D388-4A8E-8F00-D994AFD71FE5}">
      <formula1>INDIRECT($E1305:$E1675)</formula1>
    </dataValidation>
    <dataValidation type="list" allowBlank="1" showInputMessage="1" showErrorMessage="1" sqref="G1299:G1301" xr:uid="{118D7A18-043C-4E09-B3B6-68F91643F050}">
      <formula1>INDIRECT($E1299:$E1675)</formula1>
    </dataValidation>
    <dataValidation type="list" allowBlank="1" showInputMessage="1" showErrorMessage="1" sqref="G1146:G1180" xr:uid="{7D0E686B-F0C8-4592-8D79-0678E009E2F5}">
      <formula1>INDIRECT($E1146:$E1675)</formula1>
    </dataValidation>
    <dataValidation type="list" allowBlank="1" showInputMessage="1" showErrorMessage="1" sqref="G1072:G1106" xr:uid="{12CDDFDF-EB85-4069-8BEB-534584A10BCC}">
      <formula1>INDIRECT($E1072:$E1675)</formula1>
    </dataValidation>
    <dataValidation type="list" allowBlank="1" showInputMessage="1" showErrorMessage="1" sqref="G990:G1028" xr:uid="{71B2B841-42AD-44B2-9487-5FF966BCB9E6}">
      <formula1>INDIRECT($E990:$E1675)</formula1>
    </dataValidation>
    <dataValidation type="list" allowBlank="1" showInputMessage="1" showErrorMessage="1" sqref="G915:G949" xr:uid="{FE080A55-3AF3-4C16-BD0C-44E76BCFE0D3}">
      <formula1>INDIRECT($E915:$E1675)</formula1>
    </dataValidation>
    <dataValidation type="list" allowBlank="1" showInputMessage="1" showErrorMessage="1" sqref="G873:G912" xr:uid="{00BA1B37-8242-47FA-9029-317BF8DAA482}">
      <formula1>INDIRECT($E873:$E1675)</formula1>
    </dataValidation>
    <dataValidation type="list" allowBlank="1" showInputMessage="1" showErrorMessage="1" sqref="G952:G987" xr:uid="{788C53C5-CD91-4D92-A601-9DCC11218291}">
      <formula1>INDIRECT($E952:$E1675)</formula1>
    </dataValidation>
    <dataValidation type="list" allowBlank="1" showInputMessage="1" showErrorMessage="1" sqref="G1031:G1069" xr:uid="{385F5ADC-D9AF-49B7-9D04-FF97C141E7F5}">
      <formula1>INDIRECT($E1031:$E1675)</formula1>
    </dataValidation>
    <dataValidation type="list" allowBlank="1" showInputMessage="1" showErrorMessage="1" sqref="G1109:G1143" xr:uid="{ADA10B49-6FF9-417C-A5DA-49957ADC87AD}">
      <formula1>INDIRECT($E1109:$E1675)</formula1>
    </dataValidation>
    <dataValidation type="list" allowBlank="1" showInputMessage="1" showErrorMessage="1" sqref="G1220:G1250" xr:uid="{FB9DF552-8BBD-4118-ABF6-A5541E534AD0}">
      <formula1>INDIRECT($E1220:$E1675)</formula1>
    </dataValidation>
    <dataValidation type="list" allowBlank="1" showInputMessage="1" showErrorMessage="1" sqref="G1183:G1217" xr:uid="{D6A1527D-5BB9-42F8-BE3D-CA3CA985E710}">
      <formula1>INDIRECT($E1183:$E1675)</formula1>
    </dataValidation>
    <dataValidation type="list" allowBlank="1" showInputMessage="1" showErrorMessage="1" sqref="G1292:G1293" xr:uid="{CFB2EDA3-DAB2-472E-B32B-940F3ABBD9FA}">
      <formula1>INDIRECT($E1292:$E1675)</formula1>
    </dataValidation>
    <dataValidation type="list" allowBlank="1" showInputMessage="1" showErrorMessage="1" sqref="G1251:G1252" xr:uid="{70C249EC-F0D5-4804-A7C8-8F2EC89CF30F}">
      <formula1>INDIRECT($E1251:$E1675)</formula1>
    </dataValidation>
    <dataValidation type="list" allowBlank="1" showInputMessage="1" showErrorMessage="1" sqref="G1261:G1262" xr:uid="{987BE6BF-1A0F-400C-88FB-2AD8E1746B91}">
      <formula1>INDIRECT($E1261:$E1675)</formula1>
    </dataValidation>
    <dataValidation type="list" allowBlank="1" showInputMessage="1" showErrorMessage="1" sqref="G1253:G1255" xr:uid="{23C1FDD5-5ABA-4D50-B675-08DD30479775}">
      <formula1>INDIRECT($E1253:$E1675)</formula1>
    </dataValidation>
    <dataValidation type="list" allowBlank="1" showInputMessage="1" showErrorMessage="1" sqref="G1288:G1289" xr:uid="{1DC67099-72E3-4BF9-B553-C29898C4DEFF}">
      <formula1>INDIRECT($E1288:$E1675)</formula1>
    </dataValidation>
    <dataValidation type="list" allowBlank="1" showInputMessage="1" showErrorMessage="1" sqref="G1264:G1287" xr:uid="{028F349D-3BD9-49C4-A44C-683FFDB5BC42}">
      <formula1>INDIRECT($E1264:$E1675)</formula1>
    </dataValidation>
    <dataValidation type="list" allowBlank="1" showInputMessage="1" showErrorMessage="1" sqref="G1258:G1260" xr:uid="{50E03725-E8B8-40FA-85ED-1C56837917EB}">
      <formula1>INDIRECT($E1258:$E1675)</formula1>
    </dataValidation>
    <dataValidation type="list" allowBlank="1" showInputMessage="1" showErrorMessage="1" sqref="G832:G870" xr:uid="{1CFD9B8A-F018-43A0-BAEE-66F63CB8BA3E}">
      <formula1>INDIRECT($E832:$E1675)</formula1>
    </dataValidation>
    <dataValidation type="list" allowBlank="1" showInputMessage="1" showErrorMessage="1" sqref="G830" xr:uid="{5A1D8769-B973-48E5-BDDF-0B10F053DEE6}">
      <formula1>INDIRECT($E830:$E1675)</formula1>
    </dataValidation>
    <dataValidation type="list" allowBlank="1" showInputMessage="1" showErrorMessage="1" sqref="G831" xr:uid="{07948291-79C4-45F2-9010-B35A69AE7FF3}">
      <formula1>INDIRECT($E831:$E1675)</formula1>
    </dataValidation>
    <dataValidation type="list" allowBlank="1" showInputMessage="1" showErrorMessage="1" sqref="G828:G829" xr:uid="{513C6392-09B3-43D0-AFB0-3397ABDAB193}">
      <formula1>INDIRECT($E828:$E1714)</formula1>
    </dataValidation>
    <dataValidation type="list" allowBlank="1" showInputMessage="1" showErrorMessage="1" sqref="G779" xr:uid="{3838BC58-AEB8-48A9-BC76-BE1EB6F5DD1A}">
      <formula1>INDIRECT($E779:$E1675)</formula1>
    </dataValidation>
    <dataValidation type="list" allowBlank="1" showInputMessage="1" showErrorMessage="1" sqref="G731" xr:uid="{E5E4C2A1-37A3-47FB-9E66-D1B1E4B6FFE0}">
      <formula1>INDIRECT($E731:$E1675)</formula1>
    </dataValidation>
    <dataValidation type="list" allowBlank="1" showInputMessage="1" showErrorMessage="1" sqref="G827" xr:uid="{8089A4B9-F168-45BF-865F-AD1884D725C3}">
      <formula1>INDIRECT($E827:$E1675)</formula1>
    </dataValidation>
    <dataValidation type="list" allowBlank="1" showInputMessage="1" showErrorMessage="1" sqref="G792" xr:uid="{D1B53A14-C453-43EA-A0A5-C9E6A3D9CA10}">
      <formula1>INDIRECT($E792:$E1675)</formula1>
    </dataValidation>
    <dataValidation type="list" allowBlank="1" showInputMessage="1" showErrorMessage="1" sqref="G744" xr:uid="{0CFC5736-098E-4591-A7A6-62135C583CD3}">
      <formula1>INDIRECT($E744:$E1675)</formula1>
    </dataValidation>
    <dataValidation type="list" allowBlank="1" showInputMessage="1" showErrorMessage="1" sqref="G697" xr:uid="{09C8B2FC-4EAB-4BD2-9329-1AF90038AE96}">
      <formula1>INDIRECT($E697:$E1675)</formula1>
    </dataValidation>
    <dataValidation type="list" allowBlank="1" showInputMessage="1" showErrorMessage="1" sqref="G690" xr:uid="{28412B8E-7E7F-437B-AD4B-D1B841850E67}">
      <formula1>INDIRECT($E690:$E1675)</formula1>
    </dataValidation>
    <dataValidation type="list" allowBlank="1" showInputMessage="1" showErrorMessage="1" sqref="G691" xr:uid="{14349B2D-F396-4172-A1F5-9C8B3C3F017C}">
      <formula1>INDIRECT($E691:$E1675)</formula1>
    </dataValidation>
    <dataValidation type="list" allowBlank="1" showInputMessage="1" showErrorMessage="1" sqref="G737" xr:uid="{262E5884-C92C-4887-B65F-E542B4172F55}">
      <formula1>INDIRECT($E737:$E1675)</formula1>
    </dataValidation>
    <dataValidation type="list" allowBlank="1" showInputMessage="1" showErrorMessage="1" sqref="G785" xr:uid="{3F91D6E6-7377-4A17-A0DC-324FC7580BB2}">
      <formula1>INDIRECT($E785:$E1675)</formula1>
    </dataValidation>
    <dataValidation type="list" allowBlank="1" showInputMessage="1" showErrorMessage="1" sqref="G738" xr:uid="{27360F75-3DC6-492E-9BAB-6D0768CBF936}">
      <formula1>INDIRECT($E738:$E1675)</formula1>
    </dataValidation>
    <dataValidation type="list" allowBlank="1" showInputMessage="1" showErrorMessage="1" sqref="G786" xr:uid="{5BECB1FD-D1D7-4350-B52E-F566F2285FC1}">
      <formula1>INDIRECT($E786:$E1675)</formula1>
    </dataValidation>
    <dataValidation type="list" allowBlank="1" showInputMessage="1" showErrorMessage="1" sqref="G778" xr:uid="{21E3A526-629A-4397-8B65-27E6ABE86D0A}">
      <formula1>INDIRECT($E778:$E1675)</formula1>
    </dataValidation>
    <dataValidation type="list" allowBlank="1" showInputMessage="1" showErrorMessage="1" sqref="G730" xr:uid="{76E3A52A-DAAD-4D74-AA3B-9ED8A2873731}">
      <formula1>INDIRECT($E730:$E1675)</formula1>
    </dataValidation>
    <dataValidation type="list" allowBlank="1" showInputMessage="1" showErrorMessage="1" sqref="G826" xr:uid="{F2BE49E4-2562-47CB-87EF-330FED4E9FA0}">
      <formula1>INDIRECT($E826:$E1675)</formula1>
    </dataValidation>
    <dataValidation type="list" allowBlank="1" showInputMessage="1" showErrorMessage="1" sqref="G790:G791" xr:uid="{98D6B158-5476-43F5-B1A3-310EC78E5805}">
      <formula1>INDIRECT($E790:$E1675)</formula1>
    </dataValidation>
    <dataValidation type="list" allowBlank="1" showInputMessage="1" showErrorMessage="1" sqref="G695:G696" xr:uid="{6F7DDDBF-8947-438D-AFFD-D3A5EA08E98B}">
      <formula1>INDIRECT($E695:$E1675)</formula1>
    </dataValidation>
    <dataValidation type="list" allowBlank="1" showInputMessage="1" showErrorMessage="1" sqref="G742:G743" xr:uid="{63905108-40AD-4DE3-8FF4-CB485B57545B}">
      <formula1>INDIRECT($E742:$E1675)</formula1>
    </dataValidation>
    <dataValidation type="list" allowBlank="1" showInputMessage="1" showErrorMessage="1" sqref="G824:G825" xr:uid="{D4B6CA86-CCAC-4A43-98E2-4F0EEEB82FDE}">
      <formula1>INDIRECT($E824:$E1675)</formula1>
    </dataValidation>
    <dataValidation type="list" allowBlank="1" showInputMessage="1" showErrorMessage="1" sqref="G728:G729" xr:uid="{638D4327-4E9F-439D-B7F0-DE90F2B4FAD6}">
      <formula1>INDIRECT($E728:$E1675)</formula1>
    </dataValidation>
    <dataValidation type="list" allowBlank="1" showInputMessage="1" showErrorMessage="1" sqref="G776:G777" xr:uid="{4DED7E62-5385-4D50-8E32-8D5CB94425A0}">
      <formula1>INDIRECT($E776:$E1675)</formula1>
    </dataValidation>
    <dataValidation type="list" allowBlank="1" showInputMessage="1" showErrorMessage="1" sqref="G732:G733" xr:uid="{25BBBA28-FC52-42BC-BA43-3EA00897D2CA}">
      <formula1>INDIRECT($E732:$E1675)</formula1>
    </dataValidation>
    <dataValidation type="list" allowBlank="1" showInputMessage="1" showErrorMessage="1" sqref="G685:G686" xr:uid="{E480F973-C817-4960-B78D-8D9FA857F248}">
      <formula1>INDIRECT($E685:$E1675)</formula1>
    </dataValidation>
    <dataValidation type="list" allowBlank="1" showInputMessage="1" showErrorMessage="1" sqref="G780:G781" xr:uid="{9BD6E8ED-671C-4AE1-8B87-54720F6C2F84}">
      <formula1>INDIRECT($E780:$E1675)</formula1>
    </dataValidation>
    <dataValidation type="list" allowBlank="1" showInputMessage="1" showErrorMessage="1" sqref="G734:G736" xr:uid="{4E5DA6F1-454D-4720-AAFD-33AE1FA66EBA}">
      <formula1>INDIRECT($E734:$E1675)</formula1>
    </dataValidation>
    <dataValidation type="list" allowBlank="1" showInputMessage="1" showErrorMessage="1" sqref="G687:G689" xr:uid="{23818819-6D28-4DD1-BA86-65FFE9A89EB7}">
      <formula1>INDIRECT($E687:$E1675)</formula1>
    </dataValidation>
    <dataValidation type="list" allowBlank="1" showInputMessage="1" showErrorMessage="1" sqref="G782:G784" xr:uid="{D7BC6B59-41F1-446A-9087-ED7EAAFCA6A1}">
      <formula1>INDIRECT($E782:$E1675)</formula1>
    </dataValidation>
    <dataValidation type="list" allowBlank="1" showInputMessage="1" showErrorMessage="1" sqref="G692:G694" xr:uid="{BDCB9CDA-BD51-431F-AFFF-DC7DF1DA12F0}">
      <formula1>INDIRECT($E692:$E1675)</formula1>
    </dataValidation>
    <dataValidation type="list" allowBlank="1" showInputMessage="1" showErrorMessage="1" sqref="G698:G727" xr:uid="{3BB125DD-720A-41A0-92DC-FE5748FB00C7}">
      <formula1>INDIRECT($E698:$E1675)</formula1>
    </dataValidation>
    <dataValidation type="list" allowBlank="1" showInputMessage="1" showErrorMessage="1" sqref="G793:G823" xr:uid="{76FAA9AD-19B2-403A-9678-4D7684896484}">
      <formula1>INDIRECT($E793:$E1675)</formula1>
    </dataValidation>
    <dataValidation type="list" allowBlank="1" showInputMessage="1" showErrorMessage="1" sqref="G787:G789" xr:uid="{51AA1DB2-1716-4A93-9E2C-2A170FFD6D2F}">
      <formula1>INDIRECT($E787:$E1675)</formula1>
    </dataValidation>
    <dataValidation type="list" allowBlank="1" showInputMessage="1" showErrorMessage="1" sqref="G745:G775" xr:uid="{A03A0583-436D-4384-B6A2-075AC168D297}">
      <formula1>INDIRECT($E745:$E1675)</formula1>
    </dataValidation>
    <dataValidation type="list" allowBlank="1" showInputMessage="1" showErrorMessage="1" sqref="G739:G741" xr:uid="{3D786944-E41B-472B-B87E-233B2DFF0DB4}">
      <formula1>INDIRECT($E739:$E1675)</formula1>
    </dataValidation>
    <dataValidation type="list" allowBlank="1" showInputMessage="1" showErrorMessage="1" sqref="G557" xr:uid="{523CA432-0432-4F62-9352-387411936EAB}">
      <formula1>INDIRECT($E557:$E1675)</formula1>
    </dataValidation>
    <dataValidation type="list" allowBlank="1" showInputMessage="1" showErrorMessage="1" sqref="G601" xr:uid="{DF81A7AA-7180-453B-A659-05D9F09F3A11}">
      <formula1>INDIRECT($E601:$E1675)</formula1>
    </dataValidation>
    <dataValidation type="list" allowBlank="1" showInputMessage="1" showErrorMessage="1" sqref="G558" xr:uid="{63D9D154-8052-477C-B659-506D2F0DA482}">
      <formula1>INDIRECT($E558:$E1675)</formula1>
    </dataValidation>
    <dataValidation type="list" allowBlank="1" showInputMessage="1" showErrorMessage="1" sqref="G644" xr:uid="{E7B8BE90-3286-4756-9981-09BBE18EE380}">
      <formula1>INDIRECT($E644:$E1675)</formula1>
    </dataValidation>
    <dataValidation type="list" allowBlank="1" showInputMessage="1" showErrorMessage="1" sqref="G602" xr:uid="{8E1E376C-C094-443D-B604-1D00782679C8}">
      <formula1>INDIRECT($E602:$E1675)</formula1>
    </dataValidation>
    <dataValidation type="list" allowBlank="1" showInputMessage="1" showErrorMessage="1" sqref="G645" xr:uid="{E0A5B7E9-A22F-43F9-BD2E-5FA1DEB265AE}">
      <formula1>INDIRECT($E645:$E1675)</formula1>
    </dataValidation>
    <dataValidation type="list" allowBlank="1" showInputMessage="1" showErrorMessage="1" sqref="G646:G684" xr:uid="{7F307B50-E95B-433B-9ED4-899653C491AE}">
      <formula1>INDIRECT($E646:$E1675)</formula1>
    </dataValidation>
    <dataValidation type="list" allowBlank="1" showInputMessage="1" showErrorMessage="1" sqref="G559:G600" xr:uid="{712B9CEA-40CA-40C7-82D5-56257BD97418}">
      <formula1>INDIRECT($E559:$E1675)</formula1>
    </dataValidation>
    <dataValidation type="list" allowBlank="1" showInputMessage="1" showErrorMessage="1" sqref="G603:G643" xr:uid="{205B9030-2E84-4F04-8D79-677288ACE5B3}">
      <formula1>INDIRECT($E603:$E1675)</formula1>
    </dataValidation>
    <dataValidation type="list" allowBlank="1" showInputMessage="1" showErrorMessage="1" sqref="G555:G556" xr:uid="{AFCD290B-DC11-4E26-9B82-A12E6B6ADA40}">
      <formula1>INDIRECT($E555:$E1713)</formula1>
    </dataValidation>
    <dataValidation type="list" allowBlank="1" showInputMessage="1" showErrorMessage="1" sqref="G516:G554" xr:uid="{D4032142-DC45-4416-A25F-33616D976D19}">
      <formula1>INDIRECT($E516:$E1675)</formula1>
    </dataValidation>
    <dataValidation type="list" allowBlank="1" showInputMessage="1" showErrorMessage="1" sqref="G431" xr:uid="{CF9FDE17-2249-4694-BD41-2A52FCB9AF2C}">
      <formula1>INDIRECT($E431:$E1675)</formula1>
    </dataValidation>
    <dataValidation type="list" allowBlank="1" showInputMessage="1" showErrorMessage="1" sqref="G432" xr:uid="{F22339B7-812A-4B3C-8040-5385F8831BA2}">
      <formula1>INDIRECT($E432:$E1675)</formula1>
    </dataValidation>
    <dataValidation type="list" allowBlank="1" showInputMessage="1" showErrorMessage="1" sqref="G472" xr:uid="{0929EE52-CD65-4513-8417-C2761FAC00D4}">
      <formula1>INDIRECT($E472:$E1675)</formula1>
    </dataValidation>
    <dataValidation type="list" allowBlank="1" showInputMessage="1" showErrorMessage="1" sqref="G514" xr:uid="{38534F92-1B90-4344-BDA1-F1B7F650674D}">
      <formula1>INDIRECT($E514:$E1675)</formula1>
    </dataValidation>
    <dataValidation type="list" allowBlank="1" showInputMessage="1" showErrorMessage="1" sqref="G473" xr:uid="{9D05330F-44B8-4A2E-8FFB-754616F72188}">
      <formula1>INDIRECT($E473:$E1675)</formula1>
    </dataValidation>
    <dataValidation type="list" allowBlank="1" showInputMessage="1" showErrorMessage="1" sqref="G515" xr:uid="{64469EE0-6FA7-45D7-8BE5-024731B87FEB}">
      <formula1>INDIRECT($E515:$E1675)</formula1>
    </dataValidation>
    <dataValidation type="list" allowBlank="1" showInputMessage="1" showErrorMessage="1" sqref="G433:G471" xr:uid="{06318632-1CD3-4AF7-AE2E-3E888734A713}">
      <formula1>INDIRECT($E433:$E1675)</formula1>
    </dataValidation>
    <dataValidation type="list" allowBlank="1" showInputMessage="1" showErrorMessage="1" sqref="G474:G513" xr:uid="{63C3DC07-6403-4584-8569-B1987D3CEFB4}">
      <formula1>INDIRECT($E474:$E1675)</formula1>
    </dataValidation>
    <dataValidation type="list" allowBlank="1" showInputMessage="1" showErrorMessage="1" sqref="G429:G430" xr:uid="{1898A001-ED37-4B77-BF9C-96E67A67989A}">
      <formula1>INDIRECT($E429:$E1708)</formula1>
    </dataValidation>
    <dataValidation type="list" allowBlank="1" showInputMessage="1" showErrorMessage="1" sqref="G428" xr:uid="{646690E5-3008-4E68-884B-752B36D00A45}">
      <formula1>INDIRECT($E428:$E1675)</formula1>
    </dataValidation>
    <dataValidation type="list" allowBlank="1" showInputMessage="1" showErrorMessage="1" sqref="G366" xr:uid="{8D484A05-24E3-4057-8137-D057757650E3}">
      <formula1>INDIRECT($E366:$E1675)</formula1>
    </dataValidation>
    <dataValidation type="list" allowBlank="1" showInputMessage="1" showErrorMessage="1" sqref="G427" xr:uid="{23B87BDA-5137-4379-B54A-5CE7819BB7F5}">
      <formula1>INDIRECT($E427:$E1675)</formula1>
    </dataValidation>
    <dataValidation type="list" allowBlank="1" showInputMessage="1" showErrorMessage="1" sqref="G399" xr:uid="{B38CF6A2-2E83-4A2E-AC98-2399A20DB813}">
      <formula1>INDIRECT($E399:$E1675)</formula1>
    </dataValidation>
    <dataValidation type="list" allowBlank="1" showInputMessage="1" showErrorMessage="1" sqref="G333" xr:uid="{F7261BE0-7A93-4449-BEC6-2FE74B6B03FE}">
      <formula1>INDIRECT($E333:$E1675)</formula1>
    </dataValidation>
    <dataValidation type="list" allowBlank="1" showInputMessage="1" showErrorMessage="1" sqref="G367" xr:uid="{B9065993-9FF8-4E2C-A7B3-E152132BABE6}">
      <formula1>INDIRECT($E367:$E1675)</formula1>
    </dataValidation>
    <dataValidation type="list" allowBlank="1" showInputMessage="1" showErrorMessage="1" sqref="G300" xr:uid="{D8322590-B750-4785-AF14-D6B25B3FBEB3}">
      <formula1>INDIRECT($E300:$E1675)</formula1>
    </dataValidation>
    <dataValidation type="list" allowBlank="1" showInputMessage="1" showErrorMessage="1" sqref="G345" xr:uid="{61EA30CF-599D-43B7-9232-00A9960F5D81}">
      <formula1>INDIRECT($E345:$E1675)</formula1>
    </dataValidation>
    <dataValidation type="list" allowBlank="1" showInputMessage="1" showErrorMessage="1" sqref="G339" xr:uid="{EE40F2E6-49CB-484D-858D-1C4E420CA431}">
      <formula1>INDIRECT($E339:$E1675)</formula1>
    </dataValidation>
    <dataValidation type="list" allowBlank="1" showInputMessage="1" showErrorMessage="1" sqref="G400" xr:uid="{F0D28940-1CE6-40E7-A098-A0E68AEF861C}">
      <formula1>INDIRECT($E400:$E1675)</formula1>
    </dataValidation>
    <dataValidation type="list" allowBlank="1" showInputMessage="1" showErrorMessage="1" sqref="G403" xr:uid="{36C0DF82-5D7F-4B9A-9592-216FD772E333}">
      <formula1>INDIRECT($E403:$E1675)</formula1>
    </dataValidation>
    <dataValidation type="list" allowBlank="1" showInputMessage="1" showErrorMessage="1" sqref="G401" xr:uid="{DFFED185-DDBF-4EA0-BA93-0BE9A640C0D7}">
      <formula1>INDIRECT($E401:$E1675)</formula1>
    </dataValidation>
    <dataValidation type="list" allowBlank="1" showInputMessage="1" showErrorMessage="1" sqref="G332" xr:uid="{49EFEB67-C2A8-4D4E-89C0-544E9BFB54AD}">
      <formula1>INDIRECT($E332:$E1675)</formula1>
    </dataValidation>
    <dataValidation type="list" allowBlank="1" showInputMessage="1" showErrorMessage="1" sqref="G301:G331 G262" xr:uid="{1EA6722F-946A-47BB-870F-F57E27CE656B}">
      <formula1>INDIRECT($E262:$E1636)</formula1>
    </dataValidation>
    <dataValidation type="list" allowBlank="1" showInputMessage="1" showErrorMessage="1" sqref="G295:G296" xr:uid="{337F9BC3-9587-4524-914A-CDEB2C3F6DA4}">
      <formula1>INDIRECT($E295:$E1675)</formula1>
    </dataValidation>
    <dataValidation type="list" allowBlank="1" showInputMessage="1" showErrorMessage="1" sqref="G297:G299" xr:uid="{18167602-4673-4C7E-8068-ACF5C20BD729}">
      <formula1>INDIRECT($E297:$E1675)</formula1>
    </dataValidation>
    <dataValidation type="list" allowBlank="1" showInputMessage="1" showErrorMessage="1" sqref="G340:G344" xr:uid="{8CACED15-D022-4A42-B270-00164ED36F75}">
      <formula1>INDIRECT($E340:$E1675)</formula1>
    </dataValidation>
    <dataValidation type="list" allowBlank="1" showInputMessage="1" showErrorMessage="1" sqref="G334:G335" xr:uid="{83E57DD4-525B-4C06-8367-B010CA3EF361}">
      <formula1>INDIRECT($E334:$E1675)</formula1>
    </dataValidation>
    <dataValidation type="list" allowBlank="1" showInputMessage="1" showErrorMessage="1" sqref="G346:G365" xr:uid="{036CA710-38EC-423C-A776-D053D6408439}">
      <formula1>INDIRECT($E346:$E1675)</formula1>
    </dataValidation>
    <dataValidation type="list" allowBlank="1" showInputMessage="1" showErrorMessage="1" sqref="G336:G338" xr:uid="{6C7963C6-10B4-44A0-9C2B-8FBAEA48EAA9}">
      <formula1>INDIRECT($E336:$E1675)</formula1>
    </dataValidation>
    <dataValidation type="list" allowBlank="1" showInputMessage="1" showErrorMessage="1" sqref="G368:G369" xr:uid="{DAEA6CD5-5796-4620-89FB-6EAC23F2735C}">
      <formula1>INDIRECT($E368:$E1675)</formula1>
    </dataValidation>
    <dataValidation type="list" allowBlank="1" showInputMessage="1" showErrorMessage="1" sqref="G374:G378" xr:uid="{D93B3F46-4A04-43EE-912D-2398C00E5FE2}">
      <formula1>INDIRECT($E374:$E1675)</formula1>
    </dataValidation>
    <dataValidation type="list" allowBlank="1" showInputMessage="1" showErrorMessage="1" sqref="G379:G398" xr:uid="{C2579832-4AC2-4C53-AD3C-34EAE2E8E4B8}">
      <formula1>INDIRECT($E379:$E1675)</formula1>
    </dataValidation>
    <dataValidation type="list" allowBlank="1" showInputMessage="1" showErrorMessage="1" sqref="G406:G407" xr:uid="{A8C4E301-6613-4256-AF39-BBC130557C19}">
      <formula1>INDIRECT($E406:$E1675)</formula1>
    </dataValidation>
    <dataValidation type="list" allowBlank="1" showInputMessage="1" showErrorMessage="1" sqref="G404:G405" xr:uid="{5FC8960B-DA2E-43EF-9A9F-A389276D8182}">
      <formula1>INDIRECT($E404:$E1675)</formula1>
    </dataValidation>
    <dataValidation type="list" allowBlank="1" showInputMessage="1" showErrorMessage="1" sqref="G408:G426" xr:uid="{C12DC146-8C2C-4C53-A0CF-5FC5591EADF0}">
      <formula1>INDIRECT($E408:$E1675)</formula1>
    </dataValidation>
    <dataValidation type="list" allowBlank="1" showInputMessage="1" showErrorMessage="1" sqref="G370:G373" xr:uid="{9FB3EADB-09A1-48C8-8DE7-F15A893CEFC3}">
      <formula1>INDIRECT($E370:$E1675)</formula1>
    </dataValidation>
    <dataValidation type="list" allowBlank="1" showInputMessage="1" showErrorMessage="1" sqref="G264:G294" xr:uid="{BCD1F775-7380-497F-854E-98DE8AB8D3BD}">
      <formula1>INDIRECT($E264:$E1682)</formula1>
    </dataValidation>
    <dataValidation type="list" allowBlank="1" showInputMessage="1" showErrorMessage="1" sqref="G263" xr:uid="{7A657DAB-AD3F-45FD-988B-1E6B6FD2CFEB}">
      <formula1>INDIRECT($E263:$E1720)</formula1>
    </dataValidation>
    <dataValidation type="list" allowBlank="1" showInputMessage="1" showErrorMessage="1" sqref="G249" xr:uid="{7E40A65D-D76A-4B14-BB9E-67084CF0A1E7}">
      <formula1>INDIRECT($E249:$E1675)</formula1>
    </dataValidation>
    <dataValidation type="list" allowBlank="1" showInputMessage="1" showErrorMessage="1" sqref="G248 G258:G259" xr:uid="{135C6419-3BAE-4B67-9EAE-EDF2050CFA0D}">
      <formula1>INDIRECT($E248:$E1675)</formula1>
    </dataValidation>
    <dataValidation type="list" allowBlank="1" showInputMessage="1" showErrorMessage="1" sqref="G215" xr:uid="{6F4C8219-267F-4B22-8A82-4C31B2112E69}">
      <formula1>INDIRECT($E215:$E1675)</formula1>
    </dataValidation>
    <dataValidation type="list" allowBlank="1" showInputMessage="1" showErrorMessage="1" sqref="G216" xr:uid="{73FCB899-A9CC-4B84-9E69-3AC8F042299C}">
      <formula1>INDIRECT($E216:$E1675)</formula1>
    </dataValidation>
    <dataValidation type="list" allowBlank="1" showInputMessage="1" showErrorMessage="1" sqref="G18" xr:uid="{34148AAA-1870-47B4-A09A-6926255A6FEE}">
      <formula1>INDIRECT($E18:$E1639)</formula1>
    </dataValidation>
    <dataValidation type="list" allowBlank="1" showInputMessage="1" showErrorMessage="1" sqref="R18:R1673" xr:uid="{1BE40AE6-EDBC-4468-B6F2-FBA31E5EB5E1}">
      <formula1>$AP$17:$AP$18</formula1>
    </dataValidation>
    <dataValidation type="list" allowBlank="1" showInputMessage="1" showErrorMessage="1" sqref="G82" xr:uid="{E1B9DC99-A371-4A49-970A-8C6695574793}">
      <formula1>INDIRECT($E82:$E1674)</formula1>
    </dataValidation>
    <dataValidation type="list" allowBlank="1" showInputMessage="1" showErrorMessage="1" sqref="G175" xr:uid="{C2FBFF45-2D96-4172-8368-D090CDBF2BCA}">
      <formula1>INDIRECT($E175:$E1675)</formula1>
    </dataValidation>
    <dataValidation type="list" allowBlank="1" showInputMessage="1" showErrorMessage="1" sqref="G176" xr:uid="{B10FAD4B-EF97-4AD3-9C68-697C70266C34}">
      <formula1>INDIRECT($E176:$E1675)</formula1>
    </dataValidation>
    <dataValidation type="list" allowBlank="1" showInputMessage="1" showErrorMessage="1" sqref="G83" xr:uid="{639AD80D-1465-405E-BFA6-A7386882BEE1}">
      <formula1>INDIRECT($E83:$E1674)</formula1>
    </dataValidation>
    <dataValidation type="list" allowBlank="1" showInputMessage="1" showErrorMessage="1" sqref="G117" xr:uid="{33AC5ACA-6A6A-4B99-8B2D-4D39D1AA6F84}">
      <formula1>INDIRECT($E117:$E1675)</formula1>
    </dataValidation>
    <dataValidation type="list" allowBlank="1" showInputMessage="1" showErrorMessage="1" sqref="G118" xr:uid="{8411BF9D-4CE1-4E29-9F73-C454954AC5E7}">
      <formula1>INDIRECT($E118:$E1675)</formula1>
    </dataValidation>
    <dataValidation type="list" allowBlank="1" showInputMessage="1" showErrorMessage="1" sqref="G142" xr:uid="{9F1C14DA-E815-48D5-848E-E5FBEF2E3F37}">
      <formula1>INDIRECT($E142:$E1675)</formula1>
    </dataValidation>
    <dataValidation type="list" allowBlank="1" showInputMessage="1" showErrorMessage="1" sqref="G143" xr:uid="{E06C218E-AC9B-43EF-9B74-9AF43359494F}">
      <formula1>INDIRECT($E143:$E1675)</formula1>
    </dataValidation>
    <dataValidation type="list" allowBlank="1" showInputMessage="1" showErrorMessage="1" sqref="G19" xr:uid="{C9B5AC28-226B-4967-B120-613845C0FB32}">
      <formula1>INDIRECT($E19:$E1674)</formula1>
    </dataValidation>
    <dataValidation type="list" allowBlank="1" showInputMessage="1" showErrorMessage="1" sqref="G20" xr:uid="{E3D244F3-2291-4B77-9D86-A3701D423EAA}">
      <formula1>INDIRECT($E20:$E1674)</formula1>
    </dataValidation>
    <dataValidation type="list" allowBlank="1" showInputMessage="1" showErrorMessage="1" sqref="G21" xr:uid="{F46EE6EA-3E10-4D2D-BF48-01E9138A1613}">
      <formula1>INDIRECT($E21:$E1674)</formula1>
    </dataValidation>
    <dataValidation type="list" allowBlank="1" showInputMessage="1" showErrorMessage="1" sqref="G257" xr:uid="{15C98D1D-DE4C-4CB0-8B10-15A2FD19DC7D}">
      <formula1>INDIRECT($E257:$E1678)</formula1>
    </dataValidation>
    <dataValidation type="list" allowBlank="1" showInputMessage="1" showErrorMessage="1" sqref="G261 G22:G48" xr:uid="{A18197F5-E60A-48DD-BEE0-EE20F9EC099F}">
      <formula1>INDIRECT($E22:$E1674)</formula1>
    </dataValidation>
    <dataValidation type="list" allowBlank="1" showInputMessage="1" showErrorMessage="1" sqref="G250:G256" xr:uid="{60AD3F16-860B-461F-B250-5782F4A74A6E}">
      <formula1>INDIRECT($E250:$E1675)</formula1>
    </dataValidation>
    <dataValidation type="list" allowBlank="1" showInputMessage="1" showErrorMessage="1" sqref="G217:G247" xr:uid="{C35C5DE9-D9C1-4C6F-9807-D402E2E0E3D1}">
      <formula1>INDIRECT($E217:$E1675)</formula1>
    </dataValidation>
    <dataValidation type="list" allowBlank="1" showInputMessage="1" showErrorMessage="1" sqref="G177:G212" xr:uid="{2A8B1AF2-C0B3-43BA-BE43-59A7FF894ED3}">
      <formula1>INDIRECT($E177:$E1675)</formula1>
    </dataValidation>
    <dataValidation type="list" allowBlank="1" showInputMessage="1" showErrorMessage="1" sqref="G213:G214" xr:uid="{7C78626B-F016-4C08-A3E9-449F4B4F18DF}">
      <formula1>INDIRECT($E213:$E1708)</formula1>
    </dataValidation>
    <dataValidation type="list" allowBlank="1" showInputMessage="1" showErrorMessage="1" sqref="G173:G174" xr:uid="{15D45C41-2A62-486D-8931-E94D466DCD84}">
      <formula1>INDIRECT($E173:$E1695)</formula1>
    </dataValidation>
    <dataValidation type="list" allowBlank="1" showInputMessage="1" showErrorMessage="1" sqref="G49:G81" xr:uid="{8C251D5B-BD5B-4264-ACB1-2777DBF84C26}">
      <formula1>INDIRECT($E49:$E1674)</formula1>
    </dataValidation>
    <dataValidation type="list" allowBlank="1" showInputMessage="1" showErrorMessage="1" sqref="G84:G90" xr:uid="{4F3524C1-519C-430E-B648-6E1E19994CFD}">
      <formula1>INDIRECT($E84:$E1674)</formula1>
    </dataValidation>
    <dataValidation type="list" allowBlank="1" showInputMessage="1" showErrorMessage="1" sqref="G91:G116" xr:uid="{70B60779-1AF6-42A4-9BD6-601B06F0FCDD}">
      <formula1>INDIRECT($E91:$E1675)</formula1>
    </dataValidation>
    <dataValidation type="list" allowBlank="1" showInputMessage="1" showErrorMessage="1" sqref="G119:G141" xr:uid="{7A9CCA36-8747-43C5-8710-E803C5FB8F52}">
      <formula1>INDIRECT($E119:$E1675)</formula1>
    </dataValidation>
    <dataValidation type="list" allowBlank="1" showInputMessage="1" showErrorMessage="1" sqref="G144:G164" xr:uid="{BD450FC5-6C14-41A3-BC85-98A4D02D97CA}">
      <formula1>INDIRECT($E144:$E1675)</formula1>
    </dataValidation>
    <dataValidation type="list" allowBlank="1" showInputMessage="1" showErrorMessage="1" sqref="G165:G172" xr:uid="{12612741-AEE2-4C3B-A065-CC62AE4EFD9D}">
      <formula1>INDIRECT($E165:$E1695)</formula1>
    </dataValidation>
  </dataValidations>
  <printOptions horizontalCentered="1"/>
  <pageMargins left="0.25" right="0.25" top="0.75" bottom="0.75" header="0.3" footer="0.3"/>
  <pageSetup paperSize="8" scale="17" fitToHeight="0" orientation="portrait" r:id="rId1"/>
  <headerFooter alignWithMargins="0"/>
  <colBreaks count="1" manualBreakCount="1">
    <brk id="2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7220338-C294-407B-83E8-97DB3CF98FBE}">
          <x14:formula1>
            <xm:f>Hoja1!$D$6:$D$8</xm:f>
          </x14:formula1>
          <xm:sqref>E301:E331 E374:E398 E691:E729 E738:E777 E786:E825 E18:E48 E50:E81 E83:E116 E118:E141 E989:E1028 E216:E247 E333:E338 E367:E372 E432:E471 E473:E513 E558:E600 E602:E643 E731:E736 E779:E784 E340:E365 E1219:E1255 E400:E426 E1108:E1143 E872:E912 E914:E949 E951:E987 E1030:E1069 E1071:E1106 E1145:E1180 E1182:E1217 E1257:E1296 E1401:E1450 E1338:E1376 E1502:E1547 E1549:E1596 E1452:E1500 E1298:E1336 E1629:E1640 E1649 E1654:E1655 E1657:E1658 E1660:E1661 E1665:E1667 E1652 E1670:E1672 E143:E174 E176:E214 E1598:E1627 E428:E430 E515:E556 E645:E689 E827:E829 E831:E870 E1378:E1399 E249:E299</xm:sqref>
        </x14:dataValidation>
        <x14:dataValidation type="list" allowBlank="1" showInputMessage="1" showErrorMessage="1" xr:uid="{E09FE233-4D0F-48A0-AF01-DB5300740011}">
          <x14:formula1>
            <xm:f>'LISTA DEPLEGABLE'!$B$2:$B$33</xm:f>
          </x14:formula1>
          <xm:sqref>G402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B42D"/>
  </sheetPr>
  <dimension ref="A1:O10"/>
  <sheetViews>
    <sheetView zoomScale="80" zoomScaleNormal="80" workbookViewId="0">
      <selection activeCell="E9" sqref="E4:E9"/>
    </sheetView>
  </sheetViews>
  <sheetFormatPr defaultColWidth="11.453125" defaultRowHeight="14.5"/>
  <cols>
    <col min="1" max="1" width="30.26953125" style="2" customWidth="1"/>
    <col min="2" max="2" width="16" style="2" customWidth="1"/>
    <col min="3" max="3" width="17.26953125" style="2" customWidth="1"/>
    <col min="4" max="4" width="15.54296875" style="2" customWidth="1"/>
    <col min="5" max="6" width="17.54296875" style="2" customWidth="1"/>
    <col min="7" max="7" width="18.7265625" style="2" customWidth="1"/>
    <col min="8" max="9" width="11.453125" style="2"/>
    <col min="10" max="10" width="14.81640625" style="2" customWidth="1"/>
    <col min="11" max="11" width="29.81640625" style="2" customWidth="1"/>
    <col min="12" max="12" width="27.1796875" style="2" customWidth="1"/>
    <col min="13" max="13" width="28.453125" style="2" customWidth="1"/>
    <col min="14" max="15" width="24.81640625" style="2" customWidth="1"/>
    <col min="16" max="16384" width="11.453125" style="2"/>
  </cols>
  <sheetData>
    <row r="1" spans="1:15" ht="15" thickBot="1"/>
    <row r="2" spans="1:15" ht="46.5" customHeight="1" thickBot="1">
      <c r="A2" s="17" t="s">
        <v>895</v>
      </c>
      <c r="B2" s="547" t="s">
        <v>896</v>
      </c>
      <c r="C2" s="548"/>
      <c r="D2" s="548"/>
      <c r="E2" s="548"/>
      <c r="F2" s="548"/>
      <c r="G2" s="549"/>
    </row>
    <row r="3" spans="1:15" ht="34.5" customHeight="1" thickBot="1">
      <c r="A3" s="18" t="s">
        <v>897</v>
      </c>
      <c r="B3" s="24">
        <v>1</v>
      </c>
      <c r="C3" s="19">
        <v>1</v>
      </c>
      <c r="D3" s="19">
        <v>2</v>
      </c>
      <c r="E3" s="19">
        <v>4</v>
      </c>
      <c r="F3" s="19">
        <v>7</v>
      </c>
      <c r="G3" s="20">
        <v>11</v>
      </c>
      <c r="I3" s="4"/>
      <c r="J3" s="4"/>
      <c r="L3" s="5"/>
      <c r="M3" s="5"/>
      <c r="N3" s="5"/>
      <c r="O3" s="5"/>
    </row>
    <row r="4" spans="1:15" ht="34.5" customHeight="1" thickBot="1">
      <c r="A4" s="18" t="s">
        <v>898</v>
      </c>
      <c r="B4" s="24">
        <v>2</v>
      </c>
      <c r="C4" s="19">
        <v>3</v>
      </c>
      <c r="D4" s="19">
        <v>5</v>
      </c>
      <c r="E4" s="19">
        <v>8</v>
      </c>
      <c r="F4" s="20">
        <v>12</v>
      </c>
      <c r="G4" s="21">
        <v>16</v>
      </c>
      <c r="I4" s="6"/>
      <c r="J4" s="6"/>
      <c r="L4" s="7"/>
      <c r="M4" s="7"/>
      <c r="N4" s="8"/>
      <c r="O4" s="8"/>
    </row>
    <row r="5" spans="1:15" ht="34.5" customHeight="1" thickBot="1">
      <c r="A5" s="18" t="s">
        <v>899</v>
      </c>
      <c r="B5" s="24">
        <v>3</v>
      </c>
      <c r="C5" s="19">
        <v>6</v>
      </c>
      <c r="D5" s="20">
        <v>9</v>
      </c>
      <c r="E5" s="20">
        <v>13</v>
      </c>
      <c r="F5" s="21">
        <v>17</v>
      </c>
      <c r="G5" s="21">
        <v>20</v>
      </c>
      <c r="I5" s="6"/>
      <c r="J5" s="550"/>
      <c r="L5" s="7"/>
      <c r="M5" s="7"/>
      <c r="N5" s="8"/>
      <c r="O5" s="8"/>
    </row>
    <row r="6" spans="1:15" ht="34.5" customHeight="1" thickBot="1">
      <c r="A6" s="18" t="s">
        <v>900</v>
      </c>
      <c r="B6" s="24">
        <v>4</v>
      </c>
      <c r="C6" s="20">
        <v>10</v>
      </c>
      <c r="D6" s="20">
        <v>14</v>
      </c>
      <c r="E6" s="21">
        <v>18</v>
      </c>
      <c r="F6" s="21">
        <v>21</v>
      </c>
      <c r="G6" s="21">
        <v>23</v>
      </c>
      <c r="I6" s="9"/>
      <c r="J6" s="550"/>
      <c r="L6" s="7"/>
      <c r="M6" s="7"/>
      <c r="N6" s="8"/>
      <c r="O6" s="8"/>
    </row>
    <row r="7" spans="1:15" ht="34.5" customHeight="1" thickBot="1">
      <c r="A7" s="18" t="s">
        <v>901</v>
      </c>
      <c r="B7" s="24">
        <v>5</v>
      </c>
      <c r="C7" s="20">
        <v>15</v>
      </c>
      <c r="D7" s="21">
        <v>19</v>
      </c>
      <c r="E7" s="21">
        <v>22</v>
      </c>
      <c r="F7" s="21">
        <v>24</v>
      </c>
      <c r="G7" s="21">
        <v>25</v>
      </c>
      <c r="L7" s="7"/>
      <c r="M7" s="7"/>
      <c r="N7" s="8"/>
      <c r="O7" s="8"/>
    </row>
    <row r="8" spans="1:15" ht="59.25" customHeight="1" thickBot="1">
      <c r="A8" s="10"/>
      <c r="B8" s="11"/>
      <c r="C8" s="25" t="s">
        <v>690</v>
      </c>
      <c r="D8" s="22" t="s">
        <v>715</v>
      </c>
      <c r="E8" s="22" t="s">
        <v>680</v>
      </c>
      <c r="F8" s="22" t="s">
        <v>902</v>
      </c>
      <c r="G8" s="25" t="s">
        <v>903</v>
      </c>
    </row>
    <row r="9" spans="1:15" ht="48" customHeight="1" thickBot="1">
      <c r="A9" s="13"/>
      <c r="B9" s="14"/>
      <c r="C9" s="12" t="s">
        <v>904</v>
      </c>
      <c r="D9" s="3" t="s">
        <v>905</v>
      </c>
      <c r="E9" s="3" t="s">
        <v>906</v>
      </c>
      <c r="F9" s="3" t="s">
        <v>907</v>
      </c>
      <c r="G9" s="23" t="s">
        <v>908</v>
      </c>
    </row>
    <row r="10" spans="1:15" ht="27.75" customHeight="1" thickBot="1">
      <c r="A10" s="15"/>
      <c r="B10" s="16"/>
      <c r="C10" s="544" t="s">
        <v>909</v>
      </c>
      <c r="D10" s="545"/>
      <c r="E10" s="545"/>
      <c r="F10" s="545"/>
      <c r="G10" s="546"/>
    </row>
  </sheetData>
  <mergeCells count="3">
    <mergeCell ref="C10:G10"/>
    <mergeCell ref="B2:G2"/>
    <mergeCell ref="J5:J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4EBF0"/>
    <pageSetUpPr fitToPage="1"/>
  </sheetPr>
  <dimension ref="A1:XFC76"/>
  <sheetViews>
    <sheetView topLeftCell="A10" zoomScale="80" zoomScaleNormal="80" workbookViewId="0">
      <selection activeCell="E9" sqref="E4:E9"/>
    </sheetView>
  </sheetViews>
  <sheetFormatPr defaultColWidth="11.453125" defaultRowHeight="0" customHeight="1" zeroHeight="1"/>
  <cols>
    <col min="1" max="1" width="20" style="108" customWidth="1"/>
    <col min="2" max="2" width="18.26953125" style="108" customWidth="1"/>
    <col min="3" max="3" width="52.1796875" style="109" customWidth="1"/>
    <col min="4" max="4" width="44.54296875" style="109" customWidth="1"/>
    <col min="5" max="6" width="46.54296875" style="109" customWidth="1"/>
    <col min="7" max="7" width="2.1796875" style="108" hidden="1" customWidth="1"/>
    <col min="8" max="8" width="27.54296875" style="108" hidden="1" customWidth="1"/>
    <col min="9" max="10" width="27.26953125" style="108" hidden="1" customWidth="1"/>
    <col min="11" max="16382" width="11.453125" style="108" customWidth="1"/>
    <col min="16383" max="16383" width="10.453125" style="108" customWidth="1"/>
    <col min="16384" max="16384" width="3" style="108" hidden="1" customWidth="1"/>
  </cols>
  <sheetData>
    <row r="1" spans="1:6" ht="12.65" customHeight="1"/>
    <row r="2" spans="1:6" ht="21" customHeight="1" thickBot="1">
      <c r="A2" s="110"/>
      <c r="C2" s="108"/>
      <c r="D2" s="108"/>
      <c r="E2" s="111"/>
      <c r="F2" s="111"/>
    </row>
    <row r="3" spans="1:6" ht="23.15" customHeight="1" thickBot="1">
      <c r="A3" s="551" t="s">
        <v>910</v>
      </c>
      <c r="B3" s="552"/>
      <c r="C3" s="552"/>
      <c r="D3" s="552"/>
      <c r="E3" s="552"/>
      <c r="F3" s="553"/>
    </row>
    <row r="4" spans="1:6" ht="13.5" thickBot="1">
      <c r="A4" s="112" t="s">
        <v>911</v>
      </c>
      <c r="B4" s="113" t="s">
        <v>912</v>
      </c>
      <c r="C4" s="113" t="s">
        <v>913</v>
      </c>
      <c r="D4" s="113" t="s">
        <v>914</v>
      </c>
      <c r="E4" s="113" t="s">
        <v>915</v>
      </c>
      <c r="F4" s="113" t="s">
        <v>916</v>
      </c>
    </row>
    <row r="5" spans="1:6" ht="33" customHeight="1">
      <c r="A5" s="114">
        <v>1</v>
      </c>
      <c r="B5" s="115" t="s">
        <v>897</v>
      </c>
      <c r="C5" s="116" t="s">
        <v>917</v>
      </c>
      <c r="D5" s="116" t="s">
        <v>918</v>
      </c>
      <c r="E5" s="116" t="s">
        <v>919</v>
      </c>
      <c r="F5" s="116" t="s">
        <v>920</v>
      </c>
    </row>
    <row r="6" spans="1:6" ht="39.75" customHeight="1">
      <c r="A6" s="117">
        <v>2</v>
      </c>
      <c r="B6" s="118" t="s">
        <v>898</v>
      </c>
      <c r="C6" s="119" t="s">
        <v>921</v>
      </c>
      <c r="D6" s="119" t="s">
        <v>922</v>
      </c>
      <c r="E6" s="120" t="s">
        <v>923</v>
      </c>
      <c r="F6" s="120" t="s">
        <v>924</v>
      </c>
    </row>
    <row r="7" spans="1:6" ht="50.25" customHeight="1">
      <c r="A7" s="117">
        <v>3</v>
      </c>
      <c r="B7" s="118" t="s">
        <v>899</v>
      </c>
      <c r="C7" s="120" t="s">
        <v>925</v>
      </c>
      <c r="D7" s="120" t="s">
        <v>926</v>
      </c>
      <c r="E7" s="120" t="s">
        <v>927</v>
      </c>
      <c r="F7" s="120" t="s">
        <v>928</v>
      </c>
    </row>
    <row r="8" spans="1:6" ht="28.5" customHeight="1">
      <c r="A8" s="117">
        <v>4</v>
      </c>
      <c r="B8" s="118" t="s">
        <v>900</v>
      </c>
      <c r="C8" s="120" t="s">
        <v>929</v>
      </c>
      <c r="D8" s="120" t="s">
        <v>930</v>
      </c>
      <c r="E8" s="120" t="s">
        <v>931</v>
      </c>
      <c r="F8" s="120" t="s">
        <v>932</v>
      </c>
    </row>
    <row r="9" spans="1:6" ht="37.5" customHeight="1" thickBot="1">
      <c r="A9" s="121">
        <v>5</v>
      </c>
      <c r="B9" s="122" t="s">
        <v>901</v>
      </c>
      <c r="C9" s="123" t="s">
        <v>933</v>
      </c>
      <c r="D9" s="123" t="s">
        <v>934</v>
      </c>
      <c r="E9" s="123" t="s">
        <v>935</v>
      </c>
      <c r="F9" s="123" t="s">
        <v>936</v>
      </c>
    </row>
    <row r="10" spans="1:6" ht="13.5" thickBot="1">
      <c r="A10" s="112" t="s">
        <v>909</v>
      </c>
      <c r="B10" s="113" t="s">
        <v>912</v>
      </c>
      <c r="C10" s="113" t="s">
        <v>937</v>
      </c>
      <c r="D10" s="113" t="s">
        <v>938</v>
      </c>
      <c r="E10" s="113" t="s">
        <v>939</v>
      </c>
      <c r="F10" s="124"/>
    </row>
    <row r="11" spans="1:6" ht="21">
      <c r="A11" s="125" t="s">
        <v>690</v>
      </c>
      <c r="B11" s="115" t="s">
        <v>940</v>
      </c>
      <c r="C11" s="126" t="s">
        <v>941</v>
      </c>
      <c r="D11" s="127" t="s">
        <v>942</v>
      </c>
      <c r="E11" s="116" t="s">
        <v>943</v>
      </c>
      <c r="F11" s="128"/>
    </row>
    <row r="12" spans="1:6" ht="31.5">
      <c r="A12" s="129" t="s">
        <v>715</v>
      </c>
      <c r="B12" s="118" t="s">
        <v>905</v>
      </c>
      <c r="C12" s="130" t="s">
        <v>944</v>
      </c>
      <c r="D12" s="131" t="s">
        <v>945</v>
      </c>
      <c r="E12" s="120" t="s">
        <v>946</v>
      </c>
      <c r="F12" s="132"/>
    </row>
    <row r="13" spans="1:6" ht="31.5">
      <c r="A13" s="129" t="s">
        <v>680</v>
      </c>
      <c r="B13" s="118" t="s">
        <v>906</v>
      </c>
      <c r="C13" s="130" t="s">
        <v>947</v>
      </c>
      <c r="D13" s="131" t="s">
        <v>948</v>
      </c>
      <c r="E13" s="120" t="s">
        <v>949</v>
      </c>
      <c r="F13" s="132"/>
    </row>
    <row r="14" spans="1:6" ht="31.5">
      <c r="A14" s="129" t="s">
        <v>902</v>
      </c>
      <c r="B14" s="118" t="s">
        <v>907</v>
      </c>
      <c r="C14" s="130" t="s">
        <v>950</v>
      </c>
      <c r="D14" s="131" t="s">
        <v>951</v>
      </c>
      <c r="E14" s="120" t="s">
        <v>952</v>
      </c>
      <c r="F14" s="132"/>
    </row>
    <row r="15" spans="1:6" ht="33.5" thickBot="1">
      <c r="A15" s="133" t="s">
        <v>903</v>
      </c>
      <c r="B15" s="122" t="s">
        <v>908</v>
      </c>
      <c r="C15" s="134" t="s">
        <v>953</v>
      </c>
      <c r="D15" s="135" t="s">
        <v>954</v>
      </c>
      <c r="E15" s="123" t="s">
        <v>955</v>
      </c>
      <c r="F15" s="136"/>
    </row>
    <row r="16" spans="1:6" ht="13.5" thickBot="1">
      <c r="A16" s="137"/>
      <c r="B16" s="137"/>
      <c r="C16" s="138"/>
      <c r="D16" s="138"/>
      <c r="E16" s="138"/>
      <c r="F16" s="138"/>
    </row>
    <row r="17" spans="1:6" ht="23.15" customHeight="1" thickBot="1">
      <c r="A17" s="554" t="s">
        <v>956</v>
      </c>
      <c r="B17" s="555"/>
      <c r="C17" s="555"/>
      <c r="D17" s="555"/>
      <c r="E17" s="555"/>
      <c r="F17" s="555"/>
    </row>
    <row r="18" spans="1:6" ht="13.5" thickBot="1">
      <c r="A18" s="112" t="s">
        <v>911</v>
      </c>
      <c r="B18" s="113" t="s">
        <v>912</v>
      </c>
      <c r="C18" s="113" t="s">
        <v>957</v>
      </c>
      <c r="D18" s="113" t="s">
        <v>958</v>
      </c>
      <c r="E18" s="113"/>
      <c r="F18" s="124"/>
    </row>
    <row r="19" spans="1:6" ht="73.5">
      <c r="A19" s="114">
        <v>1</v>
      </c>
      <c r="B19" s="115" t="s">
        <v>897</v>
      </c>
      <c r="C19" s="126" t="s">
        <v>959</v>
      </c>
      <c r="D19" s="116" t="s">
        <v>960</v>
      </c>
      <c r="E19" s="127"/>
      <c r="F19" s="128"/>
    </row>
    <row r="20" spans="1:6" ht="63">
      <c r="A20" s="117">
        <v>2</v>
      </c>
      <c r="B20" s="118" t="s">
        <v>898</v>
      </c>
      <c r="C20" s="130" t="s">
        <v>961</v>
      </c>
      <c r="D20" s="120" t="s">
        <v>962</v>
      </c>
      <c r="E20" s="131"/>
      <c r="F20" s="132"/>
    </row>
    <row r="21" spans="1:6" ht="63">
      <c r="A21" s="117">
        <v>3</v>
      </c>
      <c r="B21" s="118" t="s">
        <v>899</v>
      </c>
      <c r="C21" s="130" t="s">
        <v>963</v>
      </c>
      <c r="D21" s="120" t="s">
        <v>964</v>
      </c>
      <c r="E21" s="131"/>
      <c r="F21" s="132"/>
    </row>
    <row r="22" spans="1:6" ht="73.5">
      <c r="A22" s="117">
        <v>4</v>
      </c>
      <c r="B22" s="118" t="s">
        <v>900</v>
      </c>
      <c r="C22" s="130" t="s">
        <v>965</v>
      </c>
      <c r="D22" s="120" t="s">
        <v>966</v>
      </c>
      <c r="E22" s="131"/>
      <c r="F22" s="132"/>
    </row>
    <row r="23" spans="1:6" ht="53" thickBot="1">
      <c r="A23" s="121">
        <v>5</v>
      </c>
      <c r="B23" s="122" t="s">
        <v>901</v>
      </c>
      <c r="C23" s="134" t="s">
        <v>967</v>
      </c>
      <c r="D23" s="123" t="s">
        <v>968</v>
      </c>
      <c r="E23" s="135"/>
      <c r="F23" s="136"/>
    </row>
    <row r="24" spans="1:6" ht="13.5" thickBot="1">
      <c r="A24" s="112" t="s">
        <v>909</v>
      </c>
      <c r="B24" s="113" t="s">
        <v>912</v>
      </c>
      <c r="C24" s="113" t="s">
        <v>937</v>
      </c>
      <c r="D24" s="113" t="s">
        <v>938</v>
      </c>
      <c r="E24" s="113" t="s">
        <v>939</v>
      </c>
      <c r="F24" s="124"/>
    </row>
    <row r="25" spans="1:6" ht="30.75" customHeight="1">
      <c r="A25" s="125" t="s">
        <v>690</v>
      </c>
      <c r="B25" s="115" t="s">
        <v>969</v>
      </c>
      <c r="C25" s="126" t="s">
        <v>970</v>
      </c>
      <c r="D25" s="127" t="s">
        <v>942</v>
      </c>
      <c r="E25" s="116" t="s">
        <v>971</v>
      </c>
      <c r="F25" s="128"/>
    </row>
    <row r="26" spans="1:6" ht="47.25" customHeight="1">
      <c r="A26" s="129" t="s">
        <v>715</v>
      </c>
      <c r="B26" s="118" t="s">
        <v>972</v>
      </c>
      <c r="C26" s="130" t="s">
        <v>973</v>
      </c>
      <c r="D26" s="131" t="s">
        <v>945</v>
      </c>
      <c r="E26" s="120" t="s">
        <v>946</v>
      </c>
      <c r="F26" s="132"/>
    </row>
    <row r="27" spans="1:6" ht="42" customHeight="1">
      <c r="A27" s="129" t="s">
        <v>680</v>
      </c>
      <c r="B27" s="118" t="s">
        <v>974</v>
      </c>
      <c r="C27" s="130" t="s">
        <v>975</v>
      </c>
      <c r="D27" s="131" t="s">
        <v>948</v>
      </c>
      <c r="E27" s="120" t="s">
        <v>949</v>
      </c>
      <c r="F27" s="132"/>
    </row>
    <row r="28" spans="1:6" ht="37.5" customHeight="1">
      <c r="A28" s="129" t="s">
        <v>902</v>
      </c>
      <c r="B28" s="118" t="s">
        <v>976</v>
      </c>
      <c r="C28" s="130" t="s">
        <v>977</v>
      </c>
      <c r="D28" s="131" t="s">
        <v>951</v>
      </c>
      <c r="E28" s="120" t="s">
        <v>978</v>
      </c>
      <c r="F28" s="132"/>
    </row>
    <row r="29" spans="1:6" ht="21.5" thickBot="1">
      <c r="A29" s="133" t="s">
        <v>903</v>
      </c>
      <c r="B29" s="139" t="s">
        <v>979</v>
      </c>
      <c r="C29" s="140" t="s">
        <v>980</v>
      </c>
      <c r="D29" s="135" t="s">
        <v>954</v>
      </c>
      <c r="E29" s="123" t="s">
        <v>955</v>
      </c>
      <c r="F29" s="136"/>
    </row>
    <row r="30" spans="1:6" ht="13.5" thickBot="1">
      <c r="A30" s="137"/>
      <c r="B30" s="137"/>
      <c r="C30" s="138"/>
      <c r="D30" s="138"/>
      <c r="E30" s="138"/>
      <c r="F30" s="138"/>
    </row>
    <row r="31" spans="1:6" ht="23.15" customHeight="1" thickBot="1">
      <c r="A31" s="554" t="s">
        <v>981</v>
      </c>
      <c r="B31" s="555"/>
      <c r="C31" s="555"/>
      <c r="D31" s="555"/>
      <c r="E31" s="555"/>
      <c r="F31" s="555"/>
    </row>
    <row r="32" spans="1:6" ht="22.5" thickBot="1">
      <c r="A32" s="112" t="s">
        <v>911</v>
      </c>
      <c r="B32" s="113" t="s">
        <v>912</v>
      </c>
      <c r="C32" s="113" t="s">
        <v>982</v>
      </c>
      <c r="D32" s="113" t="s">
        <v>983</v>
      </c>
      <c r="E32" s="113" t="s">
        <v>984</v>
      </c>
      <c r="F32" s="113" t="s">
        <v>985</v>
      </c>
    </row>
    <row r="33" spans="1:6" ht="21">
      <c r="A33" s="114">
        <v>1</v>
      </c>
      <c r="B33" s="115" t="s">
        <v>897</v>
      </c>
      <c r="C33" s="116" t="s">
        <v>986</v>
      </c>
      <c r="D33" s="116" t="s">
        <v>987</v>
      </c>
      <c r="E33" s="116" t="s">
        <v>988</v>
      </c>
      <c r="F33" s="116" t="s">
        <v>920</v>
      </c>
    </row>
    <row r="34" spans="1:6" ht="18.5">
      <c r="A34" s="117">
        <v>2</v>
      </c>
      <c r="B34" s="118" t="s">
        <v>898</v>
      </c>
      <c r="C34" s="120" t="s">
        <v>989</v>
      </c>
      <c r="D34" s="120" t="s">
        <v>990</v>
      </c>
      <c r="E34" s="120" t="s">
        <v>991</v>
      </c>
      <c r="F34" s="120" t="s">
        <v>924</v>
      </c>
    </row>
    <row r="35" spans="1:6" ht="21">
      <c r="A35" s="117">
        <v>3</v>
      </c>
      <c r="B35" s="118" t="s">
        <v>899</v>
      </c>
      <c r="C35" s="120" t="s">
        <v>992</v>
      </c>
      <c r="D35" s="120" t="s">
        <v>993</v>
      </c>
      <c r="E35" s="120" t="s">
        <v>994</v>
      </c>
      <c r="F35" s="120" t="s">
        <v>995</v>
      </c>
    </row>
    <row r="36" spans="1:6" ht="21">
      <c r="A36" s="117">
        <v>4</v>
      </c>
      <c r="B36" s="118" t="s">
        <v>900</v>
      </c>
      <c r="C36" s="120" t="s">
        <v>996</v>
      </c>
      <c r="D36" s="120" t="s">
        <v>997</v>
      </c>
      <c r="E36" s="120" t="s">
        <v>998</v>
      </c>
      <c r="F36" s="120" t="s">
        <v>932</v>
      </c>
    </row>
    <row r="37" spans="1:6" ht="21.5" thickBot="1">
      <c r="A37" s="121">
        <v>5</v>
      </c>
      <c r="B37" s="122" t="s">
        <v>901</v>
      </c>
      <c r="C37" s="123" t="s">
        <v>999</v>
      </c>
      <c r="D37" s="123" t="s">
        <v>1000</v>
      </c>
      <c r="E37" s="123" t="s">
        <v>1001</v>
      </c>
      <c r="F37" s="123" t="s">
        <v>936</v>
      </c>
    </row>
    <row r="38" spans="1:6" ht="13.5" thickBot="1">
      <c r="A38" s="112" t="s">
        <v>909</v>
      </c>
      <c r="B38" s="141" t="s">
        <v>912</v>
      </c>
      <c r="C38" s="113" t="s">
        <v>1002</v>
      </c>
      <c r="D38" s="113" t="s">
        <v>939</v>
      </c>
      <c r="E38" s="113"/>
      <c r="F38" s="124"/>
    </row>
    <row r="39" spans="1:6" ht="21">
      <c r="A39" s="125" t="s">
        <v>690</v>
      </c>
      <c r="B39" s="118" t="s">
        <v>969</v>
      </c>
      <c r="C39" s="126" t="s">
        <v>941</v>
      </c>
      <c r="D39" s="116" t="s">
        <v>943</v>
      </c>
      <c r="E39" s="116"/>
      <c r="F39" s="142"/>
    </row>
    <row r="40" spans="1:6" ht="31.5">
      <c r="A40" s="129" t="s">
        <v>715</v>
      </c>
      <c r="B40" s="118" t="s">
        <v>972</v>
      </c>
      <c r="C40" s="130" t="s">
        <v>944</v>
      </c>
      <c r="D40" s="120" t="s">
        <v>1003</v>
      </c>
      <c r="E40" s="120"/>
      <c r="F40" s="143"/>
    </row>
    <row r="41" spans="1:6" ht="21">
      <c r="A41" s="129" t="s">
        <v>680</v>
      </c>
      <c r="B41" s="118" t="s">
        <v>974</v>
      </c>
      <c r="C41" s="130" t="s">
        <v>947</v>
      </c>
      <c r="D41" s="120" t="s">
        <v>949</v>
      </c>
      <c r="E41" s="120"/>
      <c r="F41" s="143"/>
    </row>
    <row r="42" spans="1:6" ht="31.5">
      <c r="A42" s="129" t="s">
        <v>902</v>
      </c>
      <c r="B42" s="118" t="s">
        <v>976</v>
      </c>
      <c r="C42" s="130" t="s">
        <v>1004</v>
      </c>
      <c r="D42" s="120" t="s">
        <v>1005</v>
      </c>
      <c r="E42" s="120"/>
      <c r="F42" s="143"/>
    </row>
    <row r="43" spans="1:6" ht="16.5" thickBot="1">
      <c r="A43" s="133" t="s">
        <v>903</v>
      </c>
      <c r="B43" s="118" t="s">
        <v>979</v>
      </c>
      <c r="C43" s="134" t="s">
        <v>953</v>
      </c>
      <c r="D43" s="123" t="s">
        <v>1006</v>
      </c>
      <c r="E43" s="123"/>
      <c r="F43" s="144"/>
    </row>
    <row r="44" spans="1:6" ht="13">
      <c r="A44" s="145"/>
      <c r="B44" s="146"/>
      <c r="C44" s="147"/>
      <c r="D44" s="147"/>
      <c r="E44" s="147"/>
      <c r="F44" s="147"/>
    </row>
    <row r="45" spans="1:6" ht="13">
      <c r="A45" s="145"/>
      <c r="B45" s="146"/>
      <c r="C45" s="147"/>
      <c r="D45" s="147"/>
      <c r="E45" s="147"/>
      <c r="F45" s="147"/>
    </row>
    <row r="46" spans="1:6" ht="13">
      <c r="A46" s="145"/>
      <c r="B46" s="146"/>
      <c r="C46" s="147"/>
      <c r="D46" s="147"/>
      <c r="E46" s="147"/>
      <c r="F46" s="147"/>
    </row>
    <row r="47" spans="1:6" ht="13">
      <c r="A47" s="145"/>
      <c r="B47" s="146"/>
      <c r="C47" s="147"/>
      <c r="D47" s="147"/>
      <c r="E47" s="147"/>
      <c r="F47" s="147"/>
    </row>
    <row r="48" spans="1:6" ht="13">
      <c r="A48" s="145"/>
      <c r="B48" s="146"/>
      <c r="C48" s="147"/>
      <c r="D48" s="147"/>
      <c r="E48" s="147"/>
      <c r="F48" s="147"/>
    </row>
    <row r="49" spans="1:6" ht="13">
      <c r="A49" s="145"/>
      <c r="B49" s="146"/>
      <c r="C49" s="147"/>
      <c r="D49" s="147"/>
      <c r="E49" s="147"/>
      <c r="F49" s="147"/>
    </row>
    <row r="50" spans="1:6" ht="13">
      <c r="A50" s="145"/>
      <c r="B50" s="146"/>
      <c r="C50" s="147"/>
      <c r="D50" s="147"/>
      <c r="E50" s="147"/>
      <c r="F50" s="147"/>
    </row>
    <row r="51" spans="1:6" ht="13">
      <c r="A51" s="145"/>
      <c r="B51" s="146"/>
      <c r="C51" s="147"/>
      <c r="D51" s="147"/>
      <c r="E51" s="147"/>
      <c r="F51" s="147"/>
    </row>
    <row r="52" spans="1:6" ht="13">
      <c r="A52" s="145"/>
      <c r="B52" s="146"/>
      <c r="C52" s="147"/>
      <c r="D52" s="147"/>
      <c r="E52" s="147"/>
      <c r="F52" s="147"/>
    </row>
    <row r="53" spans="1:6" ht="13">
      <c r="A53" s="145"/>
      <c r="B53" s="146"/>
      <c r="C53" s="147"/>
      <c r="D53" s="147"/>
      <c r="E53" s="147"/>
      <c r="F53" s="147"/>
    </row>
    <row r="54" spans="1:6" ht="13">
      <c r="A54" s="145"/>
      <c r="B54" s="146"/>
      <c r="C54" s="147"/>
      <c r="D54" s="147"/>
      <c r="E54" s="147"/>
      <c r="F54" s="147"/>
    </row>
    <row r="55" spans="1:6" ht="13">
      <c r="A55" s="145"/>
      <c r="B55" s="146"/>
      <c r="C55" s="147"/>
      <c r="D55" s="147"/>
      <c r="E55" s="147"/>
      <c r="F55" s="147"/>
    </row>
    <row r="56" spans="1:6" ht="13">
      <c r="A56" s="145"/>
      <c r="B56" s="146"/>
      <c r="C56" s="147"/>
      <c r="D56" s="147"/>
      <c r="E56" s="147"/>
      <c r="F56" s="147"/>
    </row>
    <row r="57" spans="1:6" ht="13">
      <c r="A57" s="145"/>
      <c r="B57" s="146"/>
      <c r="C57" s="147"/>
      <c r="D57" s="147"/>
      <c r="E57" s="147"/>
      <c r="F57" s="147"/>
    </row>
    <row r="58" spans="1:6" ht="13">
      <c r="A58" s="145"/>
      <c r="B58" s="146"/>
      <c r="C58" s="147"/>
      <c r="D58" s="147"/>
      <c r="E58" s="147"/>
      <c r="F58" s="147"/>
    </row>
    <row r="59" spans="1:6" ht="13">
      <c r="A59" s="145"/>
      <c r="B59" s="146"/>
      <c r="C59" s="147"/>
      <c r="D59" s="147"/>
      <c r="E59" s="147"/>
      <c r="F59" s="147"/>
    </row>
    <row r="60" spans="1:6" ht="13">
      <c r="A60" s="145"/>
      <c r="B60" s="146"/>
      <c r="C60" s="147"/>
      <c r="D60" s="147"/>
      <c r="E60" s="147"/>
      <c r="F60" s="147"/>
    </row>
    <row r="61" spans="1:6" ht="13">
      <c r="A61" s="145"/>
      <c r="B61" s="146"/>
      <c r="C61" s="147"/>
      <c r="D61" s="147"/>
      <c r="E61" s="147"/>
      <c r="F61" s="147"/>
    </row>
    <row r="62" spans="1:6" ht="13">
      <c r="A62" s="145"/>
      <c r="B62" s="146"/>
      <c r="C62" s="147"/>
      <c r="D62" s="147"/>
      <c r="E62" s="147"/>
      <c r="F62" s="147"/>
    </row>
    <row r="63" spans="1:6" ht="13">
      <c r="A63" s="145"/>
      <c r="B63" s="146"/>
      <c r="C63" s="147"/>
      <c r="D63" s="147"/>
      <c r="E63" s="147"/>
      <c r="F63" s="147"/>
    </row>
    <row r="64" spans="1:6" ht="13">
      <c r="A64" s="145"/>
      <c r="B64" s="146"/>
      <c r="C64" s="147"/>
      <c r="D64" s="147"/>
      <c r="E64" s="147"/>
      <c r="F64" s="147"/>
    </row>
    <row r="65" spans="1:6" ht="13">
      <c r="A65" s="145"/>
      <c r="B65" s="146"/>
      <c r="C65" s="147"/>
      <c r="D65" s="147"/>
      <c r="E65" s="147"/>
      <c r="F65" s="147"/>
    </row>
    <row r="66" spans="1:6" ht="13">
      <c r="A66" s="145"/>
      <c r="B66" s="146"/>
      <c r="C66" s="147"/>
      <c r="D66" s="147"/>
      <c r="E66" s="147"/>
      <c r="F66" s="147"/>
    </row>
    <row r="67" spans="1:6" ht="13">
      <c r="A67" s="145"/>
      <c r="B67" s="146"/>
      <c r="C67" s="147"/>
      <c r="D67" s="147"/>
      <c r="E67" s="147"/>
      <c r="F67" s="147"/>
    </row>
    <row r="68" spans="1:6" ht="13">
      <c r="A68" s="145"/>
      <c r="B68" s="146"/>
      <c r="C68" s="147"/>
      <c r="D68" s="147"/>
      <c r="E68" s="147"/>
      <c r="F68" s="147"/>
    </row>
    <row r="69" spans="1:6" ht="13">
      <c r="A69" s="145"/>
      <c r="B69" s="146"/>
      <c r="C69" s="147"/>
      <c r="D69" s="147"/>
      <c r="E69" s="147"/>
      <c r="F69" s="147"/>
    </row>
    <row r="70" spans="1:6" ht="13">
      <c r="A70" s="145"/>
      <c r="B70" s="146"/>
      <c r="C70" s="147"/>
      <c r="D70" s="147"/>
      <c r="E70" s="147"/>
      <c r="F70" s="147"/>
    </row>
    <row r="71" spans="1:6" ht="13">
      <c r="A71" s="145"/>
      <c r="B71" s="146"/>
      <c r="C71" s="147"/>
      <c r="D71" s="147"/>
      <c r="E71" s="147"/>
      <c r="F71" s="147"/>
    </row>
    <row r="72" spans="1:6" ht="13">
      <c r="A72" s="145"/>
      <c r="B72" s="146"/>
      <c r="C72" s="147"/>
      <c r="D72" s="147"/>
      <c r="E72" s="147"/>
      <c r="F72" s="147"/>
    </row>
    <row r="73" spans="1:6" ht="13">
      <c r="A73" s="145"/>
      <c r="B73" s="146"/>
      <c r="C73" s="147"/>
      <c r="D73" s="147"/>
      <c r="E73" s="147"/>
      <c r="F73" s="147"/>
    </row>
    <row r="74" spans="1:6" ht="13">
      <c r="A74" s="145"/>
      <c r="B74" s="146"/>
      <c r="C74" s="147"/>
      <c r="D74" s="147"/>
      <c r="E74" s="147"/>
      <c r="F74" s="147"/>
    </row>
    <row r="75" spans="1:6" ht="13">
      <c r="A75" s="145"/>
      <c r="B75" s="146"/>
      <c r="C75" s="147"/>
      <c r="D75" s="147"/>
      <c r="E75" s="147"/>
      <c r="F75" s="147"/>
    </row>
    <row r="76" spans="1:6" ht="35.25" customHeight="1">
      <c r="A76" s="145"/>
      <c r="B76" s="146"/>
      <c r="C76" s="147"/>
      <c r="D76" s="147"/>
      <c r="E76" s="147"/>
      <c r="F76" s="147"/>
    </row>
  </sheetData>
  <sheetProtection selectLockedCells="1" selectUnlockedCells="1"/>
  <mergeCells count="3">
    <mergeCell ref="A3:F3"/>
    <mergeCell ref="A17:F17"/>
    <mergeCell ref="A31:F31"/>
  </mergeCells>
  <pageMargins left="0.2" right="0.19" top="0.17" bottom="0.26" header="0.17" footer="0.18"/>
  <pageSetup paperSize="9" scale="34" orientation="landscape" r:id="rId1"/>
  <headerFooter alignWithMargins="0"/>
  <rowBreaks count="3" manualBreakCount="3">
    <brk id="15" max="16383" man="1"/>
    <brk id="29" max="16383" man="1"/>
    <brk id="43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415DB709CD1545A2CC5066B4D78BBF" ma:contentTypeVersion="15" ma:contentTypeDescription="Crear nuevo documento." ma:contentTypeScope="" ma:versionID="baff06dd25f42edc58e84ddb2bcc478a">
  <xsd:schema xmlns:xsd="http://www.w3.org/2001/XMLSchema" xmlns:xs="http://www.w3.org/2001/XMLSchema" xmlns:p="http://schemas.microsoft.com/office/2006/metadata/properties" xmlns:ns2="faebd1bc-70d7-40cc-bc20-8ffb1943fbd0" xmlns:ns3="6f51ba61-91e9-457e-8027-1ae664ff3e6c" targetNamespace="http://schemas.microsoft.com/office/2006/metadata/properties" ma:root="true" ma:fieldsID="35ae5fa5e019433726cca48e71212e38" ns2:_="" ns3:_="">
    <xsd:import namespace="faebd1bc-70d7-40cc-bc20-8ffb1943fbd0"/>
    <xsd:import namespace="6f51ba61-91e9-457e-8027-1ae664ff3e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bd1bc-70d7-40cc-bc20-8ffb1943fbd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c451f38-cc85-4680-9c46-83d425c01782}" ma:internalName="TaxCatchAll" ma:showField="CatchAllData" ma:web="faebd1bc-70d7-40cc-bc20-8ffb1943f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1ba61-91e9-457e-8027-1ae664ff3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c60007cc-3204-4486-9a27-5099ed4623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P U D A A B Q S w M E F A A C A A g A v Y R v V g + 1 8 S C j A A A A 9 g A A A B I A H A B D b 2 5 m a W c v U G F j a 2 F n Z S 5 4 b W w g o h g A K K A U A A A A A A A A A A A A A A A A A A A A A A A A A A A A h Y + 9 D o I w G E V f h X S n f y 6 G f J T B u E l C Y m J c m 1 K h A Y q h x f J u D j 6 S r y B G U T f H e + 4 Z 7 r 1 f b 5 B N X R t d 9 O B M b 1 P E M E W R t q o v j a 1 S N P p T v E a Z g E K q R l Y 6 m m X r k s m V K a q 9 P y e E h B B w W O F + q A i n l J F j v t u r W n c S f W T z X 4 6 N d V 5 a p Z G A w 2 u M 4 J g x i j n n m A J Z I O T G f g U + 7 3 2 2 P x A 2 Y + v H Q Q v t 4 m I L Z I l A 3 h / E A 1 B L A w Q U A A I A C A C 9 h G 9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Y R v V s O l S 0 T w A A A A S A E A A B M A H A B G b 3 J t d W x h c y 9 T Z W N 0 a W 9 u M S 5 t I K I Y A C i g F A A A A A A A A A A A A A A A A A A A A A A A A A A A A G 2 O w W q E M B C G 7 4 L v E N K L g g h 7 7 e J h q 7 Z d K r S g p Y d 1 K V F n 1 9 S Y S D I u F v H d G 7 S H H j q X g f l m / m 8 M 1 M i V J P n W d 3 v X c R 3 T M g 0 N e V Z f b E c i I g B d h 9 h 6 1 f w K 0 k 7 S q Q Y R f i j d V U p 1 3 i M X E M Z K I k g 0 H o 3 v y 3 c D 2 p R w Y 6 L h N 8 7 a M g H T o R r K 7 J g X B 5 K k + V u W P h 0 e s j S c h J m o H x A 5 C h E Q 1 C P 4 w a Z b / Z 9 5 C 4 D W u c n n 0 x G h j + j K a P D C Z R P R d Y W e l 1 P C k J 1 / r + 9 o w Q d F a t Z X n D W K 2 o i C V f b R Q j N p L k r 3 s R J j L 4 v v A Y z 3 x x X M M 9 2 Q F R C 0 m C B M u C y + 6 3 D 5 f / j + B 1 B L A Q I t A B Q A A g A I A L 2 E b 1 Y P t f E g o w A A A P Y A A A A S A A A A A A A A A A A A A A A A A A A A A A B D b 2 5 m a W c v U G F j a 2 F n Z S 5 4 b W x Q S w E C L Q A U A A I A C A C 9 h G 9 W D 8 r p q 6 Q A A A D p A A A A E w A A A A A A A A A A A A A A A A D v A A A A W 0 N v b n R l b n R f V H l w Z X N d L n h t b F B L A Q I t A B Q A A g A I A L 2 E b 1 b D p U t E 8 A A A A E g B A A A T A A A A A A A A A A A A A A A A A O A B A A B G b 3 J t d W x h c y 9 T Z W N 0 a W 9 u M S 5 t U E s F B g A A A A A D A A M A w g A A A B 0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8 I A A A A A A A A X Q g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h v a m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0 h v a m E x I i A v P j x F b n R y e S B U e X B l P S J G a W x s Z W R D b 2 1 w b G V 0 Z V J l c 3 V s d F R v V 2 9 y a 3 N o Z W V 0 I i B W Y W x 1 Z T 0 i b D E i I C 8 + P E V u d H J 5 I F R 5 c G U 9 I k Z p b G x T d G F 0 d X M i I F Z h b H V l P S J z V 2 F p d G l u Z 0 Z v c k V 4 Y 2 V s U m V m c m V z a C I g L z 4 8 R W 5 0 c n k g V H l w Z T 0 i R m l s b E N v b H V t b k 5 h b W V z I i B W Y W x 1 Z T 0 i c 1 s m c X V v d D t D b 2 x 1 b W 4 x J n F 1 b 3 Q 7 X S I g L z 4 8 R W 5 0 c n k g V H l w Z T 0 i R m l s b E N v b H V t b l R 5 c G V z I i B W Y W x 1 Z T 0 i c 0 J n P T 0 i I C 8 + P E V u d H J 5 I F R 5 c G U 9 I k Z p b G x M Y X N 0 V X B k Y X R l Z C I g V m F s d W U 9 I m Q y M D I z L T A z L T E 1 V D I x O j M 3 O j U z L j I z N j M w M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h v a m E x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S G 9 q Y T E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9 q Y T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2 p h M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e W V Y J s t 3 M 0 G + / F o b u f / 6 R w A A A A A C A A A A A A A Q Z g A A A A E A A C A A A A B c a W a 1 n U 9 u j 2 o o c + w W 8 g D R j a 7 L O u f 0 X 7 v M R q a t M Z K c d Q A A A A A O g A A A A A I A A C A A A A A Y 9 J i 7 F h k R 6 X 5 Q b P 7 K K H O r P l 2 I I + j 8 7 i 5 + n W 0 o S i y 4 X F A A A A A R / E h O / 4 o h l m K F P t V 7 7 8 N R e M 7 K a S U 3 M s N B G I F K w 1 G B V L 7 K E 4 m B 3 O F V 6 O B X 4 8 J r 5 R 0 f 2 C u 9 P 3 I k 0 D Z 6 3 l o h m Y M g h 7 L + 8 8 H d + F L F p + 8 3 1 1 2 d x k A A A A A q W S / o C B U 8 P I 0 P G g x H 8 4 a y x Z v a e y L U 5 5 + H e Y 6 o 2 V s p 2 i B J h 7 7 B p h F R T p p 2 p U C p c s v W o s k w C A k z w / v A K o 7 9 z X Z W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51ba61-91e9-457e-8027-1ae664ff3e6c">
      <Terms xmlns="http://schemas.microsoft.com/office/infopath/2007/PartnerControls"/>
    </lcf76f155ced4ddcb4097134ff3c332f>
    <TaxCatchAll xmlns="faebd1bc-70d7-40cc-bc20-8ffb1943fbd0" xsi:nil="true"/>
  </documentManagement>
</p:properties>
</file>

<file path=customXml/itemProps1.xml><?xml version="1.0" encoding="utf-8"?>
<ds:datastoreItem xmlns:ds="http://schemas.openxmlformats.org/officeDocument/2006/customXml" ds:itemID="{B7EEAA0C-53BD-4D47-BDE6-EA7440E6AB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80B966-0F68-45FC-BBD8-D82DB87A1D81}"/>
</file>

<file path=customXml/itemProps3.xml><?xml version="1.0" encoding="utf-8"?>
<ds:datastoreItem xmlns:ds="http://schemas.openxmlformats.org/officeDocument/2006/customXml" ds:itemID="{2602D81D-D50C-46BB-9368-0EF70C67699D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38214A45-F2F6-42B7-8E59-2ED365BE9C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73</vt:i4>
      </vt:variant>
    </vt:vector>
  </HeadingPairs>
  <TitlesOfParts>
    <vt:vector size="86" baseType="lpstr">
      <vt:lpstr>REG REVISION 23-11</vt:lpstr>
      <vt:lpstr>DIAGRAMA DE PROCESO</vt:lpstr>
      <vt:lpstr>Hoja1 (2)</vt:lpstr>
      <vt:lpstr>DATOS MA</vt:lpstr>
      <vt:lpstr>DATOS SSO</vt:lpstr>
      <vt:lpstr>DIAGRAMA DE PROCESO OK</vt:lpstr>
      <vt:lpstr>MANTENIMIENTO DE EQUIPOS PESADO</vt:lpstr>
      <vt:lpstr>RIESGO</vt:lpstr>
      <vt:lpstr>Valoración de Riesgo</vt:lpstr>
      <vt:lpstr>Tabla de Peligros y Riesgo</vt:lpstr>
      <vt:lpstr>LISTA DE ASPECTOS - IMPACTOS</vt:lpstr>
      <vt:lpstr>Hoja1</vt:lpstr>
      <vt:lpstr>LISTA DEPLEGABLE</vt:lpstr>
      <vt:lpstr>ACOSO_LABORAL</vt:lpstr>
      <vt:lpstr>ACOSO_SEXUAL</vt:lpstr>
      <vt:lpstr>COMPONENTES_SIN_AUTORIZACIÓN</vt:lpstr>
      <vt:lpstr>CONSUMO_DE_AGREGADOS</vt:lpstr>
      <vt:lpstr>CONSUMO_DE_AGUA</vt:lpstr>
      <vt:lpstr>CONSUMO_DE_COMBUSTIBLE</vt:lpstr>
      <vt:lpstr>CONSUMO_DE_ENERGÍA_ELÉCTRICA</vt:lpstr>
      <vt:lpstr>CONSUMO_DE_GASES_GLP_PROPANO</vt:lpstr>
      <vt:lpstr>CONSUMO_DE_MADERA</vt:lpstr>
      <vt:lpstr>CONSUMO_DE_PAPEL</vt:lpstr>
      <vt:lpstr>CONTACTO_CON_AGENTES_INFECCIOSOS</vt:lpstr>
      <vt:lpstr>CONTACTO_CON_ELEMENTOS_PUNZO_CORTANTE</vt:lpstr>
      <vt:lpstr>CONTACTO_CON_ENERGIA_ELECTRICA</vt:lpstr>
      <vt:lpstr>CONTACTO_CON_FLUIDOS_CORPORALES</vt:lpstr>
      <vt:lpstr>CONTACTO_CON_PARTES_MOVILES_DE_MAQUINAS_Y_HERRAMIENTAS</vt:lpstr>
      <vt:lpstr>CONTACTO_CON_RESIDUOS_SOLIDOS</vt:lpstr>
      <vt:lpstr>DERRAME_DE_AGUA_RESIDUAL</vt:lpstr>
      <vt:lpstr>DERRAME_DE_HIDROCARBUROS_LUBRICANTES</vt:lpstr>
      <vt:lpstr>DERRAME_DE_MINERAL</vt:lpstr>
      <vt:lpstr>DERRAME_DE_PRODUCTOS_QUIMICOS</vt:lpstr>
      <vt:lpstr>DERRAME_DE_RELAVES</vt:lpstr>
      <vt:lpstr>DISPOSICIÓN_DE_DESMONTES</vt:lpstr>
      <vt:lpstr>DISPOSICIÓN_DE_RELAVES</vt:lpstr>
      <vt:lpstr>EMISIÓN_DE_GASES</vt:lpstr>
      <vt:lpstr>EMISIÓN_DE_MATERIAL_PARTICULADO_POLVO</vt:lpstr>
      <vt:lpstr>EXPOSICION_A_RADIACION_IONZANTE</vt:lpstr>
      <vt:lpstr>EXPOSICION_A_RADIACION_NO_IONZANTE</vt:lpstr>
      <vt:lpstr>EXPOSICION_A_RUIDO</vt:lpstr>
      <vt:lpstr>EXPOSICIÓN_A_TEMPERATURAS_EXTREMAS</vt:lpstr>
      <vt:lpstr>EXPOSICION_A_VIBRACION</vt:lpstr>
      <vt:lpstr>FLUIDO_EN_DETRITOS</vt:lpstr>
      <vt:lpstr>GENERACIÓN_DE_AGUA_RESIDUAL_DOMÉSTICA</vt:lpstr>
      <vt:lpstr>GENERACIÓN_DE_AGUA_RESIDUAL_INDUSTRIAL</vt:lpstr>
      <vt:lpstr>GENERACIÓN_DE_DESMONTE</vt:lpstr>
      <vt:lpstr>GENERACIÓN_DE_RESIDUOS_DE_APARATOS_ELÉCTRICOS_Y_ELECTRÓNICOS_RAEE</vt:lpstr>
      <vt:lpstr>GENERACIÓN_DE_RESIDUOS_SÓLIDOS_METÁLICOS</vt:lpstr>
      <vt:lpstr>GENERACIÓN_DE_RESIDUOS_SÓLIDOS_METALURGICOS_PELIGROSOS_RELAVES</vt:lpstr>
      <vt:lpstr>GENERACIÓN_DE_RESIDUOS_SÓLIDOS_NO_PELIGROSOS</vt:lpstr>
      <vt:lpstr>GENERACIÓN_DE_RESIDUOS_SÓLIDOS_NO_PELIGROSOS_DE_CONSTRUCCIÓN</vt:lpstr>
      <vt:lpstr>GENERACIÓN_DE_RESIDUOS_SÓLIDOS_PELIGROSOS</vt:lpstr>
      <vt:lpstr>GENERACIÓN_DE_RESIDUOS_SÓLIDOS_PELIGROSOS_BIOCONTAMINADOS</vt:lpstr>
      <vt:lpstr>GENERACIÓN_DE_RUIDO</vt:lpstr>
      <vt:lpstr>GENERACIÓN_DE_VIBRACIÓN</vt:lpstr>
      <vt:lpstr>INESTABILIDAD_DE_ESTRUCTURA</vt:lpstr>
      <vt:lpstr>INESTABILIDAD_DE_IZAJE_DE_CARGAS</vt:lpstr>
      <vt:lpstr>INESTABILIDAD_DE_SUELOS</vt:lpstr>
      <vt:lpstr>INESTABILIDAD_DEL_MACIZO_ROCOSO</vt:lpstr>
      <vt:lpstr>INUNDACIÓN</vt:lpstr>
      <vt:lpstr>LIBERACIÓN_INTEMPESTIVA_DE_ENERGIA_POR_EXPLOSIVOS</vt:lpstr>
      <vt:lpstr>LISTA_IMPACTOS_AMBIENTALES</vt:lpstr>
      <vt:lpstr>MA</vt:lpstr>
      <vt:lpstr>MANEJO_DE_RELACIONES_COMUNITARIAS</vt:lpstr>
      <vt:lpstr>MANIPULACIÓN_DE_CARGAS</vt:lpstr>
      <vt:lpstr>MOVIMIENTO_DE_TIERRAS</vt:lpstr>
      <vt:lpstr>MOVIMIENTOS_REPETITIVOS</vt:lpstr>
      <vt:lpstr>OTROS</vt:lpstr>
      <vt:lpstr>PERDIDA_DE_CONTENSIÓN_DE_SUSTANCIAS_QUIMICAS</vt:lpstr>
      <vt:lpstr>PÉRDIDA_DE_CONTROL_DE_VEHICULOS_Y_EQUIPOS</vt:lpstr>
      <vt:lpstr>PERDIDA_DE_EQUILIBRIO</vt:lpstr>
      <vt:lpstr>POSTURA</vt:lpstr>
      <vt:lpstr>'DIAGRAMA DE PROCESO'!Print_Area</vt:lpstr>
      <vt:lpstr>'MANTENIMIENTO DE EQUIPOS PESADO'!Print_Area</vt:lpstr>
      <vt:lpstr>'DIAGRAMA DE PROCESO'!Print_Titles</vt:lpstr>
      <vt:lpstr>'MANTENIMIENTO DE EQUIPOS PESADO'!Print_Titles</vt:lpstr>
      <vt:lpstr>SALPICADURA</vt:lpstr>
      <vt:lpstr>SARS_COV_2</vt:lpstr>
      <vt:lpstr>SE</vt:lpstr>
      <vt:lpstr>SISMO</vt:lpstr>
      <vt:lpstr>TORMENTAS_ELECTRICAS</vt:lpstr>
      <vt:lpstr>TRABAJOS_EN_ALTURA</vt:lpstr>
      <vt:lpstr>USO_DE_FUENTES_RADIOACTIVAS</vt:lpstr>
      <vt:lpstr>USO_DE_PCB_BIFENILOS_POLICLORADOS</vt:lpstr>
      <vt:lpstr>VERTIMIENTO_DE_AGUA_INDUSTRIAL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Luis Valdivia Huamani</dc:creator>
  <cp:keywords/>
  <dc:description/>
  <cp:lastModifiedBy>Ñavincopa Juño, Miguel Angel</cp:lastModifiedBy>
  <cp:revision/>
  <dcterms:created xsi:type="dcterms:W3CDTF">2020-02-21T03:59:06Z</dcterms:created>
  <dcterms:modified xsi:type="dcterms:W3CDTF">2023-12-19T20:10:21Z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0x010100F5415DB709CD1545A2CC5066B4D78BBF</vt:lpwstr>
  </property>
</Properties>
</file>